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O36" i="9"/>
  <c r="BW36" i="9"/>
  <c r="AM36" i="9"/>
  <c r="CO35" i="9"/>
  <c r="BW35" i="9"/>
  <c r="CO34" i="9"/>
  <c r="BW34"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s="1"/>
  <c r="BE34" i="9" l="1"/>
  <c r="BE35" i="9" s="1"/>
  <c r="BE36" i="9" s="1"/>
</calcChain>
</file>

<file path=xl/sharedStrings.xml><?xml version="1.0" encoding="utf-8"?>
<sst xmlns="http://schemas.openxmlformats.org/spreadsheetml/2006/main" count="1099" uniqueCount="576">
  <si>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</si>
  <si>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</si>
  <si>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</si>
  <si>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</si>
  <si>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</si>
  <si>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</si>
  <si>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</si>
  <si>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</si>
  <si>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</si>
  <si>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</si>
  <si>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</si>
  <si>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</si>
  <si>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</si>
  <si>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</si>
  <si>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</si>
  <si>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</si>
  <si>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</si>
  <si>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</si>
  <si>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</si>
  <si>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</si>
  <si>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</si>
  <si>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</si>
  <si>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</si>
  <si>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</si>
  <si>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</si>
  <si>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</si>
  <si>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</si>
  <si>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</si>
  <si>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</si>
  <si>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</si>
  <si>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</si>
  <si>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</si>
  <si>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</si>
  <si>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</si>
  <si>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</si>
  <si>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</si>
  <si>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</si>
  <si>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</si>
  <si>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</si>
  <si>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</si>
  <si>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</si>
  <si>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</si>
  <si>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</si>
  <si>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</si>
  <si>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</si>
  <si>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</si>
  <si>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</si>
  <si>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</si>
  <si>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</si>
  <si>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</si>
  <si>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</si>
  <si>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</si>
  <si>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</si>
  <si>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</si>
  <si>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</si>
  <si>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</si>
  <si>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</si>
  <si>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</si>
  <si>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</si>
  <si>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</si>
  <si>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</si>
  <si>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</si>
  <si>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</si>
  <si>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</si>
  <si>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</si>
  <si>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</si>
  <si>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</si>
  <si>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</si>
  <si>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</si>
  <si>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</si>
  <si>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</si>
  <si>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</si>
  <si>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</si>
  <si>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</si>
  <si>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</si>
  <si>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</si>
  <si>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</si>
  <si>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</si>
  <si>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</si>
  <si>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</si>
  <si>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</si>
  <si>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那智勝浦町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</si>
  <si>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</si>
  <si>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</si>
  <si>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</si>
  <si>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</si>
  <si>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</si>
  <si>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</si>
  <si>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</si>
  <si>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</si>
  <si>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</si>
  <si>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</si>
  <si>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</si>
  <si>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</si>
  <si>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</si>
  <si>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</si>
  <si>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</si>
  <si>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</si>
  <si>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</si>
  <si>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</si>
  <si>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</si>
  <si>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</si>
  <si>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</si>
  <si>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</si>
  <si>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</si>
  <si>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</si>
  <si>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</si>
  <si>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</si>
  <si>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</si>
  <si>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</si>
  <si>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</si>
  <si>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</si>
  <si>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</si>
  <si>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</si>
  <si>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</si>
  <si>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</si>
  <si>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</si>
  <si>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</si>
  <si>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</si>
  <si>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</si>
  <si>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</si>
  <si>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</si>
  <si>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</si>
  <si>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</si>
  <si>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</si>
  <si>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</si>
  <si>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</si>
  <si>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</si>
  <si>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</si>
  <si>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</si>
  <si>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</si>
  <si>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</si>
  <si>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</si>
  <si>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</si>
  <si>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</si>
  <si>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</si>
  <si>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</si>
  <si>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</si>
  <si>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</si>
  <si>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</si>
  <si>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</si>
  <si>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</si>
  <si>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</si>
  <si>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</si>
  <si>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</si>
  <si>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</si>
  <si>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</si>
  <si>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</si>
  <si>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</si>
  <si>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</si>
  <si>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</si>
  <si>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</si>
  <si>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</si>
  <si>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</si>
  <si>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</si>
  <si>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</si>
  <si>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</si>
  <si>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</si>
  <si>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</si>
  <si>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</si>
  <si>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</si>
  <si>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</si>
  <si>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</si>
  <si>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</si>
  <si>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</si>
  <si>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</si>
  <si>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</si>
  <si>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</si>
  <si>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</si>
  <si>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</si>
  <si>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</si>
  <si>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</si>
  <si>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</si>
  <si>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</si>
  <si>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</si>
  <si>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</si>
  <si>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</si>
  <si>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</si>
  <si>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</si>
  <si>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</si>
  <si>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</si>
  <si>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</si>
  <si>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</si>
  <si>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</si>
  <si>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</si>
  <si>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</si>
  <si>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</si>
  <si>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</si>
  <si>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</si>
  <si>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</si>
  <si>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</si>
  <si>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</si>
  <si>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</si>
  <si>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</si>
  <si>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</si>
  <si>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和歌山県那智勝浦町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</si>
  <si>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</si>
  <si>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</si>
  <si>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</si>
  <si>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</si>
  <si>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</si>
  <si>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</si>
  <si>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</si>
  <si>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</si>
  <si>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</si>
  <si>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</si>
  <si>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</si>
  <si>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</si>
  <si>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</si>
  <si>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</si>
  <si>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</si>
  <si>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</si>
  <si>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</si>
  <si>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</si>
  <si>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</si>
  <si>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</si>
  <si>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</si>
  <si>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</si>
  <si>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</si>
  <si>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</si>
  <si>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</si>
  <si>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</si>
  <si>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</si>
  <si>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</si>
  <si>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</si>
  <si>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</si>
  <si>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</si>
  <si>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</si>
  <si>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</si>
  <si>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</si>
  <si>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</si>
  <si>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</si>
  <si>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</si>
  <si>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</si>
  <si>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</si>
  <si>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</si>
  <si>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</si>
  <si>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</si>
  <si>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</si>
  <si>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</si>
  <si>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</si>
  <si>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</si>
  <si>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</si>
  <si>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</si>
  <si>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</si>
  <si>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</si>
  <si>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</si>
  <si>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</si>
  <si>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</si>
  <si>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</si>
  <si>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</si>
  <si>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</si>
  <si>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</si>
  <si>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</si>
  <si>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</si>
  <si>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</si>
  <si>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</si>
  <si>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</si>
  <si>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</si>
  <si>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</si>
  <si>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</si>
  <si>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</si>
  <si>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</si>
  <si>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</si>
  <si>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</si>
  <si>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</si>
  <si>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</si>
  <si>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</si>
  <si>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</si>
  <si>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</si>
  <si>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</si>
  <si>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</si>
  <si>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</si>
  <si>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</si>
  <si>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</si>
  <si>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</si>
  <si>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</si>
  <si>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</si>
  <si>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</si>
  <si>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</si>
  <si>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</si>
  <si>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</si>
  <si>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</si>
  <si>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</si>
  <si>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</si>
  <si>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</si>
  <si>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</si>
  <si>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</si>
  <si>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</si>
  <si>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</si>
  <si>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</si>
  <si>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</si>
  <si>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</si>
  <si>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</si>
  <si>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</si>
  <si>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</si>
  <si>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</si>
  <si>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</si>
  <si>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</si>
  <si>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</si>
  <si>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</si>
  <si>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</si>
  <si>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</si>
  <si>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</si>
  <si>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</si>
  <si>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</si>
  <si>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</si>
  <si>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</si>
  <si>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</si>
  <si>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</si>
  <si>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</si>
  <si>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</si>
  <si>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</si>
  <si>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</si>
  <si>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</si>
  <si>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</si>
  <si>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</si>
  <si>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</si>
  <si>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</si>
  <si>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</si>
  <si>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</si>
  <si>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</si>
  <si>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</si>
  <si>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</si>
  <si>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</si>
  <si>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</si>
  <si>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</si>
  <si>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</si>
  <si>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</si>
  <si>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</si>
  <si>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</si>
  <si>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</si>
  <si>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</si>
  <si>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</si>
  <si>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</si>
  <si>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</si>
  <si>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</si>
  <si>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</si>
  <si>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</si>
  <si>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</si>
  <si>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</si>
  <si>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</si>
  <si>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</si>
  <si>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</si>
  <si>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和歌山県那智勝浦町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</si>
  <si>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</si>
  <si>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</si>
  <si>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</si>
  <si>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</si>
  <si>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</si>
  <si>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</si>
  <si>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</si>
  <si>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</si>
  <si>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</si>
  <si>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</si>
  <si>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</si>
  <si>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</si>
  <si>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</si>
  <si>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</si>
  <si>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</si>
  <si>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</si>
  <si>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</si>
  <si>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</si>
  <si>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</si>
  <si>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</si>
  <si>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住宅宅地資金貸付事業費特別会計</t>
    <phoneticPr fontId="5"/>
  </si>
  <si>
    <t>土地取得事業費特別会計</t>
    <phoneticPr fontId="5"/>
  </si>
  <si>
    <t>育英奨学金貸与事業費特別会計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</si>
  <si>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</si>
  <si>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</si>
  <si>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</si>
  <si>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</si>
  <si>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</si>
  <si>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</si>
  <si>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</si>
  <si>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</si>
  <si>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</si>
  <si>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</si>
  <si>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</si>
  <si>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</si>
  <si>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</si>
  <si>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</si>
  <si>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後期高齢者医療事業費特別会計</t>
    <phoneticPr fontId="5"/>
  </si>
  <si>
    <t>介護保険事業費特別会計</t>
    <phoneticPr fontId="5"/>
  </si>
  <si>
    <t>通所介護事業費特別会計</t>
    <phoneticPr fontId="5"/>
  </si>
  <si>
    <t>介護認定審査会共同設置事業費特別会計</t>
    <phoneticPr fontId="5"/>
  </si>
  <si>
    <t>水道事業会計</t>
    <phoneticPr fontId="5"/>
  </si>
  <si>
    <t>法適用企業</t>
    <phoneticPr fontId="5"/>
  </si>
  <si>
    <t>町立温泉病院事業会計</t>
    <phoneticPr fontId="5"/>
  </si>
  <si>
    <t>簡易水道事業費特別会計</t>
    <phoneticPr fontId="5"/>
  </si>
  <si>
    <t>法非適用企業</t>
    <phoneticPr fontId="5"/>
  </si>
  <si>
    <t>下水道事業費特別会計</t>
    <phoneticPr fontId="5"/>
  </si>
  <si>
    <t>勝浦地方卸売市場事業費特別会計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</si>
  <si>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</si>
  <si>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</si>
  <si>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</si>
  <si>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</si>
  <si>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</si>
  <si>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</si>
  <si>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</si>
  <si>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</si>
  <si>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</si>
  <si>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</si>
  <si>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</si>
  <si>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</si>
  <si>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</si>
  <si>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</si>
  <si>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</si>
  <si>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</si>
  <si>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</si>
  <si>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</si>
  <si>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</si>
  <si>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</si>
  <si>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</si>
  <si>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</si>
  <si>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</si>
  <si>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</si>
  <si>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</si>
  <si>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</si>
  <si>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</si>
  <si>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</si>
  <si>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</si>
  <si>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</si>
  <si>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</si>
  <si>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</si>
  <si>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</si>
  <si>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</si>
  <si>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</si>
  <si>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</si>
  <si>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</si>
  <si>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</si>
  <si>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</si>
  <si>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</si>
  <si>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</si>
  <si>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</si>
  <si>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</si>
  <si>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</si>
  <si>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</si>
  <si>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</si>
  <si>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</si>
  <si>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</si>
  <si>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</si>
  <si>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</si>
  <si>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</si>
  <si>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</si>
  <si>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</si>
  <si>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</si>
  <si>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</si>
  <si>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</si>
  <si>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</si>
  <si>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</si>
  <si>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</si>
  <si>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</si>
  <si>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</si>
  <si>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</si>
  <si>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</si>
  <si>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</si>
  <si>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</si>
  <si>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</si>
  <si>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</si>
  <si>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</si>
  <si>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</si>
  <si>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</si>
  <si>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</si>
  <si>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</si>
  <si>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</si>
  <si>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</si>
  <si>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</si>
  <si>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</si>
  <si>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</si>
  <si>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</si>
  <si>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</si>
  <si>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</si>
  <si>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</si>
  <si>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</si>
  <si>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</si>
  <si>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</si>
  <si>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</si>
  <si>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</si>
  <si>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</si>
  <si>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</si>
  <si>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</si>
  <si>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</si>
  <si>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</si>
  <si>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</si>
  <si>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</si>
  <si>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</si>
  <si>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</si>
  <si>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</si>
  <si>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</si>
  <si>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</si>
  <si>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</si>
  <si>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</si>
  <si>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</si>
  <si>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</si>
  <si>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</si>
  <si>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</si>
  <si>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</si>
  <si>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</si>
  <si>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</si>
  <si>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</si>
  <si>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</si>
  <si>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</si>
  <si>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</si>
  <si>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</si>
  <si>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</si>
  <si>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</si>
  <si>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</si>
  <si>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</si>
  <si>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</si>
  <si>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</si>
  <si>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</si>
  <si>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</si>
  <si>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</si>
  <si>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</si>
  <si>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</si>
  <si>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</si>
  <si>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</si>
  <si>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</si>
  <si>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</si>
  <si>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</si>
  <si>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</si>
  <si>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</si>
  <si>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</si>
  <si>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</si>
  <si>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</si>
  <si>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</si>
  <si>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</si>
  <si>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</si>
  <si>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町立温泉病院事業会計</t>
  </si>
  <si>
    <t>一般会計</t>
  </si>
  <si>
    <t>介護保険事業費特別会計</t>
  </si>
  <si>
    <t>簡易水道事業費特別会計</t>
  </si>
  <si>
    <t>国民健康保険事業費特別会計</t>
  </si>
  <si>
    <t>住宅宅地資金貸付事業費特別会計</t>
  </si>
  <si>
    <t>勝浦地方卸売市場事業費特別会計</t>
  </si>
  <si>
    <t>その他会計（赤字）</t>
  </si>
  <si>
    <t>その他会計（黒字）</t>
  </si>
  <si>
    <t>-</t>
    <phoneticPr fontId="2"/>
  </si>
  <si>
    <t>-</t>
    <phoneticPr fontId="2"/>
  </si>
  <si>
    <t>-</t>
    <phoneticPr fontId="2"/>
  </si>
  <si>
    <t>-</t>
    <phoneticPr fontId="2"/>
  </si>
  <si>
    <t>-</t>
    <phoneticPr fontId="2"/>
  </si>
  <si>
    <t>-</t>
    <phoneticPr fontId="2"/>
  </si>
  <si>
    <t>和歌山県市町村総合事務組合</t>
    <rPh sb="0" eb="4">
      <t>ワカヤマケン</t>
    </rPh>
    <rPh sb="4" eb="7">
      <t>シチョウソン</t>
    </rPh>
    <rPh sb="7" eb="9">
      <t>ソウゴウ</t>
    </rPh>
    <rPh sb="9" eb="11">
      <t>ジム</t>
    </rPh>
    <rPh sb="11" eb="13">
      <t>クミアイ</t>
    </rPh>
    <phoneticPr fontId="2"/>
  </si>
  <si>
    <t>紀南学園事務組合</t>
    <rPh sb="0" eb="2">
      <t>キナン</t>
    </rPh>
    <rPh sb="2" eb="4">
      <t>ガクエン</t>
    </rPh>
    <rPh sb="4" eb="6">
      <t>ジム</t>
    </rPh>
    <rPh sb="6" eb="8">
      <t>クミアイ</t>
    </rPh>
    <phoneticPr fontId="2"/>
  </si>
  <si>
    <t>東牟婁郡町村新宮市老人福祉施設事務組合（一般会計）</t>
    <rPh sb="0" eb="3">
      <t>ヒガシムロ</t>
    </rPh>
    <rPh sb="3" eb="4">
      <t>グン</t>
    </rPh>
    <rPh sb="4" eb="6">
      <t>チョウソン</t>
    </rPh>
    <rPh sb="6" eb="9">
      <t>シングウシ</t>
    </rPh>
    <rPh sb="9" eb="11">
      <t>ロウジン</t>
    </rPh>
    <rPh sb="11" eb="13">
      <t>フクシ</t>
    </rPh>
    <rPh sb="13" eb="15">
      <t>シセツ</t>
    </rPh>
    <rPh sb="15" eb="17">
      <t>ジム</t>
    </rPh>
    <rPh sb="17" eb="19">
      <t>クミアイ</t>
    </rPh>
    <rPh sb="20" eb="22">
      <t>イッパン</t>
    </rPh>
    <rPh sb="22" eb="24">
      <t>カイケイ</t>
    </rPh>
    <phoneticPr fontId="2"/>
  </si>
  <si>
    <t>東牟婁郡町村新宮市老人福祉施設事務組合（特別会計）</t>
    <rPh sb="0" eb="3">
      <t>ヒガシムロ</t>
    </rPh>
    <rPh sb="3" eb="4">
      <t>グン</t>
    </rPh>
    <rPh sb="4" eb="6">
      <t>チョウソン</t>
    </rPh>
    <rPh sb="6" eb="9">
      <t>シングウシ</t>
    </rPh>
    <rPh sb="9" eb="11">
      <t>ロウジン</t>
    </rPh>
    <rPh sb="11" eb="13">
      <t>フクシ</t>
    </rPh>
    <rPh sb="13" eb="15">
      <t>シセツ</t>
    </rPh>
    <rPh sb="15" eb="17">
      <t>ジム</t>
    </rPh>
    <rPh sb="17" eb="19">
      <t>クミアイ</t>
    </rPh>
    <rPh sb="20" eb="22">
      <t>トクベツ</t>
    </rPh>
    <rPh sb="22" eb="24">
      <t>カイケイ</t>
    </rPh>
    <phoneticPr fontId="2"/>
  </si>
  <si>
    <t>那智勝浦町・太地町環境衛生施設一部事務組合</t>
    <rPh sb="0" eb="5">
      <t>ナチカツウラチョウ</t>
    </rPh>
    <rPh sb="6" eb="9">
      <t>タイジチョウ</t>
    </rPh>
    <rPh sb="9" eb="11">
      <t>カンキョウ</t>
    </rPh>
    <rPh sb="11" eb="13">
      <t>エイセイ</t>
    </rPh>
    <rPh sb="13" eb="15">
      <t>シセツ</t>
    </rPh>
    <rPh sb="15" eb="17">
      <t>イチブ</t>
    </rPh>
    <rPh sb="17" eb="19">
      <t>ジム</t>
    </rPh>
    <rPh sb="19" eb="21">
      <t>クミアイ</t>
    </rPh>
    <phoneticPr fontId="2"/>
  </si>
  <si>
    <t>新宮周辺広域市町村圏事務組合（一般会計）</t>
    <rPh sb="0" eb="2">
      <t>シングウ</t>
    </rPh>
    <rPh sb="2" eb="4">
      <t>シュウヘン</t>
    </rPh>
    <rPh sb="4" eb="6">
      <t>コウイキ</t>
    </rPh>
    <rPh sb="6" eb="9">
      <t>シチョウソン</t>
    </rPh>
    <rPh sb="9" eb="10">
      <t>ケン</t>
    </rPh>
    <rPh sb="10" eb="12">
      <t>ジム</t>
    </rPh>
    <rPh sb="12" eb="14">
      <t>クミアイ</t>
    </rPh>
    <rPh sb="15" eb="17">
      <t>イッパン</t>
    </rPh>
    <rPh sb="17" eb="19">
      <t>カイケイ</t>
    </rPh>
    <phoneticPr fontId="2"/>
  </si>
  <si>
    <t>新宮周辺広域市町村圏事務組合（特別会計）</t>
    <rPh sb="0" eb="2">
      <t>シングウ</t>
    </rPh>
    <rPh sb="2" eb="4">
      <t>シュウヘン</t>
    </rPh>
    <rPh sb="4" eb="6">
      <t>コウイキ</t>
    </rPh>
    <rPh sb="6" eb="9">
      <t>シチョウソン</t>
    </rPh>
    <rPh sb="9" eb="10">
      <t>ケン</t>
    </rPh>
    <rPh sb="10" eb="12">
      <t>ジム</t>
    </rPh>
    <rPh sb="12" eb="14">
      <t>クミアイ</t>
    </rPh>
    <rPh sb="15" eb="17">
      <t>トクベツ</t>
    </rPh>
    <rPh sb="17" eb="19">
      <t>カイケイ</t>
    </rPh>
    <phoneticPr fontId="2"/>
  </si>
  <si>
    <t>和歌山地方税回収機構</t>
    <rPh sb="0" eb="3">
      <t>ワカヤマ</t>
    </rPh>
    <rPh sb="3" eb="6">
      <t>チホウゼイ</t>
    </rPh>
    <rPh sb="6" eb="8">
      <t>カイシュウ</t>
    </rPh>
    <rPh sb="8" eb="10">
      <t>キコウ</t>
    </rPh>
    <phoneticPr fontId="2"/>
  </si>
  <si>
    <t>和歌山県後期高齢者医療広域連合（一般会計）</t>
    <rPh sb="0" eb="4">
      <t>ワカヤマケン</t>
    </rPh>
    <rPh sb="4" eb="6">
      <t>コウキ</t>
    </rPh>
    <rPh sb="6" eb="9">
      <t>コウレイシャ</t>
    </rPh>
    <rPh sb="9" eb="11">
      <t>イリョウ</t>
    </rPh>
    <rPh sb="11" eb="13">
      <t>コウイキ</t>
    </rPh>
    <rPh sb="13" eb="15">
      <t>レンゴウ</t>
    </rPh>
    <rPh sb="16" eb="18">
      <t>イッパン</t>
    </rPh>
    <rPh sb="18" eb="20">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</si>
  <si>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</si>
  <si>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</si>
  <si>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</si>
  <si>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</si>
  <si>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</si>
  <si>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t>
    <phoneticPr fontId="2"/>
  </si>
  <si>
    <t>-</t>
    <phoneticPr fontId="2"/>
  </si>
  <si>
    <t>-</t>
    <phoneticPr fontId="2"/>
  </si>
  <si>
    <t>紀南環境広域施設組合</t>
    <rPh sb="0" eb="2">
      <t>キナン</t>
    </rPh>
    <rPh sb="2" eb="4">
      <t>カンキョウ</t>
    </rPh>
    <rPh sb="4" eb="6">
      <t>コウイキ</t>
    </rPh>
    <rPh sb="6" eb="8">
      <t>シセツ</t>
    </rPh>
    <rPh sb="8" eb="10">
      <t>クミアイ</t>
    </rPh>
    <phoneticPr fontId="2"/>
  </si>
  <si>
    <t>那智勝浦冷蔵株式会社</t>
    <rPh sb="0" eb="4">
      <t>ナチカツウラ</t>
    </rPh>
    <rPh sb="4" eb="6">
      <t>レイゾウ</t>
    </rPh>
    <rPh sb="6" eb="10">
      <t>カブシキガイシャ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</si>
  <si>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</si>
  <si>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</si>
  <si>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</si>
  <si>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</si>
  <si>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</si>
  <si>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</si>
  <si>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</si>
  <si>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</si>
  <si>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</si>
  <si>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</si>
  <si>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平成２７年度において、将来負担比率は類似団体内平均値を下回っているものの、有形固定資産減価償却率は類似団体内平均値を上回っており、施設等の老朽化が類似団体と比べると進んでいることが示されている。今後も大規模事業を多数実施する予定となっており、多額の地方債発行が見込まれるため、将来負担比率も注視しつつ、限られた財源の中で計画的に施設等を更新していく必要がある。
</t>
    <phoneticPr fontId="5"/>
  </si>
  <si>
    <t>有形固定資産減価償却率</t>
    <phoneticPr fontId="5"/>
  </si>
  <si>
    <t>　平成２４年度から平成２８年度において、実質公債費比率は類似団体内平均値を下回っているが、将来負担比率は平成２８年度において類似団体内平均値を上回っている。これは、地方債現在高の増加、公営企業債等繰入見込額の増加等によるものである。
　今後、本町では過疎対策事業やその他大規模事業の実施により、地方債現在高及び公債費が増加するため、将来負担比率及び実質公債費比率は悪化する見込みである。新規事業の抑制・分散化や交付税算入率の有利な起債の活用等により、将来負担比率及び実質公債費比率の悪化を抑制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</si>
</sst>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42667</c:v>
                </c:pt>
                <c:pt idx="1">
                  <c:v>133237</c:v>
                </c:pt>
                <c:pt idx="2">
                  <c:v>97232</c:v>
                </c:pt>
                <c:pt idx="3">
                  <c:v>70820</c:v>
                </c:pt>
                <c:pt idx="4">
                  <c:v>51832</c:v>
                </c:pt>
              </c:numCache>
            </c:numRef>
          </c:val>
          <c:smooth val="0"/>
        </c:ser>
        <c:dLbls>
          <c:showLegendKey val="0"/>
          <c:showVal val="0"/>
          <c:showCatName val="0"/>
          <c:showSerName val="0"/>
          <c:showPercent val="0"/>
          <c:showBubbleSize val="0"/>
        </c:dLbls>
        <c:marker val="1"/>
        <c:smooth val="0"/>
        <c:axId val="160328320"/>
        <c:axId val="160334592"/>
      </c:lineChart>
      <c:catAx>
        <c:axId val="1603283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334592"/>
        <c:crosses val="autoZero"/>
        <c:auto val="1"/>
        <c:lblAlgn val="ctr"/>
        <c:lblOffset val="100"/>
        <c:tickLblSkip val="1"/>
        <c:tickMarkSkip val="1"/>
        <c:noMultiLvlLbl val="0"/>
      </c:catAx>
      <c:valAx>
        <c:axId val="1603345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328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2.82</c:v>
                </c:pt>
                <c:pt idx="1">
                  <c:v>3.52</c:v>
                </c:pt>
                <c:pt idx="2">
                  <c:v>4.57</c:v>
                </c:pt>
                <c:pt idx="3">
                  <c:v>3.6</c:v>
                </c:pt>
                <c:pt idx="4">
                  <c:v>3.34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14.34</c:v>
                </c:pt>
                <c:pt idx="1">
                  <c:v>17.54</c:v>
                </c:pt>
                <c:pt idx="2">
                  <c:v>17.62</c:v>
                </c:pt>
                <c:pt idx="3">
                  <c:v>20.149999999999999</c:v>
                </c:pt>
                <c:pt idx="4">
                  <c:v>21.29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3612416"/>
        <c:axId val="173614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0.96</c:v>
                </c:pt>
                <c:pt idx="1">
                  <c:v>3.9</c:v>
                </c:pt>
                <c:pt idx="2">
                  <c:v>1.04</c:v>
                </c:pt>
                <c:pt idx="3">
                  <c:v>2.29</c:v>
                </c:pt>
                <c:pt idx="4">
                  <c:v>0.77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3612416"/>
        <c:axId val="173614592"/>
      </c:lineChart>
      <c:catAx>
        <c:axId val="17361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3614592"/>
        <c:crosses val="autoZero"/>
        <c:auto val="1"/>
        <c:lblAlgn val="ctr"/>
        <c:lblOffset val="100"/>
        <c:tickLblSkip val="1"/>
        <c:tickMarkSkip val="1"/>
        <c:noMultiLvlLbl val="0"/>
      </c:catAx>
      <c:valAx>
        <c:axId val="17361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61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勝浦地方卸売市場事業費特別会計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住宅宅地資金貸付事業費特別会計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0.06</c:v>
                </c:pt>
                <c:pt idx="4">
                  <c:v>#N/A</c:v>
                </c:pt>
                <c:pt idx="5">
                  <c:v>0.05</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0.37</c:v>
                </c:pt>
                <c:pt idx="4">
                  <c:v>#N/A</c:v>
                </c:pt>
                <c:pt idx="5">
                  <c:v>0.34</c:v>
                </c:pt>
                <c:pt idx="6">
                  <c:v>#N/A</c:v>
                </c:pt>
                <c:pt idx="7">
                  <c:v>0.02</c:v>
                </c:pt>
                <c:pt idx="8">
                  <c:v>#N/A</c:v>
                </c:pt>
                <c:pt idx="9">
                  <c:v>0.38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1.28</c:v>
                </c:pt>
                <c:pt idx="2">
                  <c:v>#N/A</c:v>
                </c:pt>
                <c:pt idx="3">
                  <c:v>1.3</c:v>
                </c:pt>
                <c:pt idx="4">
                  <c:v>#N/A</c:v>
                </c:pt>
                <c:pt idx="5">
                  <c:v>0.88</c:v>
                </c:pt>
                <c:pt idx="6">
                  <c:v>#N/A</c:v>
                </c:pt>
                <c:pt idx="7">
                  <c:v>0.73</c:v>
                </c:pt>
                <c:pt idx="8">
                  <c:v>#N/A</c:v>
                </c:pt>
                <c:pt idx="9">
                  <c:v>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0.23</c:v>
                </c:pt>
                <c:pt idx="2">
                  <c:v>#N/A</c:v>
                </c:pt>
                <c:pt idx="3">
                  <c:v>0.11</c:v>
                </c:pt>
                <c:pt idx="4">
                  <c:v>#N/A</c:v>
                </c:pt>
                <c:pt idx="5">
                  <c:v>0.72</c:v>
                </c:pt>
                <c:pt idx="6">
                  <c:v>#N/A</c:v>
                </c:pt>
                <c:pt idx="7">
                  <c:v>7.0000000000000007E-2</c:v>
                </c:pt>
                <c:pt idx="8">
                  <c:v>#N/A</c:v>
                </c:pt>
                <c:pt idx="9">
                  <c:v>1.47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2.81</c:v>
                </c:pt>
                <c:pt idx="2">
                  <c:v>#N/A</c:v>
                </c:pt>
                <c:pt idx="3">
                  <c:v>3.44</c:v>
                </c:pt>
                <c:pt idx="4">
                  <c:v>#N/A</c:v>
                </c:pt>
                <c:pt idx="5">
                  <c:v>4.5</c:v>
                </c:pt>
                <c:pt idx="6">
                  <c:v>#N/A</c:v>
                </c:pt>
                <c:pt idx="7">
                  <c:v>3.55</c:v>
                </c:pt>
                <c:pt idx="8">
                  <c:v>#N/A</c:v>
                </c:pt>
                <c:pt idx="9">
                  <c:v>3.31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町立温泉病院事業会計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8.1300000000000008</c:v>
                </c:pt>
                <c:pt idx="2">
                  <c:v>#N/A</c:v>
                </c:pt>
                <c:pt idx="3">
                  <c:v>8.83</c:v>
                </c:pt>
                <c:pt idx="4">
                  <c:v>#N/A</c:v>
                </c:pt>
                <c:pt idx="5">
                  <c:v>8.35</c:v>
                </c:pt>
                <c:pt idx="6">
                  <c:v>#N/A</c:v>
                </c:pt>
                <c:pt idx="7">
                  <c:v>8.9499999999999993</c:v>
                </c:pt>
                <c:pt idx="8">
                  <c:v>#N/A</c:v>
                </c:pt>
                <c:pt idx="9">
                  <c:v>10.44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4.07</c:v>
                </c:pt>
                <c:pt idx="2">
                  <c:v>#N/A</c:v>
                </c:pt>
                <c:pt idx="3">
                  <c:v>5.82</c:v>
                </c:pt>
                <c:pt idx="4">
                  <c:v>#N/A</c:v>
                </c:pt>
                <c:pt idx="5">
                  <c:v>8.66</c:v>
                </c:pt>
                <c:pt idx="6">
                  <c:v>#N/A</c:v>
                </c:pt>
                <c:pt idx="7">
                  <c:v>9.83</c:v>
                </c:pt>
                <c:pt idx="8">
                  <c:v>#N/A</c:v>
                </c:pt>
                <c:pt idx="9">
                  <c:v>10.47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4253952"/>
        <c:axId val="174255488"/>
      </c:barChart>
      <c:catAx>
        <c:axId val="17425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255488"/>
        <c:crosses val="autoZero"/>
        <c:auto val="1"/>
        <c:lblAlgn val="ctr"/>
        <c:lblOffset val="100"/>
        <c:tickLblSkip val="1"/>
        <c:tickMarkSkip val="1"/>
        <c:noMultiLvlLbl val="0"/>
      </c:catAx>
      <c:valAx>
        <c:axId val="17425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253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511</c:v>
                </c:pt>
                <c:pt idx="5">
                  <c:v>532</c:v>
                </c:pt>
                <c:pt idx="8">
                  <c:v>588</c:v>
                </c:pt>
                <c:pt idx="11">
                  <c:v>589</c:v>
                </c:pt>
                <c:pt idx="14">
                  <c:v>596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105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40</c:v>
                </c:pt>
                <c:pt idx="3">
                  <c:v>31</c:v>
                </c:pt>
                <c:pt idx="6">
                  <c:v>39</c:v>
                </c:pt>
                <c:pt idx="9">
                  <c:v>46</c:v>
                </c:pt>
                <c:pt idx="12">
                  <c:v>48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631</c:v>
                </c:pt>
                <c:pt idx="3">
                  <c:v>681</c:v>
                </c:pt>
                <c:pt idx="6">
                  <c:v>730</c:v>
                </c:pt>
                <c:pt idx="9">
                  <c:v>726</c:v>
                </c:pt>
                <c:pt idx="12">
                  <c:v>733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9256320"/>
        <c:axId val="69258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160</c:v>
                </c:pt>
                <c:pt idx="2">
                  <c:v>#N/A</c:v>
                </c:pt>
                <c:pt idx="3">
                  <c:v>#N/A</c:v>
                </c:pt>
                <c:pt idx="4">
                  <c:v>180</c:v>
                </c:pt>
                <c:pt idx="5">
                  <c:v>#N/A</c:v>
                </c:pt>
                <c:pt idx="6">
                  <c:v>#N/A</c:v>
                </c:pt>
                <c:pt idx="7">
                  <c:v>181</c:v>
                </c:pt>
                <c:pt idx="8">
                  <c:v>#N/A</c:v>
                </c:pt>
                <c:pt idx="9">
                  <c:v>#N/A</c:v>
                </c:pt>
                <c:pt idx="10">
                  <c:v>183</c:v>
                </c:pt>
                <c:pt idx="11">
                  <c:v>#N/A</c:v>
                </c:pt>
                <c:pt idx="12">
                  <c:v>#N/A</c:v>
                </c:pt>
                <c:pt idx="13">
                  <c:v>290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9256320"/>
        <c:axId val="69258240"/>
      </c:lineChart>
      <c:catAx>
        <c:axId val="6925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258240"/>
        <c:crosses val="autoZero"/>
        <c:auto val="1"/>
        <c:lblAlgn val="ctr"/>
        <c:lblOffset val="100"/>
        <c:tickLblSkip val="1"/>
        <c:tickMarkSkip val="1"/>
        <c:noMultiLvlLbl val="0"/>
      </c:catAx>
      <c:valAx>
        <c:axId val="6925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25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5859</c:v>
                </c:pt>
                <c:pt idx="5">
                  <c:v>5887</c:v>
                </c:pt>
                <c:pt idx="8">
                  <c:v>7156</c:v>
                </c:pt>
                <c:pt idx="11">
                  <c:v>7661</c:v>
                </c:pt>
                <c:pt idx="14">
                  <c:v>8363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44</c:v>
                </c:pt>
                <c:pt idx="5">
                  <c:v>33</c:v>
                </c:pt>
                <c:pt idx="8">
                  <c:v>22</c:v>
                </c:pt>
                <c:pt idx="11">
                  <c:v>12</c:v>
                </c:pt>
                <c:pt idx="14">
                  <c:v>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2616</c:v>
                </c:pt>
                <c:pt idx="5">
                  <c:v>3157</c:v>
                </c:pt>
                <c:pt idx="8">
                  <c:v>2963</c:v>
                </c:pt>
                <c:pt idx="11">
                  <c:v>3617</c:v>
                </c:pt>
                <c:pt idx="14">
                  <c:v>3891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2113</c:v>
                </c:pt>
                <c:pt idx="3">
                  <c:v>2034</c:v>
                </c:pt>
                <c:pt idx="6">
                  <c:v>1747</c:v>
                </c:pt>
                <c:pt idx="9">
                  <c:v>1685</c:v>
                </c:pt>
                <c:pt idx="12">
                  <c:v>1409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210</c:v>
                </c:pt>
                <c:pt idx="6">
                  <c:v>210</c:v>
                </c:pt>
                <c:pt idx="9">
                  <c:v>210</c:v>
                </c:pt>
                <c:pt idx="12">
                  <c:v>210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375</c:v>
                </c:pt>
                <c:pt idx="3">
                  <c:v>393</c:v>
                </c:pt>
                <c:pt idx="6">
                  <c:v>564</c:v>
                </c:pt>
                <c:pt idx="9">
                  <c:v>532</c:v>
                </c:pt>
                <c:pt idx="12">
                  <c:v>1102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6997</c:v>
                </c:pt>
                <c:pt idx="3">
                  <c:v>8607</c:v>
                </c:pt>
                <c:pt idx="6">
                  <c:v>9538</c:v>
                </c:pt>
                <c:pt idx="9">
                  <c:v>10231</c:v>
                </c:pt>
                <c:pt idx="12">
                  <c:v>10999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4167936"/>
        <c:axId val="174182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965</c:v>
                </c:pt>
                <c:pt idx="2">
                  <c:v>#N/A</c:v>
                </c:pt>
                <c:pt idx="3">
                  <c:v>#N/A</c:v>
                </c:pt>
                <c:pt idx="4">
                  <c:v>2167</c:v>
                </c:pt>
                <c:pt idx="5">
                  <c:v>#N/A</c:v>
                </c:pt>
                <c:pt idx="6">
                  <c:v>#N/A</c:v>
                </c:pt>
                <c:pt idx="7">
                  <c:v>1918</c:v>
                </c:pt>
                <c:pt idx="8">
                  <c:v>#N/A</c:v>
                </c:pt>
                <c:pt idx="9">
                  <c:v>#N/A</c:v>
                </c:pt>
                <c:pt idx="10">
                  <c:v>1369</c:v>
                </c:pt>
                <c:pt idx="11">
                  <c:v>#N/A</c:v>
                </c:pt>
                <c:pt idx="12">
                  <c:v>#N/A</c:v>
                </c:pt>
                <c:pt idx="13">
                  <c:v>1461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4167936"/>
        <c:axId val="174182400"/>
      </c:lineChart>
      <c:catAx>
        <c:axId val="17416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182400"/>
        <c:crosses val="autoZero"/>
        <c:auto val="1"/>
        <c:lblAlgn val="ctr"/>
        <c:lblOffset val="100"/>
        <c:tickLblSkip val="1"/>
        <c:tickMarkSkip val="1"/>
        <c:noMultiLvlLbl val="0"/>
      </c:catAx>
      <c:valAx>
        <c:axId val="17418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16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64.099999999999994</c:v>
                </c:pt>
              </c:numCache>
            </c:numRef>
          </c:xVal>
          <c:yVal>
            <c:numRef>
              <c:f>公会計指標分析・財政指標組合せ分析表!$K$51:$O$51</c:f>
              <c:numCache>
                <c:formatCode>#,##0.0;"▲ "#,##0.0</c:formatCode>
                <c:ptCount val="5"/>
                <c:pt idx="3">
                  <c:v>32.1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4314624"/>
        <c:axId val="174316544"/>
      </c:scatterChart>
      <c:valAx>
        <c:axId val="174314624"/>
        <c:scaling>
          <c:orientation val="minMax"/>
          <c:max val="65"/>
          <c:min val="53.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4316544"/>
        <c:crosses val="autoZero"/>
        <c:crossBetween val="midCat"/>
      </c:valAx>
      <c:valAx>
        <c:axId val="174316544"/>
        <c:scaling>
          <c:orientation val="minMax"/>
          <c:max val="37.300000000000004"/>
          <c:min val="3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4314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5.5</c:v>
                </c:pt>
                <c:pt idx="1">
                  <c:v>4.5</c:v>
                </c:pt>
                <c:pt idx="2">
                  <c:v>4.2</c:v>
                </c:pt>
                <c:pt idx="3">
                  <c:v>4.3</c:v>
                </c:pt>
                <c:pt idx="4">
                  <c:v>5.2</c:v>
                </c:pt>
              </c:numCache>
            </c:numRef>
          </c:xVal>
          <c:yVal>
            <c:numRef>
              <c:f>公会計指標分析・財政指標組合せ分析表!$K$73:$O$73</c:f>
              <c:numCache>
                <c:formatCode>#,##0.0;"▲ "#,##0.0</c:formatCode>
                <c:ptCount val="5"/>
                <c:pt idx="0">
                  <c:v>22.9</c:v>
                </c:pt>
                <c:pt idx="1">
                  <c:v>51.8</c:v>
                </c:pt>
                <c:pt idx="2">
                  <c:v>46.7</c:v>
                </c:pt>
                <c:pt idx="3">
                  <c:v>32.1</c:v>
                </c:pt>
                <c:pt idx="4">
                  <c:v>34.4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5285376"/>
        <c:axId val="175287296"/>
      </c:scatterChart>
      <c:valAx>
        <c:axId val="175285376"/>
        <c:scaling>
          <c:orientation val="minMax"/>
          <c:max val="12.4"/>
          <c:min val="3.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287296"/>
        <c:crosses val="autoZero"/>
        <c:crossBetween val="midCat"/>
      </c:valAx>
      <c:valAx>
        <c:axId val="175287296"/>
        <c:scaling>
          <c:orientation val="minMax"/>
          <c:max val="68"/>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52853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実質公債費率については、平成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年度以降改善傾向にあったが、平成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％増加している。また</a:t>
          </a:r>
          <a:r>
            <a:rPr kumimoji="1" lang="ja-JP" altLang="en-US" sz="1100">
              <a:solidFill>
                <a:schemeClr val="dk1"/>
              </a:solidFill>
              <a:effectLst/>
              <a:latin typeface="+mn-lt"/>
              <a:ea typeface="+mn-ea"/>
              <a:cs typeface="+mn-cs"/>
            </a:rPr>
            <a:t>地方債現在高も増加している。</a:t>
          </a:r>
          <a:endParaRPr lang="ja-JP" altLang="ja-JP" sz="1400">
            <a:effectLst/>
          </a:endParaRPr>
        </a:p>
        <a:p>
          <a:r>
            <a:rPr kumimoji="1" lang="ja-JP" altLang="ja-JP" sz="1100">
              <a:solidFill>
                <a:schemeClr val="dk1"/>
              </a:solidFill>
              <a:effectLst/>
              <a:latin typeface="+mn-lt"/>
              <a:ea typeface="+mn-ea"/>
              <a:cs typeface="+mn-cs"/>
            </a:rPr>
            <a:t>　今後も過疎対策事業やその他大規模事業が予定されているため、公債費が増加し、実質公債費比率も悪化する見込みである。</a:t>
          </a:r>
          <a:endParaRPr lang="ja-JP" altLang="ja-JP" sz="1400">
            <a:effectLst/>
          </a:endParaRPr>
        </a:p>
        <a:p>
          <a:r>
            <a:rPr kumimoji="1" lang="ja-JP" altLang="ja-JP" sz="1100">
              <a:solidFill>
                <a:schemeClr val="dk1"/>
              </a:solidFill>
              <a:effectLst/>
              <a:latin typeface="+mn-lt"/>
              <a:ea typeface="+mn-ea"/>
              <a:cs typeface="+mn-cs"/>
            </a:rPr>
            <a:t>　新規事業の抑制・分散化や交付税算入率の有利な起債の活用等により、実質公債費比率の悪化を抑制する必要がある。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将来負担比率について、平成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地方債現在高</a:t>
          </a:r>
          <a:r>
            <a:rPr kumimoji="1" lang="ja-JP" altLang="en-US" sz="1100">
              <a:solidFill>
                <a:schemeClr val="dk1"/>
              </a:solidFill>
              <a:effectLst/>
              <a:latin typeface="+mn-lt"/>
              <a:ea typeface="+mn-ea"/>
              <a:cs typeface="+mn-cs"/>
            </a:rPr>
            <a:t>及び公営企業債等繰入見込額の増により、平成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今後、本町では過疎対策事業やその他大規模事業の実施により地方債現在高は増加する見込みであるため、交付税算入率の有利な起債の活用や基金の積立て等により、将来負担比率の悪化を抑制する必要が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15,977
15,853
183.31
8,248,407
7,981,272
160,893
4,820,698
9,982,200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34.4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有形固定資産減価償却率については、類似団体と比較して高くなっており、施設等の老朽化が比較的進んでいる事が分かる。</a:t>
          </a:r>
          <a:endParaRPr lang="ja-JP" altLang="ja-JP">
            <a:effectLst/>
          </a:endParaRPr>
        </a:p>
        <a:p>
          <a:r>
            <a:rPr kumimoji="1" lang="ja-JP" altLang="ja-JP" sz="1100">
              <a:solidFill>
                <a:schemeClr val="dk1"/>
              </a:solidFill>
              <a:effectLst/>
              <a:latin typeface="+mn-lt"/>
              <a:ea typeface="+mn-ea"/>
              <a:cs typeface="+mn-cs"/>
            </a:rPr>
            <a:t>　今後も大規模事業を多数予定しており、財源を確保することが難しくなる事が見込まれる中、施設の統廃合も視野にいれながら計画的に施設等を更新していく必要がある。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1"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3" name="フローチャート : 判断 72"/>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119380</xdr:rowOff>
    </xdr:from>
    <xdr:to>
      <xdr:col>3</xdr:col>
      <xdr:colOff>511175</xdr:colOff>
      <xdr:row>29</xdr:row>
      <xdr:rowOff>49530</xdr:rowOff>
    </xdr:to>
    <xdr:sp macro="" textlink="">
      <xdr:nvSpPr>
        <xdr:cNvPr id="79" name="円/楕円 78"/>
        <xdr:cNvSpPr/>
      </xdr:nvSpPr>
      <xdr:spPr>
        <a:xfrm>
          <a:off x="4000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6185</xdr:rowOff>
    </xdr:from>
    <xdr:ext cx="405111" cy="259045"/>
    <xdr:sp macro="" textlink="">
      <xdr:nvSpPr>
        <xdr:cNvPr id="80" name="n_1aveValue有形固定資産減価償却率"/>
        <xdr:cNvSpPr txBox="1"/>
      </xdr:nvSpPr>
      <xdr:spPr>
        <a:xfrm>
          <a:off x="3836043"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66057</xdr:rowOff>
    </xdr:from>
    <xdr:ext cx="405111" cy="259045"/>
    <xdr:sp macro="" textlink="">
      <xdr:nvSpPr>
        <xdr:cNvPr id="81" name="n_1mainValue有形固定資産減価償却率"/>
        <xdr:cNvSpPr txBox="1"/>
      </xdr:nvSpPr>
      <xdr:spPr>
        <a:xfrm>
          <a:off x="3836043"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15,977
15,853
183.31
8,248,407
7,981,272
160,893
4,820,698
9,982,200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34.4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41402</xdr:rowOff>
    </xdr:from>
    <xdr:to>
      <xdr:col>5</xdr:col>
      <xdr:colOff>409575</xdr:colOff>
      <xdr:row>36</xdr:row>
      <xdr:rowOff>143002</xdr:rowOff>
    </xdr:to>
    <xdr:sp macro="" textlink="">
      <xdr:nvSpPr>
        <xdr:cNvPr id="68" name="円/楕円 67"/>
        <xdr:cNvSpPr/>
      </xdr:nvSpPr>
      <xdr:spPr>
        <a:xfrm>
          <a:off x="3746500" y="62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65549</xdr:rowOff>
    </xdr:from>
    <xdr:ext cx="405111" cy="259045"/>
    <xdr:sp macro="" textlink="">
      <xdr:nvSpPr>
        <xdr:cNvPr id="69" name="n_1aveValue【道路】&#10;有形固定資産減価償却率"/>
        <xdr:cNvSpPr txBox="1"/>
      </xdr:nvSpPr>
      <xdr:spPr>
        <a:xfrm>
          <a:off x="3582043"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159529</xdr:rowOff>
    </xdr:from>
    <xdr:ext cx="405111" cy="259045"/>
    <xdr:sp macro="" textlink="">
      <xdr:nvSpPr>
        <xdr:cNvPr id="70" name="n_1mainValue【道路】&#10;有形固定資産減価償却率"/>
        <xdr:cNvSpPr txBox="1"/>
      </xdr:nvSpPr>
      <xdr:spPr>
        <a:xfrm>
          <a:off x="3582043" y="598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3" name="フローチャート : 判断 102"/>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23352</xdr:rowOff>
    </xdr:from>
    <xdr:to>
      <xdr:col>14</xdr:col>
      <xdr:colOff>79375</xdr:colOff>
      <xdr:row>42</xdr:row>
      <xdr:rowOff>124952</xdr:rowOff>
    </xdr:to>
    <xdr:sp macro="" textlink="">
      <xdr:nvSpPr>
        <xdr:cNvPr id="109" name="円/楕円 108"/>
        <xdr:cNvSpPr/>
      </xdr:nvSpPr>
      <xdr:spPr>
        <a:xfrm>
          <a:off x="9588500" y="722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0"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116079</xdr:rowOff>
    </xdr:from>
    <xdr:ext cx="534377" cy="259045"/>
    <xdr:sp macro="" textlink="">
      <xdr:nvSpPr>
        <xdr:cNvPr id="111" name="n_1mainValue【道路】&#10;一人当たり延長"/>
        <xdr:cNvSpPr txBox="1"/>
      </xdr:nvSpPr>
      <xdr:spPr>
        <a:xfrm>
          <a:off x="9359410" y="73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4" name="テキスト ボックス 12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4" name="テキスト ボックス 13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58</xdr:row>
      <xdr:rowOff>101237</xdr:rowOff>
    </xdr:from>
    <xdr:to>
      <xdr:col>6</xdr:col>
      <xdr:colOff>510540</xdr:colOff>
      <xdr:row>64</xdr:row>
      <xdr:rowOff>101237</xdr:rowOff>
    </xdr:to>
    <xdr:cxnSp macro="">
      <xdr:nvCxnSpPr>
        <xdr:cNvPr id="138" name="直線コネクタ 137"/>
        <xdr:cNvCxnSpPr/>
      </xdr:nvCxnSpPr>
      <xdr:spPr>
        <a:xfrm flipV="1">
          <a:off x="4634865" y="10045337"/>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105064</xdr:rowOff>
    </xdr:from>
    <xdr:ext cx="405111" cy="259045"/>
    <xdr:sp macro="" textlink="">
      <xdr:nvSpPr>
        <xdr:cNvPr id="139" name="【橋りょう・トンネル】&#10;有形固定資産減価償却率最小値テキスト"/>
        <xdr:cNvSpPr txBox="1"/>
      </xdr:nvSpPr>
      <xdr:spPr>
        <a:xfrm>
          <a:off x="47244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64</xdr:row>
      <xdr:rowOff>101237</xdr:rowOff>
    </xdr:from>
    <xdr:to>
      <xdr:col>6</xdr:col>
      <xdr:colOff>600075</xdr:colOff>
      <xdr:row>64</xdr:row>
      <xdr:rowOff>101237</xdr:rowOff>
    </xdr:to>
    <xdr:cxnSp macro="">
      <xdr:nvCxnSpPr>
        <xdr:cNvPr id="140" name="直線コネクタ 139"/>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47914</xdr:rowOff>
    </xdr:from>
    <xdr:ext cx="405111" cy="259045"/>
    <xdr:sp macro="" textlink="">
      <xdr:nvSpPr>
        <xdr:cNvPr id="141" name="【橋りょう・トンネル】&#10;有形固定資産減価償却率最大値テキスト"/>
        <xdr:cNvSpPr txBox="1"/>
      </xdr:nvSpPr>
      <xdr:spPr>
        <a:xfrm>
          <a:off x="4724400" y="9820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58</xdr:row>
      <xdr:rowOff>101237</xdr:rowOff>
    </xdr:from>
    <xdr:to>
      <xdr:col>6</xdr:col>
      <xdr:colOff>600075</xdr:colOff>
      <xdr:row>58</xdr:row>
      <xdr:rowOff>101237</xdr:rowOff>
    </xdr:to>
    <xdr:cxnSp macro="">
      <xdr:nvCxnSpPr>
        <xdr:cNvPr id="142" name="直線コネクタ 141"/>
        <xdr:cNvCxnSpPr/>
      </xdr:nvCxnSpPr>
      <xdr:spPr>
        <a:xfrm>
          <a:off x="4546600" y="1004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30497</xdr:rowOff>
    </xdr:from>
    <xdr:ext cx="405111" cy="259045"/>
    <xdr:sp macro="" textlink="">
      <xdr:nvSpPr>
        <xdr:cNvPr id="143" name="【橋りょう・トンネル】&#10;有形固定資産減価償却率平均値テキスト"/>
        <xdr:cNvSpPr txBox="1"/>
      </xdr:nvSpPr>
      <xdr:spPr>
        <a:xfrm>
          <a:off x="47244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52070</xdr:rowOff>
    </xdr:from>
    <xdr:to>
      <xdr:col>6</xdr:col>
      <xdr:colOff>561975</xdr:colOff>
      <xdr:row>61</xdr:row>
      <xdr:rowOff>153670</xdr:rowOff>
    </xdr:to>
    <xdr:sp macro="" textlink="">
      <xdr:nvSpPr>
        <xdr:cNvPr id="144" name="フローチャート : 判断 143"/>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161472</xdr:rowOff>
    </xdr:from>
    <xdr:to>
      <xdr:col>5</xdr:col>
      <xdr:colOff>409575</xdr:colOff>
      <xdr:row>63</xdr:row>
      <xdr:rowOff>91622</xdr:rowOff>
    </xdr:to>
    <xdr:sp macro="" textlink="">
      <xdr:nvSpPr>
        <xdr:cNvPr id="145" name="フローチャート : 判断 144"/>
        <xdr:cNvSpPr/>
      </xdr:nvSpPr>
      <xdr:spPr>
        <a:xfrm>
          <a:off x="3746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169635</xdr:rowOff>
    </xdr:from>
    <xdr:to>
      <xdr:col>5</xdr:col>
      <xdr:colOff>409575</xdr:colOff>
      <xdr:row>56</xdr:row>
      <xdr:rowOff>99785</xdr:rowOff>
    </xdr:to>
    <xdr:sp macro="" textlink="">
      <xdr:nvSpPr>
        <xdr:cNvPr id="151" name="円/楕円 150"/>
        <xdr:cNvSpPr/>
      </xdr:nvSpPr>
      <xdr:spPr>
        <a:xfrm>
          <a:off x="3746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82749</xdr:rowOff>
    </xdr:from>
    <xdr:ext cx="405111" cy="259045"/>
    <xdr:sp macro="" textlink="">
      <xdr:nvSpPr>
        <xdr:cNvPr id="152" name="n_1aveValue【橋りょう・トンネル】&#10;有形固定資産減価償却率"/>
        <xdr:cNvSpPr txBox="1"/>
      </xdr:nvSpPr>
      <xdr:spPr>
        <a:xfrm>
          <a:off x="3582043"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116312</xdr:rowOff>
    </xdr:from>
    <xdr:ext cx="405111" cy="259045"/>
    <xdr:sp macro="" textlink="">
      <xdr:nvSpPr>
        <xdr:cNvPr id="153" name="n_1mainValue【橋りょう・トンネル】&#10;有形固定資産減価償却率"/>
        <xdr:cNvSpPr txBox="1"/>
      </xdr:nvSpPr>
      <xdr:spPr>
        <a:xfrm>
          <a:off x="3582043"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7" name="テキスト ボックス 16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1" name="テキスト ボックス 17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3" name="テキスト ボックス 17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5" name="テキスト ボックス 17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7" name="直線コネクタ 176"/>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8"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9" name="直線コネクタ 178"/>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80"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81" name="直線コネクタ 180"/>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82"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83" name="フローチャート : 判断 182"/>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4" name="フローチャート : 判断 183"/>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120166</xdr:rowOff>
    </xdr:from>
    <xdr:to>
      <xdr:col>14</xdr:col>
      <xdr:colOff>79375</xdr:colOff>
      <xdr:row>62</xdr:row>
      <xdr:rowOff>50316</xdr:rowOff>
    </xdr:to>
    <xdr:sp macro="" textlink="">
      <xdr:nvSpPr>
        <xdr:cNvPr id="190" name="円/楕円 189"/>
        <xdr:cNvSpPr/>
      </xdr:nvSpPr>
      <xdr:spPr>
        <a:xfrm>
          <a:off x="9588500" y="105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20769</xdr:rowOff>
    </xdr:from>
    <xdr:ext cx="599010" cy="259045"/>
    <xdr:sp macro="" textlink="">
      <xdr:nvSpPr>
        <xdr:cNvPr id="191"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41443</xdr:rowOff>
    </xdr:from>
    <xdr:ext cx="599010" cy="259045"/>
    <xdr:sp macro="" textlink="">
      <xdr:nvSpPr>
        <xdr:cNvPr id="192" name="n_1mainValue【橋りょう・トンネル】&#10;一人当たり有形固定資産（償却資産）額"/>
        <xdr:cNvSpPr txBox="1"/>
      </xdr:nvSpPr>
      <xdr:spPr>
        <a:xfrm>
          <a:off x="9327094" y="1067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220,254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3" name="直線コネクタ 20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4" name="テキスト ボックス 20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5" name="直線コネクタ 20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6" name="テキスト ボックス 20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7" name="直線コネクタ 20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8" name="テキスト ボックス 20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9" name="直線コネクタ 20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0" name="テキスト ボックス 20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1" name="直線コネクタ 21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2" name="テキスト ボックス 21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3" name="直線コネクタ 21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4" name="テキスト ボックス 21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8" name="直線コネクタ 217"/>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9"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20" name="直線コネクタ 219"/>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21"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22" name="直線コネクタ 221"/>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23"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4" name="フローチャート : 判断 223"/>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25" name="フローチャート : 判断 224"/>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140788</xdr:rowOff>
    </xdr:from>
    <xdr:to>
      <xdr:col>5</xdr:col>
      <xdr:colOff>409575</xdr:colOff>
      <xdr:row>80</xdr:row>
      <xdr:rowOff>70938</xdr:rowOff>
    </xdr:to>
    <xdr:sp macro="" textlink="">
      <xdr:nvSpPr>
        <xdr:cNvPr id="231" name="円/楕円 230"/>
        <xdr:cNvSpPr/>
      </xdr:nvSpPr>
      <xdr:spPr>
        <a:xfrm>
          <a:off x="37465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99621</xdr:rowOff>
    </xdr:from>
    <xdr:ext cx="405111" cy="259045"/>
    <xdr:sp macro="" textlink="">
      <xdr:nvSpPr>
        <xdr:cNvPr id="232" name="n_1aveValue【公営住宅】&#10;有形固定資産減価償却率"/>
        <xdr:cNvSpPr txBox="1"/>
      </xdr:nvSpPr>
      <xdr:spPr>
        <a:xfrm>
          <a:off x="3582043" y="1381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87465</xdr:rowOff>
    </xdr:from>
    <xdr:ext cx="405111" cy="259045"/>
    <xdr:sp macro="" textlink="">
      <xdr:nvSpPr>
        <xdr:cNvPr id="233" name="n_1mainValue【公営住宅】&#10;有形固定資産減価償却率"/>
        <xdr:cNvSpPr txBox="1"/>
      </xdr:nvSpPr>
      <xdr:spPr>
        <a:xfrm>
          <a:off x="3582043" y="1346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4" name="直線コネクタ 24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5" name="テキスト ボックス 24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6" name="直線コネクタ 24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7" name="テキスト ボックス 24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8" name="直線コネクタ 24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9" name="テキスト ボックス 24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0" name="直線コネクタ 24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1" name="テキスト ボックス 25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55" name="直線コネクタ 254"/>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56"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57" name="直線コネクタ 256"/>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58"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59" name="直線コネクタ 258"/>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60" name="【公営住宅】&#10;一人当たり面積平均値テキスト"/>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61" name="フローチャート : 判断 260"/>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62" name="フローチャート : 判断 261"/>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105257</xdr:rowOff>
    </xdr:from>
    <xdr:to>
      <xdr:col>14</xdr:col>
      <xdr:colOff>79375</xdr:colOff>
      <xdr:row>85</xdr:row>
      <xdr:rowOff>35407</xdr:rowOff>
    </xdr:to>
    <xdr:sp macro="" textlink="">
      <xdr:nvSpPr>
        <xdr:cNvPr id="268" name="円/楕円 267"/>
        <xdr:cNvSpPr/>
      </xdr:nvSpPr>
      <xdr:spPr>
        <a:xfrm>
          <a:off x="9588500" y="145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15815</xdr:rowOff>
    </xdr:from>
    <xdr:ext cx="469744" cy="259045"/>
    <xdr:sp macro="" textlink="">
      <xdr:nvSpPr>
        <xdr:cNvPr id="269" name="n_1aveValue【公営住宅】&#10;一人当たり面積"/>
        <xdr:cNvSpPr txBox="1"/>
      </xdr:nvSpPr>
      <xdr:spPr>
        <a:xfrm>
          <a:off x="93917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26534</xdr:rowOff>
    </xdr:from>
    <xdr:ext cx="469744" cy="259045"/>
    <xdr:sp macro="" textlink="">
      <xdr:nvSpPr>
        <xdr:cNvPr id="270" name="n_1mainValue【公営住宅】&#10;一人当たり面積"/>
        <xdr:cNvSpPr txBox="1"/>
      </xdr:nvSpPr>
      <xdr:spPr>
        <a:xfrm>
          <a:off x="9391727" y="1459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1" name="テキスト ボックス 28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1" name="テキスト ボックス 29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3" name="テキスト ボックス 29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57150</xdr:rowOff>
    </xdr:from>
    <xdr:to>
      <xdr:col>6</xdr:col>
      <xdr:colOff>510540</xdr:colOff>
      <xdr:row>108</xdr:row>
      <xdr:rowOff>49530</xdr:rowOff>
    </xdr:to>
    <xdr:cxnSp macro="">
      <xdr:nvCxnSpPr>
        <xdr:cNvPr id="295" name="直線コネクタ 294"/>
        <xdr:cNvCxnSpPr/>
      </xdr:nvCxnSpPr>
      <xdr:spPr>
        <a:xfrm flipV="1">
          <a:off x="4634865" y="1737360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53357</xdr:rowOff>
    </xdr:from>
    <xdr:ext cx="405111" cy="259045"/>
    <xdr:sp macro="" textlink="">
      <xdr:nvSpPr>
        <xdr:cNvPr id="296" name="【港湾・漁港】&#10;有形固定資産減価償却率最小値テキスト"/>
        <xdr:cNvSpPr txBox="1"/>
      </xdr:nvSpPr>
      <xdr:spPr>
        <a:xfrm>
          <a:off x="4724400"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422275</xdr:colOff>
      <xdr:row>108</xdr:row>
      <xdr:rowOff>49530</xdr:rowOff>
    </xdr:from>
    <xdr:to>
      <xdr:col>6</xdr:col>
      <xdr:colOff>600075</xdr:colOff>
      <xdr:row>108</xdr:row>
      <xdr:rowOff>49530</xdr:rowOff>
    </xdr:to>
    <xdr:cxnSp macro="">
      <xdr:nvCxnSpPr>
        <xdr:cNvPr id="297" name="直線コネクタ 296"/>
        <xdr:cNvCxnSpPr/>
      </xdr:nvCxnSpPr>
      <xdr:spPr>
        <a:xfrm>
          <a:off x="4546600" y="1856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3827</xdr:rowOff>
    </xdr:from>
    <xdr:ext cx="405111" cy="259045"/>
    <xdr:sp macro="" textlink="">
      <xdr:nvSpPr>
        <xdr:cNvPr id="298" name="【港湾・漁港】&#10;有形固定資産減価償却率最大値テキスト"/>
        <xdr:cNvSpPr txBox="1"/>
      </xdr:nvSpPr>
      <xdr:spPr>
        <a:xfrm>
          <a:off x="4724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6</xdr:col>
      <xdr:colOff>422275</xdr:colOff>
      <xdr:row>101</xdr:row>
      <xdr:rowOff>57150</xdr:rowOff>
    </xdr:from>
    <xdr:to>
      <xdr:col>6</xdr:col>
      <xdr:colOff>600075</xdr:colOff>
      <xdr:row>101</xdr:row>
      <xdr:rowOff>57150</xdr:rowOff>
    </xdr:to>
    <xdr:cxnSp macro="">
      <xdr:nvCxnSpPr>
        <xdr:cNvPr id="299" name="直線コネクタ 298"/>
        <xdr:cNvCxnSpPr/>
      </xdr:nvCxnSpPr>
      <xdr:spPr>
        <a:xfrm>
          <a:off x="4546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38116</xdr:rowOff>
    </xdr:from>
    <xdr:ext cx="405111" cy="259045"/>
    <xdr:sp macro="" textlink="">
      <xdr:nvSpPr>
        <xdr:cNvPr id="300" name="【港湾・漁港】&#10;有形固定資産減価償却率平均値テキスト"/>
        <xdr:cNvSpPr txBox="1"/>
      </xdr:nvSpPr>
      <xdr:spPr>
        <a:xfrm>
          <a:off x="4724400" y="1804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59689</xdr:rowOff>
    </xdr:from>
    <xdr:to>
      <xdr:col>6</xdr:col>
      <xdr:colOff>561975</xdr:colOff>
      <xdr:row>105</xdr:row>
      <xdr:rowOff>161289</xdr:rowOff>
    </xdr:to>
    <xdr:sp macro="" textlink="">
      <xdr:nvSpPr>
        <xdr:cNvPr id="301" name="フローチャート : 判断 300"/>
        <xdr:cNvSpPr/>
      </xdr:nvSpPr>
      <xdr:spPr>
        <a:xfrm>
          <a:off x="4584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128270</xdr:rowOff>
    </xdr:from>
    <xdr:to>
      <xdr:col>5</xdr:col>
      <xdr:colOff>409575</xdr:colOff>
      <xdr:row>103</xdr:row>
      <xdr:rowOff>58420</xdr:rowOff>
    </xdr:to>
    <xdr:sp macro="" textlink="">
      <xdr:nvSpPr>
        <xdr:cNvPr id="302" name="フローチャート : 判断 301"/>
        <xdr:cNvSpPr/>
      </xdr:nvSpPr>
      <xdr:spPr>
        <a:xfrm>
          <a:off x="3746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3" name="テキスト ボックス 3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4" name="テキスト ボックス 3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5" name="テキスト ボックス 3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6" name="テキスト ボックス 3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7" name="テキスト ボックス 3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147320</xdr:rowOff>
    </xdr:from>
    <xdr:to>
      <xdr:col>5</xdr:col>
      <xdr:colOff>409575</xdr:colOff>
      <xdr:row>103</xdr:row>
      <xdr:rowOff>77470</xdr:rowOff>
    </xdr:to>
    <xdr:sp macro="" textlink="">
      <xdr:nvSpPr>
        <xdr:cNvPr id="308" name="円/楕円 307"/>
        <xdr:cNvSpPr/>
      </xdr:nvSpPr>
      <xdr:spPr>
        <a:xfrm>
          <a:off x="3746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74947</xdr:rowOff>
    </xdr:from>
    <xdr:ext cx="405111" cy="259045"/>
    <xdr:sp macro="" textlink="">
      <xdr:nvSpPr>
        <xdr:cNvPr id="309" name="n_1aveValue【港湾・漁港】&#10;有形固定資産減価償却率"/>
        <xdr:cNvSpPr txBox="1"/>
      </xdr:nvSpPr>
      <xdr:spPr>
        <a:xfrm>
          <a:off x="3582043"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68597</xdr:rowOff>
    </xdr:from>
    <xdr:ext cx="405111" cy="259045"/>
    <xdr:sp macro="" textlink="">
      <xdr:nvSpPr>
        <xdr:cNvPr id="310" name="n_1mainValue【港湾・漁港】&#10;有形固定資産減価償却率"/>
        <xdr:cNvSpPr txBox="1"/>
      </xdr:nvSpPr>
      <xdr:spPr>
        <a:xfrm>
          <a:off x="3582043"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21" name="直線コネクタ 32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64606</xdr:rowOff>
    </xdr:from>
    <xdr:ext cx="248786" cy="259045"/>
    <xdr:sp macro="" textlink="">
      <xdr:nvSpPr>
        <xdr:cNvPr id="322" name="テキスト ボックス 321"/>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23" name="直線コネクタ 32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106</xdr:row>
      <xdr:rowOff>80934</xdr:rowOff>
    </xdr:from>
    <xdr:ext cx="531299" cy="259045"/>
    <xdr:sp macro="" textlink="">
      <xdr:nvSpPr>
        <xdr:cNvPr id="324" name="テキスト ボックス 323"/>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5" name="直線コネクタ 32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104</xdr:row>
      <xdr:rowOff>97263</xdr:rowOff>
    </xdr:from>
    <xdr:ext cx="531299" cy="259045"/>
    <xdr:sp macro="" textlink="">
      <xdr:nvSpPr>
        <xdr:cNvPr id="326" name="テキスト ボックス 325"/>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7" name="直線コネクタ 32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102</xdr:row>
      <xdr:rowOff>113591</xdr:rowOff>
    </xdr:from>
    <xdr:ext cx="531299" cy="259045"/>
    <xdr:sp macro="" textlink="">
      <xdr:nvSpPr>
        <xdr:cNvPr id="328" name="テキスト ボックス 327"/>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9" name="直線コネクタ 32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100</xdr:row>
      <xdr:rowOff>129920</xdr:rowOff>
    </xdr:from>
    <xdr:ext cx="595419" cy="259045"/>
    <xdr:sp macro="" textlink="">
      <xdr:nvSpPr>
        <xdr:cNvPr id="330" name="テキスト ボックス 329"/>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31" name="直線コネクタ 33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98</xdr:row>
      <xdr:rowOff>146248</xdr:rowOff>
    </xdr:from>
    <xdr:ext cx="595419" cy="259045"/>
    <xdr:sp macro="" textlink="">
      <xdr:nvSpPr>
        <xdr:cNvPr id="332" name="テキスト ボックス 331"/>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34" name="テキスト ボックス 33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5007</xdr:rowOff>
    </xdr:from>
    <xdr:to>
      <xdr:col>15</xdr:col>
      <xdr:colOff>180340</xdr:colOff>
      <xdr:row>108</xdr:row>
      <xdr:rowOff>96034</xdr:rowOff>
    </xdr:to>
    <xdr:cxnSp macro="">
      <xdr:nvCxnSpPr>
        <xdr:cNvPr id="336" name="直線コネクタ 335"/>
        <xdr:cNvCxnSpPr/>
      </xdr:nvCxnSpPr>
      <xdr:spPr>
        <a:xfrm flipV="1">
          <a:off x="10476865" y="17150007"/>
          <a:ext cx="0" cy="146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99861</xdr:rowOff>
    </xdr:from>
    <xdr:ext cx="534377" cy="259045"/>
    <xdr:sp macro="" textlink="">
      <xdr:nvSpPr>
        <xdr:cNvPr id="337" name="【港湾・漁港】&#10;一人当たり有形固定資産（償却資産）額最小値テキスト"/>
        <xdr:cNvSpPr txBox="1"/>
      </xdr:nvSpPr>
      <xdr:spPr>
        <a:xfrm>
          <a:off x="10566400" y="1861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10,178</a:t>
          </a:r>
          <a:endParaRPr kumimoji="1" lang="ja-JP" altLang="en-US" sz="1000" b="1">
            <a:latin typeface="ＭＳ Ｐゴシック"/>
          </a:endParaRPr>
        </a:p>
      </xdr:txBody>
    </xdr:sp>
    <xdr:clientData/>
  </xdr:oneCellAnchor>
  <xdr:twoCellAnchor>
    <xdr:from>
      <xdr:col>15</xdr:col>
      <xdr:colOff>92075</xdr:colOff>
      <xdr:row>108</xdr:row>
      <xdr:rowOff>96034</xdr:rowOff>
    </xdr:from>
    <xdr:to>
      <xdr:col>15</xdr:col>
      <xdr:colOff>269875</xdr:colOff>
      <xdr:row>108</xdr:row>
      <xdr:rowOff>96034</xdr:rowOff>
    </xdr:to>
    <xdr:cxnSp macro="">
      <xdr:nvCxnSpPr>
        <xdr:cNvPr id="338" name="直線コネクタ 337"/>
        <xdr:cNvCxnSpPr/>
      </xdr:nvCxnSpPr>
      <xdr:spPr>
        <a:xfrm>
          <a:off x="10388600" y="1861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123134</xdr:rowOff>
    </xdr:from>
    <xdr:ext cx="599010" cy="259045"/>
    <xdr:sp macro="" textlink="">
      <xdr:nvSpPr>
        <xdr:cNvPr id="339" name="【港湾・漁港】&#10;一人当たり有形固定資産（償却資産）額最大値テキスト"/>
        <xdr:cNvSpPr txBox="1"/>
      </xdr:nvSpPr>
      <xdr:spPr>
        <a:xfrm>
          <a:off x="10566400" y="1692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144,540</a:t>
          </a:r>
          <a:endParaRPr kumimoji="1" lang="ja-JP" altLang="en-US" sz="1000" b="1">
            <a:latin typeface="ＭＳ Ｐゴシック"/>
          </a:endParaRPr>
        </a:p>
      </xdr:txBody>
    </xdr:sp>
    <xdr:clientData/>
  </xdr:oneCellAnchor>
  <xdr:twoCellAnchor>
    <xdr:from>
      <xdr:col>15</xdr:col>
      <xdr:colOff>92075</xdr:colOff>
      <xdr:row>100</xdr:row>
      <xdr:rowOff>5007</xdr:rowOff>
    </xdr:from>
    <xdr:to>
      <xdr:col>15</xdr:col>
      <xdr:colOff>269875</xdr:colOff>
      <xdr:row>100</xdr:row>
      <xdr:rowOff>5007</xdr:rowOff>
    </xdr:to>
    <xdr:cxnSp macro="">
      <xdr:nvCxnSpPr>
        <xdr:cNvPr id="340" name="直線コネクタ 339"/>
        <xdr:cNvCxnSpPr/>
      </xdr:nvCxnSpPr>
      <xdr:spPr>
        <a:xfrm>
          <a:off x="10388600" y="171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101058</xdr:rowOff>
    </xdr:from>
    <xdr:ext cx="534377" cy="259045"/>
    <xdr:sp macro="" textlink="">
      <xdr:nvSpPr>
        <xdr:cNvPr id="341" name="【港湾・漁港】&#10;一人当たり有形固定資産（償却資産）額平均値テキスト"/>
        <xdr:cNvSpPr txBox="1"/>
      </xdr:nvSpPr>
      <xdr:spPr>
        <a:xfrm>
          <a:off x="10566400" y="1776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81,818</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122631</xdr:rowOff>
    </xdr:from>
    <xdr:to>
      <xdr:col>15</xdr:col>
      <xdr:colOff>231775</xdr:colOff>
      <xdr:row>104</xdr:row>
      <xdr:rowOff>52781</xdr:rowOff>
    </xdr:to>
    <xdr:sp macro="" textlink="">
      <xdr:nvSpPr>
        <xdr:cNvPr id="342" name="フローチャート : 判断 341"/>
        <xdr:cNvSpPr/>
      </xdr:nvSpPr>
      <xdr:spPr>
        <a:xfrm>
          <a:off x="10426700" y="177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69411</xdr:rowOff>
    </xdr:from>
    <xdr:to>
      <xdr:col>14</xdr:col>
      <xdr:colOff>79375</xdr:colOff>
      <xdr:row>100</xdr:row>
      <xdr:rowOff>171011</xdr:rowOff>
    </xdr:to>
    <xdr:sp macro="" textlink="">
      <xdr:nvSpPr>
        <xdr:cNvPr id="343" name="フローチャート : 判断 342"/>
        <xdr:cNvSpPr/>
      </xdr:nvSpPr>
      <xdr:spPr>
        <a:xfrm>
          <a:off x="9588500" y="1721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4" name="テキスト ボックス 3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5" name="テキスト ボックス 3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6" name="テキスト ボックス 3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7" name="テキスト ボックス 3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8" name="テキスト ボックス 3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76660</xdr:rowOff>
    </xdr:from>
    <xdr:to>
      <xdr:col>14</xdr:col>
      <xdr:colOff>79375</xdr:colOff>
      <xdr:row>103</xdr:row>
      <xdr:rowOff>6810</xdr:rowOff>
    </xdr:to>
    <xdr:sp macro="" textlink="">
      <xdr:nvSpPr>
        <xdr:cNvPr id="349" name="円/楕円 348"/>
        <xdr:cNvSpPr/>
      </xdr:nvSpPr>
      <xdr:spPr>
        <a:xfrm>
          <a:off x="9588500" y="175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99</xdr:row>
      <xdr:rowOff>16088</xdr:rowOff>
    </xdr:from>
    <xdr:ext cx="599010" cy="259045"/>
    <xdr:sp macro="" textlink="">
      <xdr:nvSpPr>
        <xdr:cNvPr id="350" name="n_1aveValue【港湾・漁港】&#10;一人当たり有形固定資産（償却資産）額"/>
        <xdr:cNvSpPr txBox="1"/>
      </xdr:nvSpPr>
      <xdr:spPr>
        <a:xfrm>
          <a:off x="9327094" y="1698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133,957</a:t>
          </a:r>
          <a:endParaRPr kumimoji="1" lang="ja-JP" altLang="en-US" sz="1000" b="1">
            <a:solidFill>
              <a:srgbClr val="000080"/>
            </a:solidFill>
            <a:latin typeface="ＭＳ Ｐゴシック"/>
          </a:endParaRPr>
        </a:p>
      </xdr:txBody>
    </xdr:sp>
    <xdr:clientData/>
  </xdr:oneCellAnchor>
  <xdr:oneCellAnchor>
    <xdr:from>
      <xdr:col>13</xdr:col>
      <xdr:colOff>402169</xdr:colOff>
      <xdr:row>102</xdr:row>
      <xdr:rowOff>169387</xdr:rowOff>
    </xdr:from>
    <xdr:ext cx="599010" cy="259045"/>
    <xdr:sp macro="" textlink="">
      <xdr:nvSpPr>
        <xdr:cNvPr id="351" name="n_1mainValue【港湾・漁港】&#10;一人当たり有形固定資産（償却資産）額"/>
        <xdr:cNvSpPr txBox="1"/>
      </xdr:nvSpPr>
      <xdr:spPr>
        <a:xfrm>
          <a:off x="9327094" y="1765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101,791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62" name="直線コネクタ 3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63" name="テキスト ボックス 3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4" name="直線コネクタ 3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5" name="テキスト ボックス 3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6" name="直線コネクタ 3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7" name="テキスト ボックス 3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8" name="直線コネクタ 3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9" name="テキスト ボックス 3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70" name="直線コネクタ 3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1" name="テキスト ボックス 3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2" name="直線コネクタ 3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73" name="テキスト ボックス 3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5" name="テキスト ボックス 3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77" name="直線コネクタ 376"/>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78"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79" name="直線コネクタ 378"/>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80"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81" name="直線コネクタ 380"/>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82"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83" name="フローチャート : 判断 382"/>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384" name="フローチャート : 判断 383"/>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120106</xdr:rowOff>
    </xdr:from>
    <xdr:to>
      <xdr:col>22</xdr:col>
      <xdr:colOff>415925</xdr:colOff>
      <xdr:row>38</xdr:row>
      <xdr:rowOff>50256</xdr:rowOff>
    </xdr:to>
    <xdr:sp macro="" textlink="">
      <xdr:nvSpPr>
        <xdr:cNvPr id="390" name="円/楕円 389"/>
        <xdr:cNvSpPr/>
      </xdr:nvSpPr>
      <xdr:spPr>
        <a:xfrm>
          <a:off x="15430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94541</xdr:rowOff>
    </xdr:from>
    <xdr:ext cx="405111" cy="259045"/>
    <xdr:sp macro="" textlink="">
      <xdr:nvSpPr>
        <xdr:cNvPr id="391" name="n_1aveValue【認定こども園・幼稚園・保育所】&#10;有形固定資産減価償却率"/>
        <xdr:cNvSpPr txBox="1"/>
      </xdr:nvSpPr>
      <xdr:spPr>
        <a:xfrm>
          <a:off x="15266043"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41383</xdr:rowOff>
    </xdr:from>
    <xdr:ext cx="405111" cy="259045"/>
    <xdr:sp macro="" textlink="">
      <xdr:nvSpPr>
        <xdr:cNvPr id="392" name="n_1mainValue【認定こども園・幼稚園・保育所】&#10;有形固定資産減価償却率"/>
        <xdr:cNvSpPr txBox="1"/>
      </xdr:nvSpPr>
      <xdr:spPr>
        <a:xfrm>
          <a:off x="15266043"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3" name="直線コネクタ 4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04" name="テキスト ボックス 40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5" name="直線コネクタ 4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06" name="テキスト ボックス 40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7" name="直線コネクタ 4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8" name="テキスト ボックス 40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9" name="直線コネクタ 4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10" name="テキスト ボックス 40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1" name="直線コネクタ 4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12" name="テキスト ボックス 41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416" name="直線コネクタ 415"/>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417"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418" name="直線コネクタ 417"/>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419"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420" name="直線コネクタ 419"/>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421"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422" name="フローチャート : 判断 421"/>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423" name="フローチャート : 判断 422"/>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120650</xdr:rowOff>
    </xdr:from>
    <xdr:to>
      <xdr:col>31</xdr:col>
      <xdr:colOff>85725</xdr:colOff>
      <xdr:row>37</xdr:row>
      <xdr:rowOff>50800</xdr:rowOff>
    </xdr:to>
    <xdr:sp macro="" textlink="">
      <xdr:nvSpPr>
        <xdr:cNvPr id="429" name="円/楕円 428"/>
        <xdr:cNvSpPr/>
      </xdr:nvSpPr>
      <xdr:spPr>
        <a:xfrm>
          <a:off x="21272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430"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67327</xdr:rowOff>
    </xdr:from>
    <xdr:ext cx="469744" cy="259045"/>
    <xdr:sp macro="" textlink="">
      <xdr:nvSpPr>
        <xdr:cNvPr id="431" name="n_1mainValue【認定こども園・幼稚園・保育所】&#10;一人当たり面積"/>
        <xdr:cNvSpPr txBox="1"/>
      </xdr:nvSpPr>
      <xdr:spPr>
        <a:xfrm>
          <a:off x="210757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2" name="テキスト ボックス 44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43" name="直線コネクタ 44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44" name="テキスト ボックス 44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45" name="直線コネクタ 44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46" name="テキスト ボックス 44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47" name="直線コネクタ 44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8" name="テキスト ボックス 44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9" name="直線コネクタ 44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50" name="テキスト ボックス 44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454" name="直線コネクタ 453"/>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455"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456" name="直線コネクタ 455"/>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457"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458" name="直線コネクタ 457"/>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459"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460" name="フローチャート : 判断 459"/>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461" name="フローチャート : 判断 460"/>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45212</xdr:rowOff>
    </xdr:from>
    <xdr:to>
      <xdr:col>22</xdr:col>
      <xdr:colOff>415925</xdr:colOff>
      <xdr:row>59</xdr:row>
      <xdr:rowOff>146812</xdr:rowOff>
    </xdr:to>
    <xdr:sp macro="" textlink="">
      <xdr:nvSpPr>
        <xdr:cNvPr id="467" name="円/楕円 466"/>
        <xdr:cNvSpPr/>
      </xdr:nvSpPr>
      <xdr:spPr>
        <a:xfrm>
          <a:off x="154305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7891</xdr:rowOff>
    </xdr:from>
    <xdr:ext cx="405111" cy="259045"/>
    <xdr:sp macro="" textlink="">
      <xdr:nvSpPr>
        <xdr:cNvPr id="468" name="n_1aveValue【学校施設】&#10;有形固定資産減価償却率"/>
        <xdr:cNvSpPr txBox="1"/>
      </xdr:nvSpPr>
      <xdr:spPr>
        <a:xfrm>
          <a:off x="15266043"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137939</xdr:rowOff>
    </xdr:from>
    <xdr:ext cx="405111" cy="259045"/>
    <xdr:sp macro="" textlink="">
      <xdr:nvSpPr>
        <xdr:cNvPr id="469" name="n_1mainValue【学校施設】&#10;有形固定資産減価償却率"/>
        <xdr:cNvSpPr txBox="1"/>
      </xdr:nvSpPr>
      <xdr:spPr>
        <a:xfrm>
          <a:off x="15266043"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2" name="テキスト ボックス 4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96" name="直線コネクタ 495"/>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97"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98" name="直線コネクタ 497"/>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99"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500" name="直線コネクタ 499"/>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501" name="【学校施設】&#10;一人当たり面積平均値テキスト"/>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502" name="フローチャート : 判断 501"/>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503" name="フローチャート : 判断 502"/>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132080</xdr:rowOff>
    </xdr:from>
    <xdr:to>
      <xdr:col>31</xdr:col>
      <xdr:colOff>85725</xdr:colOff>
      <xdr:row>61</xdr:row>
      <xdr:rowOff>62230</xdr:rowOff>
    </xdr:to>
    <xdr:sp macro="" textlink="">
      <xdr:nvSpPr>
        <xdr:cNvPr id="509" name="円/楕円 508"/>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68597</xdr:rowOff>
    </xdr:from>
    <xdr:ext cx="469744" cy="259045"/>
    <xdr:sp macro="" textlink="">
      <xdr:nvSpPr>
        <xdr:cNvPr id="510" name="n_1aveValue【学校施設】&#10;一人当たり面積"/>
        <xdr:cNvSpPr txBox="1"/>
      </xdr:nvSpPr>
      <xdr:spPr>
        <a:xfrm>
          <a:off x="21075727"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78757</xdr:rowOff>
    </xdr:from>
    <xdr:ext cx="469744" cy="259045"/>
    <xdr:sp macro="" textlink="">
      <xdr:nvSpPr>
        <xdr:cNvPr id="511" name="n_1mainValue【学校施設】&#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9" name="正方形/長方形 51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20" name="正方形/長方形 5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1" name="正方形/長方形 5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2" name="正方形/長方形 5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3" name="正方形/長方形 5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4" name="正方形/長方形 5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5" name="正方形/長方形 5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6" name="正方形/長方形 5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7" name="正方形/長方形 52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8" name="テキスト ボックス 53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9" name="直線コネクタ 53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40" name="テキスト ボックス 53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1" name="直線コネクタ 54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2" name="テキスト ボックス 54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3" name="直線コネクタ 54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4" name="テキスト ボックス 54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5" name="直線コネクタ 54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6" name="テキスト ボックス 54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8" name="テキスト ボックス 5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550" name="直線コネクタ 549"/>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51"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52" name="直線コネクタ 551"/>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553"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554" name="直線コネクタ 553"/>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555"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56" name="フローチャート : 判断 555"/>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557" name="フローチャート : 判断 556"/>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128270</xdr:rowOff>
    </xdr:from>
    <xdr:to>
      <xdr:col>22</xdr:col>
      <xdr:colOff>415925</xdr:colOff>
      <xdr:row>106</xdr:row>
      <xdr:rowOff>58420</xdr:rowOff>
    </xdr:to>
    <xdr:sp macro="" textlink="">
      <xdr:nvSpPr>
        <xdr:cNvPr id="563" name="円/楕円 562"/>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150385</xdr:rowOff>
    </xdr:from>
    <xdr:ext cx="405111" cy="259045"/>
    <xdr:sp macro="" textlink="">
      <xdr:nvSpPr>
        <xdr:cNvPr id="564" name="n_1aveValue【公民館】&#10;有形固定資産減価償却率"/>
        <xdr:cNvSpPr txBox="1"/>
      </xdr:nvSpPr>
      <xdr:spPr>
        <a:xfrm>
          <a:off x="15266043"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49547</xdr:rowOff>
    </xdr:from>
    <xdr:ext cx="405111" cy="259045"/>
    <xdr:sp macro="" textlink="">
      <xdr:nvSpPr>
        <xdr:cNvPr id="565" name="n_1mainValue【公民館】&#10;有形固定資産減価償却率"/>
        <xdr:cNvSpPr txBox="1"/>
      </xdr:nvSpPr>
      <xdr:spPr>
        <a:xfrm>
          <a:off x="15266043"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6" name="直線コネクタ 57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7" name="テキスト ボックス 57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8" name="直線コネクタ 57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9" name="テキスト ボックス 57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0" name="直線コネクタ 57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1" name="テキスト ボックス 58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2" name="直線コネクタ 58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3" name="テキスト ボックス 58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4" name="直線コネクタ 58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5" name="テキスト ボックス 58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6" name="直線コネクタ 58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7" name="テキスト ボックス 58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91" name="直線コネクタ 590"/>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92"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93" name="直線コネクタ 592"/>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94"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95" name="直線コネクタ 594"/>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596"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97" name="フローチャート : 判断 596"/>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598" name="フローチャート : 判断 597"/>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139700</xdr:rowOff>
    </xdr:from>
    <xdr:to>
      <xdr:col>31</xdr:col>
      <xdr:colOff>85725</xdr:colOff>
      <xdr:row>107</xdr:row>
      <xdr:rowOff>69850</xdr:rowOff>
    </xdr:to>
    <xdr:sp macro="" textlink="">
      <xdr:nvSpPr>
        <xdr:cNvPr id="604" name="円/楕円 603"/>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19429</xdr:rowOff>
    </xdr:from>
    <xdr:ext cx="469744" cy="259045"/>
    <xdr:sp macro="" textlink="">
      <xdr:nvSpPr>
        <xdr:cNvPr id="605"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60977</xdr:rowOff>
    </xdr:from>
    <xdr:ext cx="469744" cy="259045"/>
    <xdr:sp macro="" textlink="">
      <xdr:nvSpPr>
        <xdr:cNvPr id="606" name="n_1mainValue【公民館】&#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橋りょう・トンネルの有形固定資産減価償却率が</a:t>
          </a:r>
          <a:r>
            <a:rPr kumimoji="1" lang="en-US" altLang="ja-JP" sz="1300">
              <a:latin typeface="ＭＳ Ｐゴシック"/>
            </a:rPr>
            <a:t>84.5%</a:t>
          </a:r>
          <a:r>
            <a:rPr kumimoji="1" lang="ja-JP" altLang="en-US" sz="1300">
              <a:latin typeface="ＭＳ Ｐゴシック"/>
            </a:rPr>
            <a:t>で本町の中で最も高い値となっている。橋りょうについては、平成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12</a:t>
          </a:r>
          <a:r>
            <a:rPr kumimoji="1" lang="ja-JP" altLang="en-US" sz="1300">
              <a:latin typeface="ＭＳ Ｐゴシック"/>
            </a:rPr>
            <a:t>月に那智勝浦町橋梁個別施設計画を作成しており、</a:t>
          </a:r>
          <a:r>
            <a:rPr kumimoji="1" lang="en-US" altLang="ja-JP" sz="1300">
              <a:latin typeface="ＭＳ Ｐゴシック"/>
            </a:rPr>
            <a:t>5</a:t>
          </a:r>
          <a:r>
            <a:rPr kumimoji="1" lang="ja-JP" altLang="en-US" sz="1300">
              <a:latin typeface="ＭＳ Ｐゴシック"/>
            </a:rPr>
            <a:t>年サイクルで点検を実施し、点検結果に基づき計画的に補修・修繕を行っていく。</a:t>
          </a:r>
        </a:p>
        <a:p>
          <a:r>
            <a:rPr kumimoji="1" lang="ja-JP" altLang="en-US" sz="1300">
              <a:latin typeface="ＭＳ Ｐゴシック"/>
            </a:rPr>
            <a:t>道路についても</a:t>
          </a:r>
          <a:r>
            <a:rPr kumimoji="1" lang="en-US" altLang="ja-JP" sz="1300">
              <a:latin typeface="ＭＳ Ｐゴシック"/>
            </a:rPr>
            <a:t>59.3%</a:t>
          </a:r>
          <a:r>
            <a:rPr kumimoji="1" lang="ja-JP" altLang="en-US" sz="1300">
              <a:latin typeface="ＭＳ Ｐゴシック"/>
            </a:rPr>
            <a:t>と類似団体と比較して高い値となっているため、今後計画的に更新・整備を行っていく必要がある。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15,977
15,853
183.31
8,248,407
7,981,272
160,893
4,820,698
9,982,200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34.4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42</xdr:row>
      <xdr:rowOff>40277</xdr:rowOff>
    </xdr:to>
    <xdr:cxnSp macro="">
      <xdr:nvCxnSpPr>
        <xdr:cNvPr id="58" name="直線コネクタ 57"/>
        <xdr:cNvCxnSpPr/>
      </xdr:nvCxnSpPr>
      <xdr:spPr>
        <a:xfrm flipV="1">
          <a:off x="4634865" y="577160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44104</xdr:rowOff>
    </xdr:from>
    <xdr:ext cx="340478" cy="259045"/>
    <xdr:sp macro="" textlink="">
      <xdr:nvSpPr>
        <xdr:cNvPr id="59" name="【図書館】&#10;有形固定資産減価償却率最小値テキスト"/>
        <xdr:cNvSpPr txBox="1"/>
      </xdr:nvSpPr>
      <xdr:spPr>
        <a:xfrm>
          <a:off x="4724400" y="724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42</xdr:row>
      <xdr:rowOff>40277</xdr:rowOff>
    </xdr:from>
    <xdr:to>
      <xdr:col>6</xdr:col>
      <xdr:colOff>600075</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1"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93.2</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113228</xdr:rowOff>
    </xdr:from>
    <xdr:ext cx="405111" cy="259045"/>
    <xdr:sp macro="" textlink="">
      <xdr:nvSpPr>
        <xdr:cNvPr id="63" name="【図書館】&#10;有形固定資産減価償却率平均値テキスト"/>
        <xdr:cNvSpPr txBox="1"/>
      </xdr:nvSpPr>
      <xdr:spPr>
        <a:xfrm>
          <a:off x="47244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134801</xdr:rowOff>
    </xdr:from>
    <xdr:to>
      <xdr:col>6</xdr:col>
      <xdr:colOff>561975</xdr:colOff>
      <xdr:row>39</xdr:row>
      <xdr:rowOff>64951</xdr:rowOff>
    </xdr:to>
    <xdr:sp macro="" textlink="">
      <xdr:nvSpPr>
        <xdr:cNvPr id="64" name="フローチャート : 判断 63"/>
        <xdr:cNvSpPr/>
      </xdr:nvSpPr>
      <xdr:spPr>
        <a:xfrm>
          <a:off x="4584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102144</xdr:rowOff>
    </xdr:from>
    <xdr:to>
      <xdr:col>5</xdr:col>
      <xdr:colOff>409575</xdr:colOff>
      <xdr:row>39</xdr:row>
      <xdr:rowOff>32294</xdr:rowOff>
    </xdr:to>
    <xdr:sp macro="" textlink="">
      <xdr:nvSpPr>
        <xdr:cNvPr id="65" name="フローチャート :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23421</xdr:rowOff>
    </xdr:from>
    <xdr:ext cx="405111" cy="259045"/>
    <xdr:sp macro="" textlink="">
      <xdr:nvSpPr>
        <xdr:cNvPr id="66" name="n_1aveValue【図書館】&#10;有形固定資産減価償却率"/>
        <xdr:cNvSpPr txBox="1"/>
      </xdr:nvSpPr>
      <xdr:spPr>
        <a:xfrm>
          <a:off x="3582043"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66222</xdr:rowOff>
    </xdr:from>
    <xdr:to>
      <xdr:col>5</xdr:col>
      <xdr:colOff>409575</xdr:colOff>
      <xdr:row>35</xdr:row>
      <xdr:rowOff>167822</xdr:rowOff>
    </xdr:to>
    <xdr:sp macro="" textlink="">
      <xdr:nvSpPr>
        <xdr:cNvPr id="72" name="円/楕円 71"/>
        <xdr:cNvSpPr/>
      </xdr:nvSpPr>
      <xdr:spPr>
        <a:xfrm>
          <a:off x="3746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12899</xdr:rowOff>
    </xdr:from>
    <xdr:ext cx="405111" cy="259045"/>
    <xdr:sp macro="" textlink="">
      <xdr:nvSpPr>
        <xdr:cNvPr id="73" name="n_1mainValue【図書館】&#10;有形固定資産減価償却率"/>
        <xdr:cNvSpPr txBox="1"/>
      </xdr:nvSpPr>
      <xdr:spPr>
        <a:xfrm>
          <a:off x="3582043"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156210</xdr:rowOff>
    </xdr:to>
    <xdr:cxnSp macro="">
      <xdr:nvCxnSpPr>
        <xdr:cNvPr id="96" name="直線コネクタ 95"/>
        <xdr:cNvCxnSpPr/>
      </xdr:nvCxnSpPr>
      <xdr:spPr>
        <a:xfrm flipV="1">
          <a:off x="10476865" y="56769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160037</xdr:rowOff>
    </xdr:from>
    <xdr:ext cx="469744" cy="259045"/>
    <xdr:sp macro="" textlink="">
      <xdr:nvSpPr>
        <xdr:cNvPr id="97" name="【図書館】&#10;一人当たり面積最小値テキスト"/>
        <xdr:cNvSpPr txBox="1"/>
      </xdr:nvSpPr>
      <xdr:spPr>
        <a:xfrm>
          <a:off x="105664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156210</xdr:rowOff>
    </xdr:from>
    <xdr:to>
      <xdr:col>15</xdr:col>
      <xdr:colOff>269875</xdr:colOff>
      <xdr:row>41</xdr:row>
      <xdr:rowOff>156210</xdr:rowOff>
    </xdr:to>
    <xdr:cxnSp macro="">
      <xdr:nvCxnSpPr>
        <xdr:cNvPr id="98" name="直線コネクタ 97"/>
        <xdr:cNvCxnSpPr/>
      </xdr:nvCxnSpPr>
      <xdr:spPr>
        <a:xfrm>
          <a:off x="10388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9"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0" name="直線コネクタ 9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163847</xdr:rowOff>
    </xdr:from>
    <xdr:ext cx="469744" cy="259045"/>
    <xdr:sp macro="" textlink="">
      <xdr:nvSpPr>
        <xdr:cNvPr id="101" name="【図書館】&#10;一人当たり面積平均値テキスト"/>
        <xdr:cNvSpPr txBox="1"/>
      </xdr:nvSpPr>
      <xdr:spPr>
        <a:xfrm>
          <a:off x="105664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13970</xdr:rowOff>
    </xdr:from>
    <xdr:to>
      <xdr:col>15</xdr:col>
      <xdr:colOff>231775</xdr:colOff>
      <xdr:row>37</xdr:row>
      <xdr:rowOff>115570</xdr:rowOff>
    </xdr:to>
    <xdr:sp macro="" textlink="">
      <xdr:nvSpPr>
        <xdr:cNvPr id="102" name="フローチャート : 判断 101"/>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2540</xdr:rowOff>
    </xdr:from>
    <xdr:to>
      <xdr:col>14</xdr:col>
      <xdr:colOff>79375</xdr:colOff>
      <xdr:row>34</xdr:row>
      <xdr:rowOff>104140</xdr:rowOff>
    </xdr:to>
    <xdr:sp macro="" textlink="">
      <xdr:nvSpPr>
        <xdr:cNvPr id="103" name="フローチャート : 判断 102"/>
        <xdr:cNvSpPr/>
      </xdr:nvSpPr>
      <xdr:spPr>
        <a:xfrm>
          <a:off x="9588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120667</xdr:rowOff>
    </xdr:from>
    <xdr:ext cx="469744" cy="259045"/>
    <xdr:sp macro="" textlink="">
      <xdr:nvSpPr>
        <xdr:cNvPr id="104" name="n_1aveValue【図書館】&#10;一人当たり面積"/>
        <xdr:cNvSpPr txBox="1"/>
      </xdr:nvSpPr>
      <xdr:spPr>
        <a:xfrm>
          <a:off x="9391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128270</xdr:rowOff>
    </xdr:from>
    <xdr:to>
      <xdr:col>14</xdr:col>
      <xdr:colOff>79375</xdr:colOff>
      <xdr:row>40</xdr:row>
      <xdr:rowOff>58420</xdr:rowOff>
    </xdr:to>
    <xdr:sp macro="" textlink="">
      <xdr:nvSpPr>
        <xdr:cNvPr id="110" name="円/楕円 109"/>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49547</xdr:rowOff>
    </xdr:from>
    <xdr:ext cx="469744" cy="259045"/>
    <xdr:sp macro="" textlink="">
      <xdr:nvSpPr>
        <xdr:cNvPr id="111" name="n_1mainValue【図書館】&#10;一人当たり面積"/>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134" name="直線コネクタ 133"/>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135" name="【体育館・プール】&#10;有形固定資産減価償却率最小値テキスト"/>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136" name="直線コネクタ 135"/>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137" name="【体育館・プール】&#10;有形固定資産減価償却率最大値テキスト"/>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138" name="直線コネクタ 13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139" name="【体育館・プール】&#10;有形固定資産減価償却率平均値テキスト"/>
        <xdr:cNvSpPr txBox="1"/>
      </xdr:nvSpPr>
      <xdr:spPr>
        <a:xfrm>
          <a:off x="47244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140" name="フローチャート : 判断 13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141" name="フローチャート : 判断 140"/>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14495</xdr:rowOff>
    </xdr:from>
    <xdr:ext cx="405111" cy="259045"/>
    <xdr:sp macro="" textlink="">
      <xdr:nvSpPr>
        <xdr:cNvPr id="142" name="n_1aveValue【体育館・プール】&#10;有形固定資産減価償却率"/>
        <xdr:cNvSpPr txBox="1"/>
      </xdr:nvSpPr>
      <xdr:spPr>
        <a:xfrm>
          <a:off x="3582043"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109220</xdr:rowOff>
    </xdr:from>
    <xdr:to>
      <xdr:col>5</xdr:col>
      <xdr:colOff>409575</xdr:colOff>
      <xdr:row>58</xdr:row>
      <xdr:rowOff>39370</xdr:rowOff>
    </xdr:to>
    <xdr:sp macro="" textlink="">
      <xdr:nvSpPr>
        <xdr:cNvPr id="148" name="円/楕円 147"/>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55897</xdr:rowOff>
    </xdr:from>
    <xdr:ext cx="405111" cy="259045"/>
    <xdr:sp macro="" textlink="">
      <xdr:nvSpPr>
        <xdr:cNvPr id="149" name="n_1mainValue【体育館・プール】&#10;有形固定資産減価償却率"/>
        <xdr:cNvSpPr txBox="1"/>
      </xdr:nvSpPr>
      <xdr:spPr>
        <a:xfrm>
          <a:off x="3582043"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74" name="直線コネクタ 173"/>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75"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76" name="直線コネクタ 175"/>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77"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78" name="直線コネクタ 177"/>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179" name="【体育館・プール】&#10;一人当たり面積平均値テキスト"/>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80" name="フローチャート : 判断 179"/>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81" name="フローチャート : 判断 180"/>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125747</xdr:rowOff>
    </xdr:from>
    <xdr:ext cx="469744" cy="259045"/>
    <xdr:sp macro="" textlink="">
      <xdr:nvSpPr>
        <xdr:cNvPr id="182" name="n_1aveValue【体育館・プール】&#10;一人当たり面積"/>
        <xdr:cNvSpPr txBox="1"/>
      </xdr:nvSpPr>
      <xdr:spPr>
        <a:xfrm>
          <a:off x="9391727" y="102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113030</xdr:rowOff>
    </xdr:from>
    <xdr:to>
      <xdr:col>14</xdr:col>
      <xdr:colOff>79375</xdr:colOff>
      <xdr:row>58</xdr:row>
      <xdr:rowOff>43180</xdr:rowOff>
    </xdr:to>
    <xdr:sp macro="" textlink="">
      <xdr:nvSpPr>
        <xdr:cNvPr id="188" name="円/楕円 187"/>
        <xdr:cNvSpPr/>
      </xdr:nvSpPr>
      <xdr:spPr>
        <a:xfrm>
          <a:off x="9588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59707</xdr:rowOff>
    </xdr:from>
    <xdr:ext cx="469744" cy="259045"/>
    <xdr:sp macro="" textlink="">
      <xdr:nvSpPr>
        <xdr:cNvPr id="189" name="n_1mainValue【体育館・プール】&#10;一人当たり面積"/>
        <xdr:cNvSpPr txBox="1"/>
      </xdr:nvSpPr>
      <xdr:spPr>
        <a:xfrm>
          <a:off x="9391727" y="966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214" name="直線コネクタ 213"/>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215" name="【福祉施設】&#10;有形固定資産減価償却率最小値テキスト"/>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216" name="直線コネクタ 215"/>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217" name="【福祉施設】&#10;有形固定資産減価償却率最大値テキスト"/>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218" name="直線コネクタ 217"/>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219" name="【福祉施設】&#10;有形固定資産減価償却率平均値テキスト"/>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220" name="フローチャート : 判断 219"/>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221" name="フローチャート : 判断 220"/>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222"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6350</xdr:rowOff>
    </xdr:from>
    <xdr:to>
      <xdr:col>5</xdr:col>
      <xdr:colOff>409575</xdr:colOff>
      <xdr:row>82</xdr:row>
      <xdr:rowOff>107950</xdr:rowOff>
    </xdr:to>
    <xdr:sp macro="" textlink="">
      <xdr:nvSpPr>
        <xdr:cNvPr id="228" name="円/楕円 227"/>
        <xdr:cNvSpPr/>
      </xdr:nvSpPr>
      <xdr:spPr>
        <a:xfrm>
          <a:off x="3746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124477</xdr:rowOff>
    </xdr:from>
    <xdr:ext cx="405111" cy="259045"/>
    <xdr:sp macro="" textlink="">
      <xdr:nvSpPr>
        <xdr:cNvPr id="229" name="n_1mainValue【福祉施設】&#10;有形固定資産減価償却率"/>
        <xdr:cNvSpPr txBox="1"/>
      </xdr:nvSpPr>
      <xdr:spPr>
        <a:xfrm>
          <a:off x="3582043"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251" name="直線コネクタ 250"/>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252"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253" name="直線コネクタ 252"/>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254" name="【福祉施設】&#10;一人当たり面積最大値テキスト"/>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255" name="直線コネクタ 254"/>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256" name="【福祉施設】&#10;一人当たり面積平均値テキスト"/>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257" name="フローチャート : 判断 256"/>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258" name="フローチャート : 判断 257"/>
        <xdr:cNvSpPr/>
      </xdr:nvSpPr>
      <xdr:spPr>
        <a:xfrm>
          <a:off x="9588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128033</xdr:rowOff>
    </xdr:from>
    <xdr:ext cx="469744" cy="259045"/>
    <xdr:sp macro="" textlink="">
      <xdr:nvSpPr>
        <xdr:cNvPr id="259" name="n_1aveValue【福祉施設】&#10;一人当たり面積"/>
        <xdr:cNvSpPr txBox="1"/>
      </xdr:nvSpPr>
      <xdr:spPr>
        <a:xfrm>
          <a:off x="9391727"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129032</xdr:rowOff>
    </xdr:from>
    <xdr:to>
      <xdr:col>14</xdr:col>
      <xdr:colOff>79375</xdr:colOff>
      <xdr:row>84</xdr:row>
      <xdr:rowOff>59182</xdr:rowOff>
    </xdr:to>
    <xdr:sp macro="" textlink="">
      <xdr:nvSpPr>
        <xdr:cNvPr id="265" name="円/楕円 264"/>
        <xdr:cNvSpPr/>
      </xdr:nvSpPr>
      <xdr:spPr>
        <a:xfrm>
          <a:off x="9588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75709</xdr:rowOff>
    </xdr:from>
    <xdr:ext cx="469744" cy="259045"/>
    <xdr:sp macro="" textlink="">
      <xdr:nvSpPr>
        <xdr:cNvPr id="266" name="n_1mainValue【福祉施設】&#10;一人当たり面積"/>
        <xdr:cNvSpPr txBox="1"/>
      </xdr:nvSpPr>
      <xdr:spPr>
        <a:xfrm>
          <a:off x="9391727" y="1413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4" name="直線コネクタ 2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5" name="テキスト ボックス 29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6" name="直線コネクタ 2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7" name="テキスト ボックス 2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8" name="直線コネクタ 2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9" name="テキスト ボックス 2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0" name="直線コネクタ 2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1" name="テキスト ボックス 3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2" name="直線コネクタ 3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3" name="テキスト ボックス 3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4" name="直線コネクタ 3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5" name="テキスト ボックス 30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7" name="テキスト ボックス 30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41910</xdr:rowOff>
    </xdr:to>
    <xdr:cxnSp macro="">
      <xdr:nvCxnSpPr>
        <xdr:cNvPr id="309" name="直線コネクタ 308"/>
        <xdr:cNvCxnSpPr/>
      </xdr:nvCxnSpPr>
      <xdr:spPr>
        <a:xfrm flipV="1">
          <a:off x="16318864" y="573241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310"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311" name="直線コネクタ 310"/>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12"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13" name="直線コネクタ 312"/>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51180</xdr:rowOff>
    </xdr:from>
    <xdr:ext cx="405111" cy="259045"/>
    <xdr:sp macro="" textlink="">
      <xdr:nvSpPr>
        <xdr:cNvPr id="314" name="【一般廃棄物処理施設】&#10;有形固定資産減価償却率平均値テキスト"/>
        <xdr:cNvSpPr txBox="1"/>
      </xdr:nvSpPr>
      <xdr:spPr>
        <a:xfrm>
          <a:off x="16408400" y="639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72753</xdr:rowOff>
    </xdr:from>
    <xdr:to>
      <xdr:col>23</xdr:col>
      <xdr:colOff>568325</xdr:colOff>
      <xdr:row>38</xdr:row>
      <xdr:rowOff>2903</xdr:rowOff>
    </xdr:to>
    <xdr:sp macro="" textlink="">
      <xdr:nvSpPr>
        <xdr:cNvPr id="315" name="フローチャート : 判断 314"/>
        <xdr:cNvSpPr/>
      </xdr:nvSpPr>
      <xdr:spPr>
        <a:xfrm>
          <a:off x="162687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34</xdr:row>
      <xdr:rowOff>120106</xdr:rowOff>
    </xdr:from>
    <xdr:to>
      <xdr:col>22</xdr:col>
      <xdr:colOff>415925</xdr:colOff>
      <xdr:row>35</xdr:row>
      <xdr:rowOff>50256</xdr:rowOff>
    </xdr:to>
    <xdr:sp macro="" textlink="">
      <xdr:nvSpPr>
        <xdr:cNvPr id="316" name="フローチャート : 判断 315"/>
        <xdr:cNvSpPr/>
      </xdr:nvSpPr>
      <xdr:spPr>
        <a:xfrm>
          <a:off x="15430500" y="594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66783</xdr:rowOff>
    </xdr:from>
    <xdr:ext cx="405111" cy="259045"/>
    <xdr:sp macro="" textlink="">
      <xdr:nvSpPr>
        <xdr:cNvPr id="317" name="n_1aveValue【一般廃棄物処理施設】&#10;有形固定資産減価償却率"/>
        <xdr:cNvSpPr txBox="1"/>
      </xdr:nvSpPr>
      <xdr:spPr>
        <a:xfrm>
          <a:off x="15266043"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907</xdr:rowOff>
    </xdr:from>
    <xdr:to>
      <xdr:col>22</xdr:col>
      <xdr:colOff>415925</xdr:colOff>
      <xdr:row>35</xdr:row>
      <xdr:rowOff>102507</xdr:rowOff>
    </xdr:to>
    <xdr:sp macro="" textlink="">
      <xdr:nvSpPr>
        <xdr:cNvPr id="323" name="円/楕円 322"/>
        <xdr:cNvSpPr/>
      </xdr:nvSpPr>
      <xdr:spPr>
        <a:xfrm>
          <a:off x="15430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93634</xdr:rowOff>
    </xdr:from>
    <xdr:ext cx="405111" cy="259045"/>
    <xdr:sp macro="" textlink="">
      <xdr:nvSpPr>
        <xdr:cNvPr id="324" name="n_1mainValue【一般廃棄物処理施設】&#10;有形固定資産減価償却率"/>
        <xdr:cNvSpPr txBox="1"/>
      </xdr:nvSpPr>
      <xdr:spPr>
        <a:xfrm>
          <a:off x="15266043" y="609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6" name="テキスト ボックス 33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8" name="テキスト ボックス 33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0" name="テキスト ボックス 33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2" name="テキスト ボックス 34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4" name="テキスト ボックス 3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155035</xdr:rowOff>
    </xdr:from>
    <xdr:to>
      <xdr:col>32</xdr:col>
      <xdr:colOff>186689</xdr:colOff>
      <xdr:row>41</xdr:row>
      <xdr:rowOff>1521</xdr:rowOff>
    </xdr:to>
    <xdr:cxnSp macro="">
      <xdr:nvCxnSpPr>
        <xdr:cNvPr id="346" name="直線コネクタ 345"/>
        <xdr:cNvCxnSpPr/>
      </xdr:nvCxnSpPr>
      <xdr:spPr>
        <a:xfrm flipV="1">
          <a:off x="22160864" y="5984335"/>
          <a:ext cx="0" cy="104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5348</xdr:rowOff>
    </xdr:from>
    <xdr:ext cx="534377" cy="259045"/>
    <xdr:sp macro="" textlink="">
      <xdr:nvSpPr>
        <xdr:cNvPr id="347" name="【一般廃棄物処理施設】&#10;一人当たり有形固定資産（償却資産）額最小値テキスト"/>
        <xdr:cNvSpPr txBox="1"/>
      </xdr:nvSpPr>
      <xdr:spPr>
        <a:xfrm>
          <a:off x="22250400" y="70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1521</xdr:rowOff>
    </xdr:from>
    <xdr:to>
      <xdr:col>32</xdr:col>
      <xdr:colOff>276225</xdr:colOff>
      <xdr:row>41</xdr:row>
      <xdr:rowOff>1521</xdr:rowOff>
    </xdr:to>
    <xdr:cxnSp macro="">
      <xdr:nvCxnSpPr>
        <xdr:cNvPr id="348" name="直線コネクタ 347"/>
        <xdr:cNvCxnSpPr/>
      </xdr:nvCxnSpPr>
      <xdr:spPr>
        <a:xfrm>
          <a:off x="22072600" y="703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101712</xdr:rowOff>
    </xdr:from>
    <xdr:ext cx="599010" cy="259045"/>
    <xdr:sp macro="" textlink="">
      <xdr:nvSpPr>
        <xdr:cNvPr id="349" name="【一般廃棄物処理施設】&#10;一人当たり有形固定資産（償却資産）額最大値テキスト"/>
        <xdr:cNvSpPr txBox="1"/>
      </xdr:nvSpPr>
      <xdr:spPr>
        <a:xfrm>
          <a:off x="22250400" y="575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155035</xdr:rowOff>
    </xdr:from>
    <xdr:to>
      <xdr:col>32</xdr:col>
      <xdr:colOff>276225</xdr:colOff>
      <xdr:row>34</xdr:row>
      <xdr:rowOff>155035</xdr:rowOff>
    </xdr:to>
    <xdr:cxnSp macro="">
      <xdr:nvCxnSpPr>
        <xdr:cNvPr id="350" name="直線コネクタ 349"/>
        <xdr:cNvCxnSpPr/>
      </xdr:nvCxnSpPr>
      <xdr:spPr>
        <a:xfrm>
          <a:off x="22072600" y="598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123855</xdr:rowOff>
    </xdr:from>
    <xdr:ext cx="534377" cy="259045"/>
    <xdr:sp macro="" textlink="">
      <xdr:nvSpPr>
        <xdr:cNvPr id="351" name="【一般廃棄物処理施設】&#10;一人当たり有形固定資産（償却資産）額平均値テキスト"/>
        <xdr:cNvSpPr txBox="1"/>
      </xdr:nvSpPr>
      <xdr:spPr>
        <a:xfrm>
          <a:off x="22250400" y="663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145428</xdr:rowOff>
    </xdr:from>
    <xdr:to>
      <xdr:col>32</xdr:col>
      <xdr:colOff>238125</xdr:colOff>
      <xdr:row>39</xdr:row>
      <xdr:rowOff>75578</xdr:rowOff>
    </xdr:to>
    <xdr:sp macro="" textlink="">
      <xdr:nvSpPr>
        <xdr:cNvPr id="352" name="フローチャート : 判断 351"/>
        <xdr:cNvSpPr/>
      </xdr:nvSpPr>
      <xdr:spPr>
        <a:xfrm>
          <a:off x="22110700" y="666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93463</xdr:rowOff>
    </xdr:from>
    <xdr:to>
      <xdr:col>31</xdr:col>
      <xdr:colOff>85725</xdr:colOff>
      <xdr:row>39</xdr:row>
      <xdr:rowOff>23613</xdr:rowOff>
    </xdr:to>
    <xdr:sp macro="" textlink="">
      <xdr:nvSpPr>
        <xdr:cNvPr id="353" name="フローチャート : 判断 352"/>
        <xdr:cNvSpPr/>
      </xdr:nvSpPr>
      <xdr:spPr>
        <a:xfrm>
          <a:off x="21272500" y="66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14740</xdr:rowOff>
    </xdr:from>
    <xdr:ext cx="599010" cy="259045"/>
    <xdr:sp macro="" textlink="">
      <xdr:nvSpPr>
        <xdr:cNvPr id="354" name="n_1aveValue【一般廃棄物処理施設】&#10;一人当たり有形固定資産（償却資産）額"/>
        <xdr:cNvSpPr txBox="1"/>
      </xdr:nvSpPr>
      <xdr:spPr>
        <a:xfrm>
          <a:off x="21011094" y="670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110,113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71001</xdr:rowOff>
    </xdr:from>
    <xdr:to>
      <xdr:col>31</xdr:col>
      <xdr:colOff>85725</xdr:colOff>
      <xdr:row>37</xdr:row>
      <xdr:rowOff>1151</xdr:rowOff>
    </xdr:to>
    <xdr:sp macro="" textlink="">
      <xdr:nvSpPr>
        <xdr:cNvPr id="360" name="円/楕円 359"/>
        <xdr:cNvSpPr/>
      </xdr:nvSpPr>
      <xdr:spPr>
        <a:xfrm>
          <a:off x="21272500" y="624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17678</xdr:rowOff>
    </xdr:from>
    <xdr:ext cx="599010" cy="259045"/>
    <xdr:sp macro="" textlink="">
      <xdr:nvSpPr>
        <xdr:cNvPr id="361" name="n_1mainValue【一般廃棄物処理施設】&#10;一人当たり有形固定資産（償却資産）額"/>
        <xdr:cNvSpPr txBox="1"/>
      </xdr:nvSpPr>
      <xdr:spPr>
        <a:xfrm>
          <a:off x="21011094" y="601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190,026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0" name="正方形/長方形 3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1" name="正方形/長方形 3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2" name="正方形/長方形 3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3" name="正方形/長方形 3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4" name="正方形/長方形 3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5" name="正方形/長方形 3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6" name="正方形/長方形 3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7" name="正方形/長方形 37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9" name="正方形/長方形 3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0" name="正方形/長方形 3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1" name="正方形/長方形 3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2" name="正方形/長方形 3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3" name="正方形/長方形 3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4" name="正方形/長方形 3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5" name="正方形/長方形 3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6" name="テキスト ボックス 3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7" name="直線コネクタ 3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88" name="直線コネクタ 3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89" name="テキスト ボックス 38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0" name="直線コネクタ 3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1" name="テキスト ボックス 3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2" name="直線コネクタ 3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3" name="テキスト ボックス 3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4" name="直線コネクタ 3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5" name="テキスト ボックス 3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6" name="直線コネクタ 3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97" name="テキスト ボックス 39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8" name="直線コネクタ 3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9" name="テキスト ボックス 3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401" name="直線コネクタ 400"/>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402" name="【消防施設】&#10;有形固定資産減価償却率最小値テキスト"/>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403" name="直線コネクタ 402"/>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404" name="【消防施設】&#10;有形固定資産減価償却率最大値テキスト"/>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405" name="直線コネクタ 404"/>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406" name="【消防施設】&#10;有形固定資産減価償却率平均値テキスト"/>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407" name="フローチャート : 判断 406"/>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137795</xdr:rowOff>
    </xdr:from>
    <xdr:to>
      <xdr:col>22</xdr:col>
      <xdr:colOff>415925</xdr:colOff>
      <xdr:row>81</xdr:row>
      <xdr:rowOff>67945</xdr:rowOff>
    </xdr:to>
    <xdr:sp macro="" textlink="">
      <xdr:nvSpPr>
        <xdr:cNvPr id="408" name="フローチャート : 判断 407"/>
        <xdr:cNvSpPr/>
      </xdr:nvSpPr>
      <xdr:spPr>
        <a:xfrm>
          <a:off x="15430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59072</xdr:rowOff>
    </xdr:from>
    <xdr:ext cx="405111" cy="259045"/>
    <xdr:sp macro="" textlink="">
      <xdr:nvSpPr>
        <xdr:cNvPr id="409" name="n_1aveValue【消防施設】&#10;有形固定資産減価償却率"/>
        <xdr:cNvSpPr txBox="1"/>
      </xdr:nvSpPr>
      <xdr:spPr>
        <a:xfrm>
          <a:off x="15266043"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0" name="テキスト ボックス 4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1" name="テキスト ボックス 4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2" name="テキスト ボックス 4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3" name="テキスト ボックス 4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4" name="テキスト ボックス 4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151130</xdr:rowOff>
    </xdr:from>
    <xdr:to>
      <xdr:col>22</xdr:col>
      <xdr:colOff>415925</xdr:colOff>
      <xdr:row>80</xdr:row>
      <xdr:rowOff>81280</xdr:rowOff>
    </xdr:to>
    <xdr:sp macro="" textlink="">
      <xdr:nvSpPr>
        <xdr:cNvPr id="415" name="円/楕円 414"/>
        <xdr:cNvSpPr/>
      </xdr:nvSpPr>
      <xdr:spPr>
        <a:xfrm>
          <a:off x="15430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97807</xdr:rowOff>
    </xdr:from>
    <xdr:ext cx="405111" cy="259045"/>
    <xdr:sp macro="" textlink="">
      <xdr:nvSpPr>
        <xdr:cNvPr id="416" name="n_1mainValue【消防施設】&#10;有形固定資産減価償却率"/>
        <xdr:cNvSpPr txBox="1"/>
      </xdr:nvSpPr>
      <xdr:spPr>
        <a:xfrm>
          <a:off x="15266043"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7" name="正方形/長方形 4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8" name="正方形/長方形 4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9" name="正方形/長方形 4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0" name="正方形/長方形 4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1" name="正方形/長方形 4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2" name="正方形/長方形 4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3" name="正方形/長方形 4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4" name="正方形/長方形 4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5" name="テキスト ボックス 4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6" name="直線コネクタ 4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27" name="テキスト ボックス 42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28" name="直線コネクタ 42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29" name="テキスト ボックス 42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30" name="直線コネクタ 42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1" name="テキスト ボックス 43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2" name="直線コネクタ 43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3" name="テキスト ボックス 43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4" name="直線コネクタ 43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5" name="テキスト ボックス 43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6" name="直線コネクタ 43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7" name="テキスト ボックス 43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8" name="直線コネクタ 43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39" name="テキスト ボックス 43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0" name="直線コネクタ 4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1" name="テキスト ボックス 4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48986</xdr:rowOff>
    </xdr:to>
    <xdr:cxnSp macro="">
      <xdr:nvCxnSpPr>
        <xdr:cNvPr id="443" name="直線コネクタ 442"/>
        <xdr:cNvCxnSpPr/>
      </xdr:nvCxnSpPr>
      <xdr:spPr>
        <a:xfrm flipV="1">
          <a:off x="22160864" y="133894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444"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445" name="直線コネクタ 444"/>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446" name="【消防施設】&#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447" name="直線コネクタ 446"/>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9270</xdr:rowOff>
    </xdr:from>
    <xdr:ext cx="469744" cy="259045"/>
    <xdr:sp macro="" textlink="">
      <xdr:nvSpPr>
        <xdr:cNvPr id="448" name="【消防施設】&#10;一人当たり面積平均値テキスト"/>
        <xdr:cNvSpPr txBox="1"/>
      </xdr:nvSpPr>
      <xdr:spPr>
        <a:xfrm>
          <a:off x="22250400" y="1406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30843</xdr:rowOff>
    </xdr:from>
    <xdr:to>
      <xdr:col>32</xdr:col>
      <xdr:colOff>238125</xdr:colOff>
      <xdr:row>82</xdr:row>
      <xdr:rowOff>132443</xdr:rowOff>
    </xdr:to>
    <xdr:sp macro="" textlink="">
      <xdr:nvSpPr>
        <xdr:cNvPr id="449" name="フローチャート : 判断 448"/>
        <xdr:cNvSpPr/>
      </xdr:nvSpPr>
      <xdr:spPr>
        <a:xfrm>
          <a:off x="221107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450" name="フローチャート : 判断 449"/>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6548</xdr:rowOff>
    </xdr:from>
    <xdr:ext cx="469744" cy="259045"/>
    <xdr:sp macro="" textlink="">
      <xdr:nvSpPr>
        <xdr:cNvPr id="451" name="n_1aveValue【消防施設】&#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2" name="テキスト ボックス 4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3" name="テキスト ボックス 4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4" name="テキスト ボックス 4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5" name="テキスト ボックス 4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6" name="テキスト ボックス 4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82550</xdr:rowOff>
    </xdr:from>
    <xdr:to>
      <xdr:col>31</xdr:col>
      <xdr:colOff>85725</xdr:colOff>
      <xdr:row>82</xdr:row>
      <xdr:rowOff>12700</xdr:rowOff>
    </xdr:to>
    <xdr:sp macro="" textlink="">
      <xdr:nvSpPr>
        <xdr:cNvPr id="457" name="円/楕円 456"/>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29227</xdr:rowOff>
    </xdr:from>
    <xdr:ext cx="469744" cy="259045"/>
    <xdr:sp macro="" textlink="">
      <xdr:nvSpPr>
        <xdr:cNvPr id="458" name="n_1mainValue【消防施設】&#10;一人当たり面積"/>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6" name="正方形/長方形 4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7" name="テキスト ボックス 4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8" name="直線コネクタ 4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9" name="直線コネクタ 4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70" name="テキスト ボックス 4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1" name="直線コネクタ 4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2" name="テキスト ボックス 4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3" name="直線コネクタ 4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4" name="テキスト ボックス 4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5" name="直線コネクタ 4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6" name="テキスト ボックス 4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7" name="直線コネクタ 4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8" name="テキスト ボックス 4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9" name="直線コネクタ 4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80" name="テキスト ボックス 4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2" name="テキスト ボックス 4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484" name="直線コネクタ 483"/>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85"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86" name="直線コネクタ 485"/>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487"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488" name="直線コネクタ 487"/>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489"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490" name="フローチャート : 判断 489"/>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491" name="フローチャート : 判断 490"/>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149151</xdr:rowOff>
    </xdr:from>
    <xdr:ext cx="405111" cy="259045"/>
    <xdr:sp macro="" textlink="">
      <xdr:nvSpPr>
        <xdr:cNvPr id="492" name="n_1ave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3" name="テキスト ボックス 4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4" name="テキスト ボックス 4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5" name="テキスト ボックス 4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6" name="テキスト ボックス 4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7" name="テキスト ボックス 4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100512</xdr:rowOff>
    </xdr:from>
    <xdr:to>
      <xdr:col>22</xdr:col>
      <xdr:colOff>415925</xdr:colOff>
      <xdr:row>101</xdr:row>
      <xdr:rowOff>30662</xdr:rowOff>
    </xdr:to>
    <xdr:sp macro="" textlink="">
      <xdr:nvSpPr>
        <xdr:cNvPr id="498" name="円/楕円 497"/>
        <xdr:cNvSpPr/>
      </xdr:nvSpPr>
      <xdr:spPr>
        <a:xfrm>
          <a:off x="154305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47189</xdr:rowOff>
    </xdr:from>
    <xdr:ext cx="405111" cy="259045"/>
    <xdr:sp macro="" textlink="">
      <xdr:nvSpPr>
        <xdr:cNvPr id="499" name="n_1mainValue【庁舎】&#10;有形固定資産減価償却率"/>
        <xdr:cNvSpPr txBox="1"/>
      </xdr:nvSpPr>
      <xdr:spPr>
        <a:xfrm>
          <a:off x="15266043"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0" name="テキスト ボックス 5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11" name="直線コネクタ 5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2" name="テキスト ボックス 5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3" name="直線コネクタ 5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4" name="テキスト ボックス 5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5" name="直線コネクタ 5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6" name="テキスト ボックス 5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7" name="直線コネクタ 5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8" name="テキスト ボックス 5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9" name="直線コネクタ 5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20" name="テキスト ボックス 5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1" name="直線コネクタ 5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2" name="テキスト ボックス 5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3" name="直線コネクタ 5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4" name="テキスト ボックス 5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526" name="直線コネクタ 525"/>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527"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528" name="直線コネクタ 527"/>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529"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530" name="直線コネクタ 529"/>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531"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532" name="フローチャート : 判断 531"/>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533" name="フローチャート : 判断 532"/>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6366</xdr:rowOff>
    </xdr:from>
    <xdr:ext cx="469744" cy="259045"/>
    <xdr:sp macro="" textlink="">
      <xdr:nvSpPr>
        <xdr:cNvPr id="534" name="n_1aveValue【庁舎】&#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5" name="テキスト ボックス 5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6" name="テキスト ボックス 5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7" name="テキスト ボックス 5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8" name="テキスト ボックス 5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9" name="テキスト ボックス 5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84182</xdr:rowOff>
    </xdr:from>
    <xdr:to>
      <xdr:col>31</xdr:col>
      <xdr:colOff>85725</xdr:colOff>
      <xdr:row>107</xdr:row>
      <xdr:rowOff>14332</xdr:rowOff>
    </xdr:to>
    <xdr:sp macro="" textlink="">
      <xdr:nvSpPr>
        <xdr:cNvPr id="540" name="円/楕円 539"/>
        <xdr:cNvSpPr/>
      </xdr:nvSpPr>
      <xdr:spPr>
        <a:xfrm>
          <a:off x="21272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5459</xdr:rowOff>
    </xdr:from>
    <xdr:ext cx="469744" cy="259045"/>
    <xdr:sp macro="" textlink="">
      <xdr:nvSpPr>
        <xdr:cNvPr id="541" name="n_1mainValue【庁舎】&#10;一人当たり面積"/>
        <xdr:cNvSpPr txBox="1"/>
      </xdr:nvSpPr>
      <xdr:spPr>
        <a:xfrm>
          <a:off x="21075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2" name="正方形/長方形 5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3" name="正方形/長方形 5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4" name="テキスト ボックス 5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庁舎、図書館については、有形固定資産減価償却率が</a:t>
          </a:r>
          <a:r>
            <a:rPr kumimoji="1" lang="en-US" altLang="ja-JP" sz="1300">
              <a:latin typeface="ＭＳ Ｐゴシック"/>
            </a:rPr>
            <a:t>87.4%</a:t>
          </a:r>
          <a:r>
            <a:rPr kumimoji="1" lang="ja-JP" altLang="en-US" sz="1300">
              <a:latin typeface="ＭＳ Ｐゴシック"/>
            </a:rPr>
            <a:t>、</a:t>
          </a:r>
          <a:r>
            <a:rPr kumimoji="1" lang="en-US" altLang="ja-JP" sz="1300">
              <a:latin typeface="ＭＳ Ｐゴシック"/>
            </a:rPr>
            <a:t>72%</a:t>
          </a:r>
          <a:r>
            <a:rPr kumimoji="1" lang="ja-JP" altLang="en-US" sz="1300">
              <a:latin typeface="ＭＳ Ｐゴシック"/>
            </a:rPr>
            <a:t>と高い値となっており、老朽化がかなり進んできているため、今後長寿命化や建替え等について検討していく必要がある。</a:t>
          </a:r>
        </a:p>
        <a:p>
          <a:r>
            <a:rPr kumimoji="1" lang="ja-JP" altLang="en-US" sz="1300">
              <a:latin typeface="ＭＳ Ｐゴシック"/>
            </a:rPr>
            <a:t>　消防施設、体育館・プール、福祉施設等についても有形固定資産減価償却率が</a:t>
          </a:r>
          <a:r>
            <a:rPr kumimoji="1" lang="en-US" altLang="ja-JP" sz="1300">
              <a:latin typeface="ＭＳ Ｐゴシック"/>
            </a:rPr>
            <a:t>50%</a:t>
          </a:r>
          <a:r>
            <a:rPr kumimoji="1" lang="ja-JP" altLang="en-US" sz="1300">
              <a:latin typeface="ＭＳ Ｐゴシック"/>
            </a:rPr>
            <a:t>を上回っており、老朽化が進んでいるため、今後の対応を検討していく必要がある。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15,977
15,853
183.31
8,248,407
7,981,272
160,893
4,820,698
9,982,200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34.4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財政力指数は類似平均団体を</a:t>
          </a:r>
          <a:r>
            <a:rPr kumimoji="1" lang="en-US" altLang="ja-JP" sz="1100">
              <a:solidFill>
                <a:schemeClr val="dk1"/>
              </a:solidFill>
              <a:effectLst/>
              <a:latin typeface="+mn-lt"/>
              <a:ea typeface="+mn-ea"/>
              <a:cs typeface="+mn-cs"/>
            </a:rPr>
            <a:t>0.19</a:t>
          </a:r>
          <a:r>
            <a:rPr kumimoji="1" lang="ja-JP" altLang="ja-JP" sz="1100">
              <a:solidFill>
                <a:schemeClr val="dk1"/>
              </a:solidFill>
              <a:effectLst/>
              <a:latin typeface="+mn-lt"/>
              <a:ea typeface="+mn-ea"/>
              <a:cs typeface="+mn-cs"/>
            </a:rPr>
            <a:t>ポイント、和歌山県平均を</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ポイント下回っている。類似平均団体</a:t>
          </a:r>
          <a:r>
            <a:rPr kumimoji="1" lang="ja-JP" altLang="en-US" sz="1100">
              <a:solidFill>
                <a:schemeClr val="dk1"/>
              </a:solidFill>
              <a:effectLst/>
              <a:latin typeface="+mn-lt"/>
              <a:ea typeface="+mn-ea"/>
              <a:cs typeface="+mn-cs"/>
            </a:rPr>
            <a:t>が過去</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年間で</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傾向にあるのに対し</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年度比増減なしの</a:t>
          </a:r>
          <a:r>
            <a:rPr kumimoji="1" lang="en-US" altLang="ja-JP" sz="1100">
              <a:solidFill>
                <a:schemeClr val="dk1"/>
              </a:solidFill>
              <a:effectLst/>
              <a:latin typeface="+mn-lt"/>
              <a:ea typeface="+mn-ea"/>
              <a:cs typeface="+mn-cs"/>
            </a:rPr>
            <a:t>0.34</a:t>
          </a:r>
          <a:r>
            <a:rPr kumimoji="1" lang="ja-JP" altLang="ja-JP" sz="1100">
              <a:solidFill>
                <a:schemeClr val="dk1"/>
              </a:solidFill>
              <a:effectLst/>
              <a:latin typeface="+mn-lt"/>
              <a:ea typeface="+mn-ea"/>
              <a:cs typeface="+mn-cs"/>
            </a:rPr>
            <a:t>ポイントになっており、過去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今後も人口減少等による税収の減少や交付税の削減等により、厳しい財政状況が予想されるが、</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創生等により人口減少に歯止めをかけ、税収等の歳入を確保し財政力指数の改善に努める。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83759</xdr:rowOff>
    </xdr:from>
    <xdr:to>
      <xdr:col>7</xdr:col>
      <xdr:colOff>152400</xdr:colOff>
      <xdr:row>43</xdr:row>
      <xdr:rowOff>83759</xdr:rowOff>
    </xdr:to>
    <xdr:cxnSp macro="">
      <xdr:nvCxnSpPr>
        <xdr:cNvPr id="69" name="直線コネクタ 68"/>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83759</xdr:rowOff>
    </xdr:from>
    <xdr:to>
      <xdr:col>6</xdr:col>
      <xdr:colOff>0</xdr:colOff>
      <xdr:row>43</xdr:row>
      <xdr:rowOff>83759</xdr:rowOff>
    </xdr:to>
    <xdr:cxnSp macro="">
      <xdr:nvCxnSpPr>
        <xdr:cNvPr id="72" name="直線コネクタ 71"/>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83759</xdr:rowOff>
    </xdr:from>
    <xdr:to>
      <xdr:col>4</xdr:col>
      <xdr:colOff>482600</xdr:colOff>
      <xdr:row>43</xdr:row>
      <xdr:rowOff>83759</xdr:rowOff>
    </xdr:to>
    <xdr:cxnSp macro="">
      <xdr:nvCxnSpPr>
        <xdr:cNvPr id="75" name="直線コネクタ 74"/>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72269</xdr:rowOff>
    </xdr:from>
    <xdr:to>
      <xdr:col>3</xdr:col>
      <xdr:colOff>279400</xdr:colOff>
      <xdr:row>43</xdr:row>
      <xdr:rowOff>83759</xdr:rowOff>
    </xdr:to>
    <xdr:cxnSp macro="">
      <xdr:nvCxnSpPr>
        <xdr:cNvPr id="78" name="直線コネクタ 77"/>
        <xdr:cNvCxnSpPr/>
      </xdr:nvCxnSpPr>
      <xdr:spPr>
        <a:xfrm>
          <a:off x="1447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8" name="円/楕円 87"/>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9"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90" name="円/楕円 89"/>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91" name="テキスト ボックス 90"/>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32959</xdr:rowOff>
    </xdr:from>
    <xdr:to>
      <xdr:col>4</xdr:col>
      <xdr:colOff>533400</xdr:colOff>
      <xdr:row>43</xdr:row>
      <xdr:rowOff>134559</xdr:rowOff>
    </xdr:to>
    <xdr:sp macro="" textlink="">
      <xdr:nvSpPr>
        <xdr:cNvPr id="92" name="円/楕円 91"/>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93" name="テキスト ボックス 92"/>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32959</xdr:rowOff>
    </xdr:from>
    <xdr:to>
      <xdr:col>3</xdr:col>
      <xdr:colOff>330200</xdr:colOff>
      <xdr:row>43</xdr:row>
      <xdr:rowOff>134559</xdr:rowOff>
    </xdr:to>
    <xdr:sp macro="" textlink="">
      <xdr:nvSpPr>
        <xdr:cNvPr id="94" name="円/楕円 93"/>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95" name="テキスト ボックス 94"/>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96" name="円/楕円 95"/>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97" name="テキスト ボックス 96"/>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経常収支比率については、平成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％増加している。平成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年度に経常収支比率が増加した要因としては、物件費の増加が挙げられる。</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の増加要因としては、</a:t>
          </a:r>
          <a:r>
            <a:rPr kumimoji="1" lang="ja-JP" altLang="en-US" sz="1100">
              <a:solidFill>
                <a:schemeClr val="dk1"/>
              </a:solidFill>
              <a:effectLst/>
              <a:latin typeface="+mn-lt"/>
              <a:ea typeface="+mn-ea"/>
              <a:cs typeface="+mn-cs"/>
            </a:rPr>
            <a:t>ごみ処理事業費の</a:t>
          </a:r>
          <a:r>
            <a:rPr kumimoji="1" lang="ja-JP" altLang="ja-JP" sz="1100">
              <a:solidFill>
                <a:schemeClr val="dk1"/>
              </a:solidFill>
              <a:effectLst/>
              <a:latin typeface="+mn-lt"/>
              <a:ea typeface="+mn-ea"/>
              <a:cs typeface="+mn-cs"/>
            </a:rPr>
            <a:t>増加が挙げられる。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今後は、町税等の滞納整理や徴収率の向上に向けた取り組みを行い、より一層の町税等歳入の確保及び経常経費の削減を行い、経常収支比率の改善に努める。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59531</xdr:rowOff>
    </xdr:from>
    <xdr:to>
      <xdr:col>7</xdr:col>
      <xdr:colOff>152400</xdr:colOff>
      <xdr:row>63</xdr:row>
      <xdr:rowOff>35878</xdr:rowOff>
    </xdr:to>
    <xdr:cxnSp macro="">
      <xdr:nvCxnSpPr>
        <xdr:cNvPr id="136" name="直線コネクタ 135"/>
        <xdr:cNvCxnSpPr/>
      </xdr:nvCxnSpPr>
      <xdr:spPr>
        <a:xfrm>
          <a:off x="4114800" y="10689431"/>
          <a:ext cx="838200" cy="14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50482</xdr:rowOff>
    </xdr:from>
    <xdr:to>
      <xdr:col>6</xdr:col>
      <xdr:colOff>0</xdr:colOff>
      <xdr:row>62</xdr:row>
      <xdr:rowOff>59531</xdr:rowOff>
    </xdr:to>
    <xdr:cxnSp macro="">
      <xdr:nvCxnSpPr>
        <xdr:cNvPr id="139" name="直線コネクタ 138"/>
        <xdr:cNvCxnSpPr/>
      </xdr:nvCxnSpPr>
      <xdr:spPr>
        <a:xfrm>
          <a:off x="3225800" y="10680382"/>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41" name="テキスト ボックス 140"/>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86201</xdr:rowOff>
    </xdr:from>
    <xdr:to>
      <xdr:col>4</xdr:col>
      <xdr:colOff>482600</xdr:colOff>
      <xdr:row>62</xdr:row>
      <xdr:rowOff>50482</xdr:rowOff>
    </xdr:to>
    <xdr:cxnSp macro="">
      <xdr:nvCxnSpPr>
        <xdr:cNvPr id="142" name="直線コネクタ 141"/>
        <xdr:cNvCxnSpPr/>
      </xdr:nvCxnSpPr>
      <xdr:spPr>
        <a:xfrm>
          <a:off x="2336800" y="10544651"/>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86201</xdr:rowOff>
    </xdr:from>
    <xdr:to>
      <xdr:col>3</xdr:col>
      <xdr:colOff>279400</xdr:colOff>
      <xdr:row>62</xdr:row>
      <xdr:rowOff>5238</xdr:rowOff>
    </xdr:to>
    <xdr:cxnSp macro="">
      <xdr:nvCxnSpPr>
        <xdr:cNvPr id="145" name="直線コネクタ 144"/>
        <xdr:cNvCxnSpPr/>
      </xdr:nvCxnSpPr>
      <xdr:spPr>
        <a:xfrm flipV="1">
          <a:off x="1447800" y="10544651"/>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156528</xdr:rowOff>
    </xdr:from>
    <xdr:to>
      <xdr:col>7</xdr:col>
      <xdr:colOff>203200</xdr:colOff>
      <xdr:row>63</xdr:row>
      <xdr:rowOff>86678</xdr:rowOff>
    </xdr:to>
    <xdr:sp macro="" textlink="">
      <xdr:nvSpPr>
        <xdr:cNvPr id="155" name="円/楕円 154"/>
        <xdr:cNvSpPr/>
      </xdr:nvSpPr>
      <xdr:spPr>
        <a:xfrm>
          <a:off x="49022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128605</xdr:rowOff>
    </xdr:from>
    <xdr:ext cx="762000" cy="259045"/>
    <xdr:sp macro="" textlink="">
      <xdr:nvSpPr>
        <xdr:cNvPr id="156" name="財政構造の弾力性該当値テキスト"/>
        <xdr:cNvSpPr txBox="1"/>
      </xdr:nvSpPr>
      <xdr:spPr>
        <a:xfrm>
          <a:off x="5041900" y="1075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8731</xdr:rowOff>
    </xdr:from>
    <xdr:to>
      <xdr:col>6</xdr:col>
      <xdr:colOff>50800</xdr:colOff>
      <xdr:row>62</xdr:row>
      <xdr:rowOff>110331</xdr:rowOff>
    </xdr:to>
    <xdr:sp macro="" textlink="">
      <xdr:nvSpPr>
        <xdr:cNvPr id="157" name="円/楕円 156"/>
        <xdr:cNvSpPr/>
      </xdr:nvSpPr>
      <xdr:spPr>
        <a:xfrm>
          <a:off x="4064000" y="1063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120508</xdr:rowOff>
    </xdr:from>
    <xdr:ext cx="736600" cy="259045"/>
    <xdr:sp macro="" textlink="">
      <xdr:nvSpPr>
        <xdr:cNvPr id="158" name="テキスト ボックス 157"/>
        <xdr:cNvSpPr txBox="1"/>
      </xdr:nvSpPr>
      <xdr:spPr>
        <a:xfrm>
          <a:off x="3733800" y="10407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171132</xdr:rowOff>
    </xdr:from>
    <xdr:to>
      <xdr:col>4</xdr:col>
      <xdr:colOff>533400</xdr:colOff>
      <xdr:row>62</xdr:row>
      <xdr:rowOff>101282</xdr:rowOff>
    </xdr:to>
    <xdr:sp macro="" textlink="">
      <xdr:nvSpPr>
        <xdr:cNvPr id="159" name="円/楕円 158"/>
        <xdr:cNvSpPr/>
      </xdr:nvSpPr>
      <xdr:spPr>
        <a:xfrm>
          <a:off x="3175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111459</xdr:rowOff>
    </xdr:from>
    <xdr:ext cx="762000" cy="259045"/>
    <xdr:sp macro="" textlink="">
      <xdr:nvSpPr>
        <xdr:cNvPr id="160" name="テキスト ボックス 159"/>
        <xdr:cNvSpPr txBox="1"/>
      </xdr:nvSpPr>
      <xdr:spPr>
        <a:xfrm>
          <a:off x="2844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35401</xdr:rowOff>
    </xdr:from>
    <xdr:to>
      <xdr:col>3</xdr:col>
      <xdr:colOff>330200</xdr:colOff>
      <xdr:row>61</xdr:row>
      <xdr:rowOff>137001</xdr:rowOff>
    </xdr:to>
    <xdr:sp macro="" textlink="">
      <xdr:nvSpPr>
        <xdr:cNvPr id="161" name="円/楕円 160"/>
        <xdr:cNvSpPr/>
      </xdr:nvSpPr>
      <xdr:spPr>
        <a:xfrm>
          <a:off x="2286000" y="1049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147178</xdr:rowOff>
    </xdr:from>
    <xdr:ext cx="762000" cy="259045"/>
    <xdr:sp macro="" textlink="">
      <xdr:nvSpPr>
        <xdr:cNvPr id="162" name="テキスト ボックス 161"/>
        <xdr:cNvSpPr txBox="1"/>
      </xdr:nvSpPr>
      <xdr:spPr>
        <a:xfrm>
          <a:off x="1955800" y="1026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125888</xdr:rowOff>
    </xdr:from>
    <xdr:to>
      <xdr:col>2</xdr:col>
      <xdr:colOff>127000</xdr:colOff>
      <xdr:row>62</xdr:row>
      <xdr:rowOff>56038</xdr:rowOff>
    </xdr:to>
    <xdr:sp macro="" textlink="">
      <xdr:nvSpPr>
        <xdr:cNvPr id="163" name="円/楕円 162"/>
        <xdr:cNvSpPr/>
      </xdr:nvSpPr>
      <xdr:spPr>
        <a:xfrm>
          <a:off x="1397000" y="105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66215</xdr:rowOff>
    </xdr:from>
    <xdr:ext cx="762000" cy="259045"/>
    <xdr:sp macro="" textlink="">
      <xdr:nvSpPr>
        <xdr:cNvPr id="164" name="テキスト ボックス 163"/>
        <xdr:cNvSpPr txBox="1"/>
      </xdr:nvSpPr>
      <xdr:spPr>
        <a:xfrm>
          <a:off x="1066800" y="1035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[177,261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本町は山間部（過疎地域）が多く、行政区域が広範囲である。行政サービスの質を落とさぬよう、全ての区域をできる限りカバーするために、多くの施設（出張所・保育所・学校等）を抱えている。そのため、類似団体と比較すると人件費・物件費等に要する費用が大きくなってしまう。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年度は平成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年度と比べて</a:t>
          </a:r>
          <a:r>
            <a:rPr kumimoji="1" lang="en-US" altLang="ja-JP" sz="1100" baseline="0">
              <a:solidFill>
                <a:schemeClr val="dk1"/>
              </a:solidFill>
              <a:effectLst/>
              <a:latin typeface="+mn-lt"/>
              <a:ea typeface="+mn-ea"/>
              <a:cs typeface="+mn-cs"/>
            </a:rPr>
            <a:t>8,002</a:t>
          </a:r>
          <a:r>
            <a:rPr kumimoji="1" lang="ja-JP" altLang="ja-JP" sz="1100" baseline="0">
              <a:solidFill>
                <a:schemeClr val="dk1"/>
              </a:solidFill>
              <a:effectLst/>
              <a:latin typeface="+mn-lt"/>
              <a:ea typeface="+mn-ea"/>
              <a:cs typeface="+mn-cs"/>
            </a:rPr>
            <a:t>円増加し、類似団体との差が</a:t>
          </a:r>
          <a:r>
            <a:rPr kumimoji="1" lang="en-US" altLang="ja-JP" sz="1100" baseline="0">
              <a:solidFill>
                <a:schemeClr val="dk1"/>
              </a:solidFill>
              <a:effectLst/>
              <a:latin typeface="+mn-lt"/>
              <a:ea typeface="+mn-ea"/>
              <a:cs typeface="+mn-cs"/>
            </a:rPr>
            <a:t>21,610</a:t>
          </a:r>
          <a:r>
            <a:rPr kumimoji="1" lang="ja-JP" altLang="ja-JP" sz="1100" baseline="0">
              <a:solidFill>
                <a:schemeClr val="dk1"/>
              </a:solidFill>
              <a:effectLst/>
              <a:latin typeface="+mn-lt"/>
              <a:ea typeface="+mn-ea"/>
              <a:cs typeface="+mn-cs"/>
            </a:rPr>
            <a:t>円と拡大している。</a:t>
          </a:r>
          <a:endParaRPr lang="ja-JP" altLang="ja-JP" sz="1400">
            <a:effectLst/>
          </a:endParaRPr>
        </a:p>
        <a:p>
          <a:r>
            <a:rPr kumimoji="1" lang="ja-JP" altLang="ja-JP" sz="1100" baseline="0">
              <a:solidFill>
                <a:schemeClr val="dk1"/>
              </a:solidFill>
              <a:effectLst/>
              <a:latin typeface="+mn-lt"/>
              <a:ea typeface="+mn-ea"/>
              <a:cs typeface="+mn-cs"/>
            </a:rPr>
            <a:t>　今後は施設の統廃合や人件費削減を進め、類似団体と同水準を目指していく。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156443</xdr:rowOff>
    </xdr:from>
    <xdr:to>
      <xdr:col>7</xdr:col>
      <xdr:colOff>152400</xdr:colOff>
      <xdr:row>83</xdr:row>
      <xdr:rowOff>23611</xdr:rowOff>
    </xdr:to>
    <xdr:cxnSp macro="">
      <xdr:nvCxnSpPr>
        <xdr:cNvPr id="197" name="直線コネクタ 196"/>
        <xdr:cNvCxnSpPr/>
      </xdr:nvCxnSpPr>
      <xdr:spPr>
        <a:xfrm>
          <a:off x="4114800" y="14215343"/>
          <a:ext cx="838200" cy="3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139274</xdr:rowOff>
    </xdr:from>
    <xdr:to>
      <xdr:col>6</xdr:col>
      <xdr:colOff>0</xdr:colOff>
      <xdr:row>82</xdr:row>
      <xdr:rowOff>156443</xdr:rowOff>
    </xdr:to>
    <xdr:cxnSp macro="">
      <xdr:nvCxnSpPr>
        <xdr:cNvPr id="200" name="直線コネクタ 199"/>
        <xdr:cNvCxnSpPr/>
      </xdr:nvCxnSpPr>
      <xdr:spPr>
        <a:xfrm>
          <a:off x="3225800" y="14198174"/>
          <a:ext cx="889000" cy="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120617</xdr:rowOff>
    </xdr:from>
    <xdr:ext cx="736600" cy="259045"/>
    <xdr:sp macro="" textlink="">
      <xdr:nvSpPr>
        <xdr:cNvPr id="202" name="テキスト ボックス 201"/>
        <xdr:cNvSpPr txBox="1"/>
      </xdr:nvSpPr>
      <xdr:spPr>
        <a:xfrm>
          <a:off x="3733800" y="1383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69648</xdr:rowOff>
    </xdr:from>
    <xdr:to>
      <xdr:col>4</xdr:col>
      <xdr:colOff>482600</xdr:colOff>
      <xdr:row>82</xdr:row>
      <xdr:rowOff>139274</xdr:rowOff>
    </xdr:to>
    <xdr:cxnSp macro="">
      <xdr:nvCxnSpPr>
        <xdr:cNvPr id="203" name="直線コネクタ 202"/>
        <xdr:cNvCxnSpPr/>
      </xdr:nvCxnSpPr>
      <xdr:spPr>
        <a:xfrm>
          <a:off x="2336800" y="14128548"/>
          <a:ext cx="889000" cy="6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5" name="テキスト ボックス 204"/>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69648</xdr:rowOff>
    </xdr:from>
    <xdr:to>
      <xdr:col>3</xdr:col>
      <xdr:colOff>279400</xdr:colOff>
      <xdr:row>82</xdr:row>
      <xdr:rowOff>89798</xdr:rowOff>
    </xdr:to>
    <xdr:cxnSp macro="">
      <xdr:nvCxnSpPr>
        <xdr:cNvPr id="206" name="直線コネクタ 205"/>
        <xdr:cNvCxnSpPr/>
      </xdr:nvCxnSpPr>
      <xdr:spPr>
        <a:xfrm flipV="1">
          <a:off x="1447800" y="14128548"/>
          <a:ext cx="889000" cy="2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10" name="テキスト ボックス 209"/>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144261</xdr:rowOff>
    </xdr:from>
    <xdr:to>
      <xdr:col>7</xdr:col>
      <xdr:colOff>203200</xdr:colOff>
      <xdr:row>83</xdr:row>
      <xdr:rowOff>74411</xdr:rowOff>
    </xdr:to>
    <xdr:sp macro="" textlink="">
      <xdr:nvSpPr>
        <xdr:cNvPr id="216" name="円/楕円 215"/>
        <xdr:cNvSpPr/>
      </xdr:nvSpPr>
      <xdr:spPr>
        <a:xfrm>
          <a:off x="4902200" y="1420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116338</xdr:rowOff>
    </xdr:from>
    <xdr:ext cx="762000" cy="259045"/>
    <xdr:sp macro="" textlink="">
      <xdr:nvSpPr>
        <xdr:cNvPr id="217" name="人件費・物件費等の状況該当値テキスト"/>
        <xdr:cNvSpPr txBox="1"/>
      </xdr:nvSpPr>
      <xdr:spPr>
        <a:xfrm>
          <a:off x="5041900" y="1417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177,261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105643</xdr:rowOff>
    </xdr:from>
    <xdr:to>
      <xdr:col>6</xdr:col>
      <xdr:colOff>50800</xdr:colOff>
      <xdr:row>83</xdr:row>
      <xdr:rowOff>35793</xdr:rowOff>
    </xdr:to>
    <xdr:sp macro="" textlink="">
      <xdr:nvSpPr>
        <xdr:cNvPr id="218" name="円/楕円 217"/>
        <xdr:cNvSpPr/>
      </xdr:nvSpPr>
      <xdr:spPr>
        <a:xfrm>
          <a:off x="4064000" y="1416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20570</xdr:rowOff>
    </xdr:from>
    <xdr:ext cx="736600" cy="259045"/>
    <xdr:sp macro="" textlink="">
      <xdr:nvSpPr>
        <xdr:cNvPr id="219" name="テキスト ボックス 218"/>
        <xdr:cNvSpPr txBox="1"/>
      </xdr:nvSpPr>
      <xdr:spPr>
        <a:xfrm>
          <a:off x="3733800" y="14250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169,259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88474</xdr:rowOff>
    </xdr:from>
    <xdr:to>
      <xdr:col>4</xdr:col>
      <xdr:colOff>533400</xdr:colOff>
      <xdr:row>83</xdr:row>
      <xdr:rowOff>18624</xdr:rowOff>
    </xdr:to>
    <xdr:sp macro="" textlink="">
      <xdr:nvSpPr>
        <xdr:cNvPr id="220" name="円/楕円 219"/>
        <xdr:cNvSpPr/>
      </xdr:nvSpPr>
      <xdr:spPr>
        <a:xfrm>
          <a:off x="3175000" y="1414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3401</xdr:rowOff>
    </xdr:from>
    <xdr:ext cx="762000" cy="259045"/>
    <xdr:sp macro="" textlink="">
      <xdr:nvSpPr>
        <xdr:cNvPr id="221" name="テキスト ボックス 220"/>
        <xdr:cNvSpPr txBox="1"/>
      </xdr:nvSpPr>
      <xdr:spPr>
        <a:xfrm>
          <a:off x="2844800" y="1423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165,701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18848</xdr:rowOff>
    </xdr:from>
    <xdr:to>
      <xdr:col>3</xdr:col>
      <xdr:colOff>330200</xdr:colOff>
      <xdr:row>82</xdr:row>
      <xdr:rowOff>120448</xdr:rowOff>
    </xdr:to>
    <xdr:sp macro="" textlink="">
      <xdr:nvSpPr>
        <xdr:cNvPr id="222" name="円/楕円 221"/>
        <xdr:cNvSpPr/>
      </xdr:nvSpPr>
      <xdr:spPr>
        <a:xfrm>
          <a:off x="2286000" y="140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105225</xdr:rowOff>
    </xdr:from>
    <xdr:ext cx="762000" cy="259045"/>
    <xdr:sp macro="" textlink="">
      <xdr:nvSpPr>
        <xdr:cNvPr id="223" name="テキスト ボックス 222"/>
        <xdr:cNvSpPr txBox="1"/>
      </xdr:nvSpPr>
      <xdr:spPr>
        <a:xfrm>
          <a:off x="1955800" y="1416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151,274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38998</xdr:rowOff>
    </xdr:from>
    <xdr:to>
      <xdr:col>2</xdr:col>
      <xdr:colOff>127000</xdr:colOff>
      <xdr:row>82</xdr:row>
      <xdr:rowOff>140598</xdr:rowOff>
    </xdr:to>
    <xdr:sp macro="" textlink="">
      <xdr:nvSpPr>
        <xdr:cNvPr id="224" name="円/楕円 223"/>
        <xdr:cNvSpPr/>
      </xdr:nvSpPr>
      <xdr:spPr>
        <a:xfrm>
          <a:off x="1397000" y="140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125375</xdr:rowOff>
    </xdr:from>
    <xdr:ext cx="762000" cy="259045"/>
    <xdr:sp macro="" textlink="">
      <xdr:nvSpPr>
        <xdr:cNvPr id="225" name="テキスト ボックス 224"/>
        <xdr:cNvSpPr txBox="1"/>
      </xdr:nvSpPr>
      <xdr:spPr>
        <a:xfrm>
          <a:off x="1066800" y="1418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a:t>
          </a:r>
          <a:r>
            <a:rPr kumimoji="1" lang="ja-JP" altLang="en-US" sz="1100">
              <a:solidFill>
                <a:schemeClr val="dk1"/>
              </a:solidFill>
              <a:effectLst/>
              <a:latin typeface="+mn-lt"/>
              <a:ea typeface="+mn-ea"/>
              <a:cs typeface="+mn-cs"/>
            </a:rPr>
            <a:t>とほぼ横ばいではあるが、依然として類似団体平均を上回っている。</a:t>
          </a:r>
          <a:endParaRPr kumimoji="1" lang="en-US" altLang="ja-JP" sz="1100">
            <a:solidFill>
              <a:schemeClr val="dk1"/>
            </a:solidFill>
            <a:effectLst/>
            <a:latin typeface="+mn-lt"/>
            <a:ea typeface="+mn-ea"/>
            <a:cs typeface="+mn-cs"/>
          </a:endParaRPr>
        </a:p>
        <a:p>
          <a:pPr rtl="0" eaLnBrk="1" fontAlgn="auto" latinLnBrk="0" hangingPunct="1"/>
          <a:r>
            <a:rPr lang="ja-JP" altLang="ja-JP" sz="1100">
              <a:solidFill>
                <a:schemeClr val="dk1"/>
              </a:solidFill>
              <a:effectLst/>
              <a:latin typeface="+mn-lt"/>
              <a:ea typeface="+mn-ea"/>
              <a:cs typeface="+mn-cs"/>
            </a:rPr>
            <a:t>　これまでと同様に早期退職者制度等を活用し、人件費の抑制に努め、</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同程度の水準を目指し、人件費の削減を図っていく。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10584</xdr:rowOff>
    </xdr:from>
    <xdr:to>
      <xdr:col>24</xdr:col>
      <xdr:colOff>558800</xdr:colOff>
      <xdr:row>87</xdr:row>
      <xdr:rowOff>42757</xdr:rowOff>
    </xdr:to>
    <xdr:cxnSp macro="">
      <xdr:nvCxnSpPr>
        <xdr:cNvPr id="259" name="直線コネクタ 258"/>
        <xdr:cNvCxnSpPr/>
      </xdr:nvCxnSpPr>
      <xdr:spPr>
        <a:xfrm>
          <a:off x="16179800" y="1492673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2981</xdr:rowOff>
    </xdr:from>
    <xdr:ext cx="762000" cy="259045"/>
    <xdr:sp macro="" textlink="">
      <xdr:nvSpPr>
        <xdr:cNvPr id="260"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87</xdr:row>
      <xdr:rowOff>10584</xdr:rowOff>
    </xdr:to>
    <xdr:cxnSp macro="">
      <xdr:nvCxnSpPr>
        <xdr:cNvPr id="262" name="直線コネクタ 261"/>
        <xdr:cNvCxnSpPr/>
      </xdr:nvCxnSpPr>
      <xdr:spPr>
        <a:xfrm>
          <a:off x="15290800" y="14798039"/>
          <a:ext cx="889000" cy="1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114316</xdr:rowOff>
    </xdr:from>
    <xdr:ext cx="736600" cy="259045"/>
    <xdr:sp macro="" textlink="">
      <xdr:nvSpPr>
        <xdr:cNvPr id="264" name="テキスト ボックス 263"/>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86</xdr:row>
      <xdr:rowOff>117687</xdr:rowOff>
    </xdr:to>
    <xdr:cxnSp macro="">
      <xdr:nvCxnSpPr>
        <xdr:cNvPr id="265" name="直線コネクタ 264"/>
        <xdr:cNvCxnSpPr/>
      </xdr:nvCxnSpPr>
      <xdr:spPr>
        <a:xfrm flipV="1">
          <a:off x="14401800" y="1479803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67" name="テキスト ボックス 266"/>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117687</xdr:rowOff>
    </xdr:from>
    <xdr:to>
      <xdr:col>21</xdr:col>
      <xdr:colOff>0</xdr:colOff>
      <xdr:row>90</xdr:row>
      <xdr:rowOff>43180</xdr:rowOff>
    </xdr:to>
    <xdr:cxnSp macro="">
      <xdr:nvCxnSpPr>
        <xdr:cNvPr id="268" name="直線コネクタ 267"/>
        <xdr:cNvCxnSpPr/>
      </xdr:nvCxnSpPr>
      <xdr:spPr>
        <a:xfrm flipV="1">
          <a:off x="13512800" y="14862387"/>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25840</xdr:rowOff>
    </xdr:from>
    <xdr:ext cx="762000" cy="259045"/>
    <xdr:sp macro="" textlink="">
      <xdr:nvSpPr>
        <xdr:cNvPr id="270" name="テキスト ボックス 269"/>
        <xdr:cNvSpPr txBox="1"/>
      </xdr:nvSpPr>
      <xdr:spPr>
        <a:xfrm>
          <a:off x="14020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138870</xdr:rowOff>
    </xdr:from>
    <xdr:ext cx="762000" cy="259045"/>
    <xdr:sp macro="" textlink="">
      <xdr:nvSpPr>
        <xdr:cNvPr id="272" name="テキスト ボックス 271"/>
        <xdr:cNvSpPr txBox="1"/>
      </xdr:nvSpPr>
      <xdr:spPr>
        <a:xfrm>
          <a:off x="13131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163407</xdr:rowOff>
    </xdr:from>
    <xdr:to>
      <xdr:col>24</xdr:col>
      <xdr:colOff>609600</xdr:colOff>
      <xdr:row>87</xdr:row>
      <xdr:rowOff>93557</xdr:rowOff>
    </xdr:to>
    <xdr:sp macro="" textlink="">
      <xdr:nvSpPr>
        <xdr:cNvPr id="278" name="円/楕円 277"/>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135484</xdr:rowOff>
    </xdr:from>
    <xdr:ext cx="762000" cy="259045"/>
    <xdr:sp macro="" textlink="">
      <xdr:nvSpPr>
        <xdr:cNvPr id="279" name="給与水準   （国との比較）該当値テキスト"/>
        <xdr:cNvSpPr txBox="1"/>
      </xdr:nvSpPr>
      <xdr:spPr>
        <a:xfrm>
          <a:off x="17106900" y="148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131234</xdr:rowOff>
    </xdr:from>
    <xdr:to>
      <xdr:col>23</xdr:col>
      <xdr:colOff>457200</xdr:colOff>
      <xdr:row>87</xdr:row>
      <xdr:rowOff>61384</xdr:rowOff>
    </xdr:to>
    <xdr:sp macro="" textlink="">
      <xdr:nvSpPr>
        <xdr:cNvPr id="280" name="円/楕円 279"/>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46161</xdr:rowOff>
    </xdr:from>
    <xdr:ext cx="736600" cy="259045"/>
    <xdr:sp macro="" textlink="">
      <xdr:nvSpPr>
        <xdr:cNvPr id="281" name="テキスト ボックス 280"/>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82" name="円/楕円 281"/>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88916</xdr:rowOff>
    </xdr:from>
    <xdr:ext cx="762000" cy="259045"/>
    <xdr:sp macro="" textlink="">
      <xdr:nvSpPr>
        <xdr:cNvPr id="283" name="テキスト ボックス 282"/>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66887</xdr:rowOff>
    </xdr:from>
    <xdr:to>
      <xdr:col>21</xdr:col>
      <xdr:colOff>50800</xdr:colOff>
      <xdr:row>86</xdr:row>
      <xdr:rowOff>168487</xdr:rowOff>
    </xdr:to>
    <xdr:sp macro="" textlink="">
      <xdr:nvSpPr>
        <xdr:cNvPr id="284" name="円/楕円 283"/>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153264</xdr:rowOff>
    </xdr:from>
    <xdr:ext cx="762000" cy="259045"/>
    <xdr:sp macro="" textlink="">
      <xdr:nvSpPr>
        <xdr:cNvPr id="285" name="テキスト ボックス 284"/>
        <xdr:cNvSpPr txBox="1"/>
      </xdr:nvSpPr>
      <xdr:spPr>
        <a:xfrm>
          <a:off x="14020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163830</xdr:rowOff>
    </xdr:from>
    <xdr:to>
      <xdr:col>19</xdr:col>
      <xdr:colOff>533400</xdr:colOff>
      <xdr:row>90</xdr:row>
      <xdr:rowOff>93980</xdr:rowOff>
    </xdr:to>
    <xdr:sp macro="" textlink="">
      <xdr:nvSpPr>
        <xdr:cNvPr id="286" name="円/楕円 285"/>
        <xdr:cNvSpPr/>
      </xdr:nvSpPr>
      <xdr:spPr>
        <a:xfrm>
          <a:off x="13462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78757</xdr:rowOff>
    </xdr:from>
    <xdr:ext cx="762000" cy="259045"/>
    <xdr:sp macro="" textlink="">
      <xdr:nvSpPr>
        <xdr:cNvPr id="287" name="テキスト ボックス 286"/>
        <xdr:cNvSpPr txBox="1"/>
      </xdr:nvSpPr>
      <xdr:spPr>
        <a:xfrm>
          <a:off x="13131800" y="155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人口千人当たり職員数については、平成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人増加しており、類似団体平均と比較して</a:t>
          </a:r>
          <a:r>
            <a:rPr kumimoji="1" lang="en-US" altLang="ja-JP" sz="1100">
              <a:solidFill>
                <a:schemeClr val="dk1"/>
              </a:solidFill>
              <a:effectLst/>
              <a:latin typeface="+mn-lt"/>
              <a:ea typeface="+mn-ea"/>
              <a:cs typeface="+mn-cs"/>
            </a:rPr>
            <a:t>2.38</a:t>
          </a:r>
          <a:r>
            <a:rPr kumimoji="1" lang="ja-JP" altLang="ja-JP" sz="1100">
              <a:solidFill>
                <a:schemeClr val="dk1"/>
              </a:solidFill>
              <a:effectLst/>
              <a:latin typeface="+mn-lt"/>
              <a:ea typeface="+mn-ea"/>
              <a:cs typeface="+mn-cs"/>
            </a:rPr>
            <a:t>人多くなっている。これは本町の行政区域が広範囲であることにより、施設</a:t>
          </a:r>
          <a:r>
            <a:rPr kumimoji="1" lang="ja-JP" altLang="ja-JP" sz="1100" baseline="0">
              <a:solidFill>
                <a:schemeClr val="dk1"/>
              </a:solidFill>
              <a:effectLst/>
              <a:latin typeface="+mn-lt"/>
              <a:ea typeface="+mn-ea"/>
              <a:cs typeface="+mn-cs"/>
            </a:rPr>
            <a:t>（出張所・保育所・学校等）</a:t>
          </a:r>
          <a:r>
            <a:rPr kumimoji="1" lang="ja-JP" altLang="ja-JP" sz="1100">
              <a:solidFill>
                <a:schemeClr val="dk1"/>
              </a:solidFill>
              <a:effectLst/>
              <a:latin typeface="+mn-lt"/>
              <a:ea typeface="+mn-ea"/>
              <a:cs typeface="+mn-cs"/>
            </a:rPr>
            <a:t>が多いことが要因と思われる。</a:t>
          </a:r>
          <a:endParaRPr lang="ja-JP" altLang="ja-JP" sz="1400">
            <a:effectLst/>
          </a:endParaRPr>
        </a:p>
        <a:p>
          <a:r>
            <a:rPr kumimoji="1" lang="ja-JP" altLang="ja-JP" sz="1100">
              <a:solidFill>
                <a:schemeClr val="dk1"/>
              </a:solidFill>
              <a:effectLst/>
              <a:latin typeface="+mn-lt"/>
              <a:ea typeface="+mn-ea"/>
              <a:cs typeface="+mn-cs"/>
            </a:rPr>
            <a:t>　今後は、施設の統廃合、施設管理業務や事務事業の民間委託、民間ノウハウの導入、事業効率化等を推進し、行政サービスの質の向上と共に職員数が類似団体と同水準となるよう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93617</xdr:rowOff>
    </xdr:from>
    <xdr:to>
      <xdr:col>24</xdr:col>
      <xdr:colOff>558800</xdr:colOff>
      <xdr:row>63</xdr:row>
      <xdr:rowOff>102809</xdr:rowOff>
    </xdr:to>
    <xdr:cxnSp macro="">
      <xdr:nvCxnSpPr>
        <xdr:cNvPr id="324" name="直線コネクタ 323"/>
        <xdr:cNvCxnSpPr/>
      </xdr:nvCxnSpPr>
      <xdr:spPr>
        <a:xfrm>
          <a:off x="16179800" y="10894967"/>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5"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76381</xdr:rowOff>
    </xdr:from>
    <xdr:to>
      <xdr:col>23</xdr:col>
      <xdr:colOff>406400</xdr:colOff>
      <xdr:row>63</xdr:row>
      <xdr:rowOff>93617</xdr:rowOff>
    </xdr:to>
    <xdr:cxnSp macro="">
      <xdr:nvCxnSpPr>
        <xdr:cNvPr id="327" name="直線コネクタ 326"/>
        <xdr:cNvCxnSpPr/>
      </xdr:nvCxnSpPr>
      <xdr:spPr>
        <a:xfrm>
          <a:off x="15290800" y="1087773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42229</xdr:rowOff>
    </xdr:from>
    <xdr:ext cx="736600" cy="259045"/>
    <xdr:sp macro="" textlink="">
      <xdr:nvSpPr>
        <xdr:cNvPr id="329" name="テキスト ボックス 328"/>
        <xdr:cNvSpPr txBox="1"/>
      </xdr:nvSpPr>
      <xdr:spPr>
        <a:xfrm>
          <a:off x="15798800" y="1032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76381</xdr:rowOff>
    </xdr:from>
    <xdr:to>
      <xdr:col>22</xdr:col>
      <xdr:colOff>203200</xdr:colOff>
      <xdr:row>63</xdr:row>
      <xdr:rowOff>89021</xdr:rowOff>
    </xdr:to>
    <xdr:cxnSp macro="">
      <xdr:nvCxnSpPr>
        <xdr:cNvPr id="330" name="直線コネクタ 329"/>
        <xdr:cNvCxnSpPr/>
      </xdr:nvCxnSpPr>
      <xdr:spPr>
        <a:xfrm flipV="1">
          <a:off x="14401800" y="10877731"/>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2" name="テキスト ボックス 331"/>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74083</xdr:rowOff>
    </xdr:from>
    <xdr:to>
      <xdr:col>21</xdr:col>
      <xdr:colOff>0</xdr:colOff>
      <xdr:row>63</xdr:row>
      <xdr:rowOff>89021</xdr:rowOff>
    </xdr:to>
    <xdr:cxnSp macro="">
      <xdr:nvCxnSpPr>
        <xdr:cNvPr id="333" name="直線コネクタ 332"/>
        <xdr:cNvCxnSpPr/>
      </xdr:nvCxnSpPr>
      <xdr:spPr>
        <a:xfrm>
          <a:off x="13512800" y="10875433"/>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5" name="テキスト ボックス 334"/>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7" name="テキスト ボックス 336"/>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52009</xdr:rowOff>
    </xdr:from>
    <xdr:to>
      <xdr:col>24</xdr:col>
      <xdr:colOff>609600</xdr:colOff>
      <xdr:row>63</xdr:row>
      <xdr:rowOff>153609</xdr:rowOff>
    </xdr:to>
    <xdr:sp macro="" textlink="">
      <xdr:nvSpPr>
        <xdr:cNvPr id="343" name="円/楕円 342"/>
        <xdr:cNvSpPr/>
      </xdr:nvSpPr>
      <xdr:spPr>
        <a:xfrm>
          <a:off x="16967200" y="108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24086</xdr:rowOff>
    </xdr:from>
    <xdr:ext cx="762000" cy="259045"/>
    <xdr:sp macro="" textlink="">
      <xdr:nvSpPr>
        <xdr:cNvPr id="344" name="定員管理の状況該当値テキスト"/>
        <xdr:cNvSpPr txBox="1"/>
      </xdr:nvSpPr>
      <xdr:spPr>
        <a:xfrm>
          <a:off x="17106900" y="1082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42817</xdr:rowOff>
    </xdr:from>
    <xdr:to>
      <xdr:col>23</xdr:col>
      <xdr:colOff>457200</xdr:colOff>
      <xdr:row>63</xdr:row>
      <xdr:rowOff>144417</xdr:rowOff>
    </xdr:to>
    <xdr:sp macro="" textlink="">
      <xdr:nvSpPr>
        <xdr:cNvPr id="345" name="円/楕円 344"/>
        <xdr:cNvSpPr/>
      </xdr:nvSpPr>
      <xdr:spPr>
        <a:xfrm>
          <a:off x="16129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129194</xdr:rowOff>
    </xdr:from>
    <xdr:ext cx="736600" cy="259045"/>
    <xdr:sp macro="" textlink="">
      <xdr:nvSpPr>
        <xdr:cNvPr id="346" name="テキスト ボックス 345"/>
        <xdr:cNvSpPr txBox="1"/>
      </xdr:nvSpPr>
      <xdr:spPr>
        <a:xfrm>
          <a:off x="15798800" y="10930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25581</xdr:rowOff>
    </xdr:from>
    <xdr:to>
      <xdr:col>22</xdr:col>
      <xdr:colOff>254000</xdr:colOff>
      <xdr:row>63</xdr:row>
      <xdr:rowOff>127181</xdr:rowOff>
    </xdr:to>
    <xdr:sp macro="" textlink="">
      <xdr:nvSpPr>
        <xdr:cNvPr id="347" name="円/楕円 346"/>
        <xdr:cNvSpPr/>
      </xdr:nvSpPr>
      <xdr:spPr>
        <a:xfrm>
          <a:off x="15240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111958</xdr:rowOff>
    </xdr:from>
    <xdr:ext cx="762000" cy="259045"/>
    <xdr:sp macro="" textlink="">
      <xdr:nvSpPr>
        <xdr:cNvPr id="348" name="テキスト ボックス 347"/>
        <xdr:cNvSpPr txBox="1"/>
      </xdr:nvSpPr>
      <xdr:spPr>
        <a:xfrm>
          <a:off x="14909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38221</xdr:rowOff>
    </xdr:from>
    <xdr:to>
      <xdr:col>21</xdr:col>
      <xdr:colOff>50800</xdr:colOff>
      <xdr:row>63</xdr:row>
      <xdr:rowOff>139821</xdr:rowOff>
    </xdr:to>
    <xdr:sp macro="" textlink="">
      <xdr:nvSpPr>
        <xdr:cNvPr id="349" name="円/楕円 348"/>
        <xdr:cNvSpPr/>
      </xdr:nvSpPr>
      <xdr:spPr>
        <a:xfrm>
          <a:off x="14351000" y="108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124598</xdr:rowOff>
    </xdr:from>
    <xdr:ext cx="762000" cy="259045"/>
    <xdr:sp macro="" textlink="">
      <xdr:nvSpPr>
        <xdr:cNvPr id="350" name="テキスト ボックス 349"/>
        <xdr:cNvSpPr txBox="1"/>
      </xdr:nvSpPr>
      <xdr:spPr>
        <a:xfrm>
          <a:off x="14020800" y="1092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23283</xdr:rowOff>
    </xdr:from>
    <xdr:to>
      <xdr:col>19</xdr:col>
      <xdr:colOff>533400</xdr:colOff>
      <xdr:row>63</xdr:row>
      <xdr:rowOff>124883</xdr:rowOff>
    </xdr:to>
    <xdr:sp macro="" textlink="">
      <xdr:nvSpPr>
        <xdr:cNvPr id="351" name="円/楕円 350"/>
        <xdr:cNvSpPr/>
      </xdr:nvSpPr>
      <xdr:spPr>
        <a:xfrm>
          <a:off x="13462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109660</xdr:rowOff>
    </xdr:from>
    <xdr:ext cx="762000" cy="259045"/>
    <xdr:sp macro="" textlink="">
      <xdr:nvSpPr>
        <xdr:cNvPr id="352" name="テキスト ボックス 351"/>
        <xdr:cNvSpPr txBox="1"/>
      </xdr:nvSpPr>
      <xdr:spPr>
        <a:xfrm>
          <a:off x="13131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率については、類似団体平均と比較して良好な状態であるが、</a:t>
          </a:r>
          <a:r>
            <a:rPr kumimoji="1" lang="ja-JP" altLang="en-US" sz="1100">
              <a:solidFill>
                <a:schemeClr val="dk1"/>
              </a:solidFill>
              <a:effectLst/>
              <a:latin typeface="+mn-lt"/>
              <a:ea typeface="+mn-ea"/>
              <a:cs typeface="+mn-cs"/>
            </a:rPr>
            <a:t>平成２７年度と比較すると</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過疎対策事業やその他大規模事業の実施に伴い、公債費が増加していく事が予想されるため、数値の悪化が見込まれる。経常経費の削減に努めると共に新規事業の実施についても厳しく精査・絞り込みを行い、それぞれの事業に優先順位を付け分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126047</xdr:rowOff>
    </xdr:from>
    <xdr:to>
      <xdr:col>24</xdr:col>
      <xdr:colOff>558800</xdr:colOff>
      <xdr:row>39</xdr:row>
      <xdr:rowOff>8890</xdr:rowOff>
    </xdr:to>
    <xdr:cxnSp macro="">
      <xdr:nvCxnSpPr>
        <xdr:cNvPr id="382" name="直線コネクタ 381"/>
        <xdr:cNvCxnSpPr/>
      </xdr:nvCxnSpPr>
      <xdr:spPr>
        <a:xfrm>
          <a:off x="16179800" y="6641147"/>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3"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120015</xdr:rowOff>
    </xdr:from>
    <xdr:to>
      <xdr:col>23</xdr:col>
      <xdr:colOff>406400</xdr:colOff>
      <xdr:row>38</xdr:row>
      <xdr:rowOff>126047</xdr:rowOff>
    </xdr:to>
    <xdr:cxnSp macro="">
      <xdr:nvCxnSpPr>
        <xdr:cNvPr id="385" name="直線コネクタ 384"/>
        <xdr:cNvCxnSpPr/>
      </xdr:nvCxnSpPr>
      <xdr:spPr>
        <a:xfrm>
          <a:off x="15290800" y="663511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7" name="テキスト ボックス 386"/>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120015</xdr:rowOff>
    </xdr:from>
    <xdr:to>
      <xdr:col>22</xdr:col>
      <xdr:colOff>203200</xdr:colOff>
      <xdr:row>38</xdr:row>
      <xdr:rowOff>138113</xdr:rowOff>
    </xdr:to>
    <xdr:cxnSp macro="">
      <xdr:nvCxnSpPr>
        <xdr:cNvPr id="388" name="直線コネクタ 387"/>
        <xdr:cNvCxnSpPr/>
      </xdr:nvCxnSpPr>
      <xdr:spPr>
        <a:xfrm flipV="1">
          <a:off x="14401800" y="663511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138113</xdr:rowOff>
    </xdr:from>
    <xdr:to>
      <xdr:col>21</xdr:col>
      <xdr:colOff>0</xdr:colOff>
      <xdr:row>39</xdr:row>
      <xdr:rowOff>26988</xdr:rowOff>
    </xdr:to>
    <xdr:cxnSp macro="">
      <xdr:nvCxnSpPr>
        <xdr:cNvPr id="391" name="直線コネクタ 390"/>
        <xdr:cNvCxnSpPr/>
      </xdr:nvCxnSpPr>
      <xdr:spPr>
        <a:xfrm flipV="1">
          <a:off x="13512800" y="66532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401" name="円/楕円 400"/>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146067</xdr:rowOff>
    </xdr:from>
    <xdr:ext cx="762000" cy="259045"/>
    <xdr:sp macro="" textlink="">
      <xdr:nvSpPr>
        <xdr:cNvPr id="402"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75247</xdr:rowOff>
    </xdr:from>
    <xdr:to>
      <xdr:col>23</xdr:col>
      <xdr:colOff>457200</xdr:colOff>
      <xdr:row>39</xdr:row>
      <xdr:rowOff>5397</xdr:rowOff>
    </xdr:to>
    <xdr:sp macro="" textlink="">
      <xdr:nvSpPr>
        <xdr:cNvPr id="403" name="円/楕円 402"/>
        <xdr:cNvSpPr/>
      </xdr:nvSpPr>
      <xdr:spPr>
        <a:xfrm>
          <a:off x="16129000" y="65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15574</xdr:rowOff>
    </xdr:from>
    <xdr:ext cx="736600" cy="259045"/>
    <xdr:sp macro="" textlink="">
      <xdr:nvSpPr>
        <xdr:cNvPr id="404" name="テキスト ボックス 403"/>
        <xdr:cNvSpPr txBox="1"/>
      </xdr:nvSpPr>
      <xdr:spPr>
        <a:xfrm>
          <a:off x="15798800" y="635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69215</xdr:rowOff>
    </xdr:from>
    <xdr:to>
      <xdr:col>22</xdr:col>
      <xdr:colOff>254000</xdr:colOff>
      <xdr:row>38</xdr:row>
      <xdr:rowOff>170815</xdr:rowOff>
    </xdr:to>
    <xdr:sp macro="" textlink="">
      <xdr:nvSpPr>
        <xdr:cNvPr id="405" name="円/楕円 404"/>
        <xdr:cNvSpPr/>
      </xdr:nvSpPr>
      <xdr:spPr>
        <a:xfrm>
          <a:off x="15240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9542</xdr:rowOff>
    </xdr:from>
    <xdr:ext cx="762000" cy="259045"/>
    <xdr:sp macro="" textlink="">
      <xdr:nvSpPr>
        <xdr:cNvPr id="406" name="テキスト ボックス 405"/>
        <xdr:cNvSpPr txBox="1"/>
      </xdr:nvSpPr>
      <xdr:spPr>
        <a:xfrm>
          <a:off x="14909800" y="63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87313</xdr:rowOff>
    </xdr:from>
    <xdr:to>
      <xdr:col>21</xdr:col>
      <xdr:colOff>50800</xdr:colOff>
      <xdr:row>39</xdr:row>
      <xdr:rowOff>17463</xdr:rowOff>
    </xdr:to>
    <xdr:sp macro="" textlink="">
      <xdr:nvSpPr>
        <xdr:cNvPr id="407" name="円/楕円 406"/>
        <xdr:cNvSpPr/>
      </xdr:nvSpPr>
      <xdr:spPr>
        <a:xfrm>
          <a:off x="14351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27640</xdr:rowOff>
    </xdr:from>
    <xdr:ext cx="762000" cy="259045"/>
    <xdr:sp macro="" textlink="">
      <xdr:nvSpPr>
        <xdr:cNvPr id="408" name="テキスト ボックス 407"/>
        <xdr:cNvSpPr txBox="1"/>
      </xdr:nvSpPr>
      <xdr:spPr>
        <a:xfrm>
          <a:off x="14020800" y="63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147638</xdr:rowOff>
    </xdr:from>
    <xdr:to>
      <xdr:col>19</xdr:col>
      <xdr:colOff>533400</xdr:colOff>
      <xdr:row>39</xdr:row>
      <xdr:rowOff>77788</xdr:rowOff>
    </xdr:to>
    <xdr:sp macro="" textlink="">
      <xdr:nvSpPr>
        <xdr:cNvPr id="409" name="円/楕円 408"/>
        <xdr:cNvSpPr/>
      </xdr:nvSpPr>
      <xdr:spPr>
        <a:xfrm>
          <a:off x="13462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87965</xdr:rowOff>
    </xdr:from>
    <xdr:ext cx="762000" cy="259045"/>
    <xdr:sp macro="" textlink="">
      <xdr:nvSpPr>
        <xdr:cNvPr id="410" name="テキスト ボックス 409"/>
        <xdr:cNvSpPr txBox="1"/>
      </xdr:nvSpPr>
      <xdr:spPr>
        <a:xfrm>
          <a:off x="13131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将来負担比率については、地方債現在高</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公営企業債等繰入見込額の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と比較して</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a:t>
          </a:r>
          <a:r>
            <a:rPr kumimoji="1" lang="ja-JP" altLang="en-US" sz="1100">
              <a:solidFill>
                <a:schemeClr val="dk1"/>
              </a:solidFill>
              <a:effectLst/>
              <a:latin typeface="+mn-lt"/>
              <a:ea typeface="+mn-ea"/>
              <a:cs typeface="+mn-cs"/>
            </a:rPr>
            <a:t>を上回った。</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過疎対策事業やその他大規模事業の実施に伴い、地方債</a:t>
          </a:r>
          <a:r>
            <a:rPr kumimoji="1" lang="ja-JP" altLang="en-US" sz="1100">
              <a:solidFill>
                <a:schemeClr val="dk1"/>
              </a:solidFill>
              <a:effectLst/>
              <a:latin typeface="+mn-lt"/>
              <a:ea typeface="+mn-ea"/>
              <a:cs typeface="+mn-cs"/>
            </a:rPr>
            <a:t>現在</a:t>
          </a:r>
          <a:r>
            <a:rPr kumimoji="1" lang="ja-JP" altLang="ja-JP" sz="1100">
              <a:solidFill>
                <a:schemeClr val="dk1"/>
              </a:solidFill>
              <a:effectLst/>
              <a:latin typeface="+mn-lt"/>
              <a:ea typeface="+mn-ea"/>
              <a:cs typeface="+mn-cs"/>
            </a:rPr>
            <a:t>高の増加が見込まれるため、経常経費の削減に努めると共に新規事業の実施等についても厳しく精査・絞り込みを行い、それぞれの事業に優先順位を付け分散化に努める。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34265</xdr:rowOff>
    </xdr:from>
    <xdr:to>
      <xdr:col>24</xdr:col>
      <xdr:colOff>558800</xdr:colOff>
      <xdr:row>15</xdr:row>
      <xdr:rowOff>45364</xdr:rowOff>
    </xdr:to>
    <xdr:cxnSp macro="">
      <xdr:nvCxnSpPr>
        <xdr:cNvPr id="442" name="直線コネクタ 441"/>
        <xdr:cNvCxnSpPr/>
      </xdr:nvCxnSpPr>
      <xdr:spPr>
        <a:xfrm>
          <a:off x="16179800" y="2606015"/>
          <a:ext cx="8382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34265</xdr:rowOff>
    </xdr:from>
    <xdr:to>
      <xdr:col>23</xdr:col>
      <xdr:colOff>406400</xdr:colOff>
      <xdr:row>15</xdr:row>
      <xdr:rowOff>104724</xdr:rowOff>
    </xdr:to>
    <xdr:cxnSp macro="">
      <xdr:nvCxnSpPr>
        <xdr:cNvPr id="445" name="直線コネクタ 444"/>
        <xdr:cNvCxnSpPr/>
      </xdr:nvCxnSpPr>
      <xdr:spPr>
        <a:xfrm flipV="1">
          <a:off x="15290800" y="2606015"/>
          <a:ext cx="889000" cy="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91076</xdr:rowOff>
    </xdr:from>
    <xdr:ext cx="736600" cy="259045"/>
    <xdr:sp macro="" textlink="">
      <xdr:nvSpPr>
        <xdr:cNvPr id="447" name="テキスト ボックス 446"/>
        <xdr:cNvSpPr txBox="1"/>
      </xdr:nvSpPr>
      <xdr:spPr>
        <a:xfrm>
          <a:off x="15798800" y="2662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104724</xdr:rowOff>
    </xdr:from>
    <xdr:to>
      <xdr:col>22</xdr:col>
      <xdr:colOff>203200</xdr:colOff>
      <xdr:row>15</xdr:row>
      <xdr:rowOff>129337</xdr:rowOff>
    </xdr:to>
    <xdr:cxnSp macro="">
      <xdr:nvCxnSpPr>
        <xdr:cNvPr id="448" name="直線コネクタ 447"/>
        <xdr:cNvCxnSpPr/>
      </xdr:nvCxnSpPr>
      <xdr:spPr>
        <a:xfrm flipV="1">
          <a:off x="14401800" y="2676474"/>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9" name="フローチャート : 判断 448"/>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149953</xdr:rowOff>
    </xdr:from>
    <xdr:ext cx="762000" cy="259045"/>
    <xdr:sp macro="" textlink="">
      <xdr:nvSpPr>
        <xdr:cNvPr id="450" name="テキスト ボックス 449"/>
        <xdr:cNvSpPr txBox="1"/>
      </xdr:nvSpPr>
      <xdr:spPr>
        <a:xfrm>
          <a:off x="14909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161315</xdr:rowOff>
    </xdr:from>
    <xdr:to>
      <xdr:col>21</xdr:col>
      <xdr:colOff>0</xdr:colOff>
      <xdr:row>15</xdr:row>
      <xdr:rowOff>129337</xdr:rowOff>
    </xdr:to>
    <xdr:cxnSp macro="">
      <xdr:nvCxnSpPr>
        <xdr:cNvPr id="451" name="直線コネクタ 450"/>
        <xdr:cNvCxnSpPr/>
      </xdr:nvCxnSpPr>
      <xdr:spPr>
        <a:xfrm>
          <a:off x="13512800" y="2561615"/>
          <a:ext cx="889000" cy="1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2" name="フローチャート : 判断 451"/>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6977</xdr:rowOff>
    </xdr:from>
    <xdr:ext cx="762000" cy="259045"/>
    <xdr:sp macro="" textlink="">
      <xdr:nvSpPr>
        <xdr:cNvPr id="453" name="テキスト ボックス 452"/>
        <xdr:cNvSpPr txBox="1"/>
      </xdr:nvSpPr>
      <xdr:spPr>
        <a:xfrm>
          <a:off x="14020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4" name="フローチャート : 判断 453"/>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39311</xdr:rowOff>
    </xdr:from>
    <xdr:ext cx="762000" cy="259045"/>
    <xdr:sp macro="" textlink="">
      <xdr:nvSpPr>
        <xdr:cNvPr id="455" name="テキスト ボックス 454"/>
        <xdr:cNvSpPr txBox="1"/>
      </xdr:nvSpPr>
      <xdr:spPr>
        <a:xfrm>
          <a:off x="13131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166014</xdr:rowOff>
    </xdr:from>
    <xdr:to>
      <xdr:col>24</xdr:col>
      <xdr:colOff>609600</xdr:colOff>
      <xdr:row>15</xdr:row>
      <xdr:rowOff>96164</xdr:rowOff>
    </xdr:to>
    <xdr:sp macro="" textlink="">
      <xdr:nvSpPr>
        <xdr:cNvPr id="461" name="円/楕円 460"/>
        <xdr:cNvSpPr/>
      </xdr:nvSpPr>
      <xdr:spPr>
        <a:xfrm>
          <a:off x="16967200" y="2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138091</xdr:rowOff>
    </xdr:from>
    <xdr:ext cx="762000" cy="259045"/>
    <xdr:sp macro="" textlink="">
      <xdr:nvSpPr>
        <xdr:cNvPr id="462" name="将来負担の状況該当値テキスト"/>
        <xdr:cNvSpPr txBox="1"/>
      </xdr:nvSpPr>
      <xdr:spPr>
        <a:xfrm>
          <a:off x="17106900" y="253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154915</xdr:rowOff>
    </xdr:from>
    <xdr:to>
      <xdr:col>23</xdr:col>
      <xdr:colOff>457200</xdr:colOff>
      <xdr:row>15</xdr:row>
      <xdr:rowOff>85065</xdr:rowOff>
    </xdr:to>
    <xdr:sp macro="" textlink="">
      <xdr:nvSpPr>
        <xdr:cNvPr id="463" name="円/楕円 462"/>
        <xdr:cNvSpPr/>
      </xdr:nvSpPr>
      <xdr:spPr>
        <a:xfrm>
          <a:off x="16129000" y="2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95242</xdr:rowOff>
    </xdr:from>
    <xdr:ext cx="736600" cy="259045"/>
    <xdr:sp macro="" textlink="">
      <xdr:nvSpPr>
        <xdr:cNvPr id="464" name="テキスト ボックス 463"/>
        <xdr:cNvSpPr txBox="1"/>
      </xdr:nvSpPr>
      <xdr:spPr>
        <a:xfrm>
          <a:off x="15798800" y="232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53924</xdr:rowOff>
    </xdr:from>
    <xdr:to>
      <xdr:col>22</xdr:col>
      <xdr:colOff>254000</xdr:colOff>
      <xdr:row>15</xdr:row>
      <xdr:rowOff>155524</xdr:rowOff>
    </xdr:to>
    <xdr:sp macro="" textlink="">
      <xdr:nvSpPr>
        <xdr:cNvPr id="465" name="円/楕円 464"/>
        <xdr:cNvSpPr/>
      </xdr:nvSpPr>
      <xdr:spPr>
        <a:xfrm>
          <a:off x="15240000" y="262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165701</xdr:rowOff>
    </xdr:from>
    <xdr:ext cx="762000" cy="259045"/>
    <xdr:sp macro="" textlink="">
      <xdr:nvSpPr>
        <xdr:cNvPr id="466" name="テキスト ボックス 465"/>
        <xdr:cNvSpPr txBox="1"/>
      </xdr:nvSpPr>
      <xdr:spPr>
        <a:xfrm>
          <a:off x="14909800" y="23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78537</xdr:rowOff>
    </xdr:from>
    <xdr:to>
      <xdr:col>21</xdr:col>
      <xdr:colOff>50800</xdr:colOff>
      <xdr:row>16</xdr:row>
      <xdr:rowOff>8687</xdr:rowOff>
    </xdr:to>
    <xdr:sp macro="" textlink="">
      <xdr:nvSpPr>
        <xdr:cNvPr id="467" name="円/楕円 466"/>
        <xdr:cNvSpPr/>
      </xdr:nvSpPr>
      <xdr:spPr>
        <a:xfrm>
          <a:off x="14351000" y="26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18864</xdr:rowOff>
    </xdr:from>
    <xdr:ext cx="762000" cy="259045"/>
    <xdr:sp macro="" textlink="">
      <xdr:nvSpPr>
        <xdr:cNvPr id="468" name="テキスト ボックス 467"/>
        <xdr:cNvSpPr txBox="1"/>
      </xdr:nvSpPr>
      <xdr:spPr>
        <a:xfrm>
          <a:off x="14020800" y="24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110515</xdr:rowOff>
    </xdr:from>
    <xdr:to>
      <xdr:col>19</xdr:col>
      <xdr:colOff>533400</xdr:colOff>
      <xdr:row>15</xdr:row>
      <xdr:rowOff>40665</xdr:rowOff>
    </xdr:to>
    <xdr:sp macro="" textlink="">
      <xdr:nvSpPr>
        <xdr:cNvPr id="469" name="円/楕円 468"/>
        <xdr:cNvSpPr/>
      </xdr:nvSpPr>
      <xdr:spPr>
        <a:xfrm>
          <a:off x="13462000" y="25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50842</xdr:rowOff>
    </xdr:from>
    <xdr:ext cx="762000" cy="259045"/>
    <xdr:sp macro="" textlink="">
      <xdr:nvSpPr>
        <xdr:cNvPr id="470" name="テキスト ボックス 469"/>
        <xdr:cNvSpPr txBox="1"/>
      </xdr:nvSpPr>
      <xdr:spPr>
        <a:xfrm>
          <a:off x="13131800" y="227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15,977
15,853
183.31
8,248,407
7,981,272
160,893
4,820,698
9,982,200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34.4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、類似団体平均との差が広がっている。類似団体平均との差については、</a:t>
          </a:r>
          <a:r>
            <a:rPr kumimoji="1" lang="ja-JP" altLang="ja-JP" sz="1100">
              <a:solidFill>
                <a:schemeClr val="dk1"/>
              </a:solidFill>
              <a:effectLst/>
              <a:latin typeface="+mn-lt"/>
              <a:ea typeface="+mn-ea"/>
              <a:cs typeface="+mn-cs"/>
            </a:rPr>
            <a:t>本町の行政区域が広範囲であることやそれに伴う施設</a:t>
          </a:r>
          <a:r>
            <a:rPr kumimoji="1" lang="ja-JP" altLang="ja-JP" sz="1100" baseline="0">
              <a:solidFill>
                <a:schemeClr val="dk1"/>
              </a:solidFill>
              <a:effectLst/>
              <a:latin typeface="+mn-lt"/>
              <a:ea typeface="+mn-ea"/>
              <a:cs typeface="+mn-cs"/>
            </a:rPr>
            <a:t>（出張所・保育所・学校等）</a:t>
          </a:r>
          <a:r>
            <a:rPr kumimoji="1" lang="ja-JP" altLang="ja-JP" sz="1100">
              <a:solidFill>
                <a:schemeClr val="dk1"/>
              </a:solidFill>
              <a:effectLst/>
              <a:latin typeface="+mn-lt"/>
              <a:ea typeface="+mn-ea"/>
              <a:cs typeface="+mn-cs"/>
            </a:rPr>
            <a:t>が多いこと</a:t>
          </a:r>
          <a:r>
            <a:rPr kumimoji="1" lang="ja-JP" altLang="en-US" sz="1100">
              <a:solidFill>
                <a:schemeClr val="dk1"/>
              </a:solidFill>
              <a:effectLst/>
              <a:latin typeface="+mn-lt"/>
              <a:ea typeface="+mn-ea"/>
              <a:cs typeface="+mn-cs"/>
            </a:rPr>
            <a:t>が要因であると思われる。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早期退職者制度等を活用し、人件費の抑制に努</a:t>
          </a:r>
          <a:r>
            <a:rPr lang="ja-JP" altLang="en-US" sz="1100">
              <a:solidFill>
                <a:schemeClr val="dk1"/>
              </a:solidFill>
              <a:effectLst/>
              <a:latin typeface="+mn-lt"/>
              <a:ea typeface="+mn-ea"/>
              <a:cs typeface="+mn-cs"/>
            </a:rPr>
            <a:t>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85090</xdr:rowOff>
    </xdr:from>
    <xdr:to>
      <xdr:col>7</xdr:col>
      <xdr:colOff>15875</xdr:colOff>
      <xdr:row>37</xdr:row>
      <xdr:rowOff>153670</xdr:rowOff>
    </xdr:to>
    <xdr:cxnSp macro="">
      <xdr:nvCxnSpPr>
        <xdr:cNvPr id="66" name="直線コネクタ 65"/>
        <xdr:cNvCxnSpPr/>
      </xdr:nvCxnSpPr>
      <xdr:spPr>
        <a:xfrm>
          <a:off x="3987800" y="6428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38</xdr:row>
      <xdr:rowOff>5080</xdr:rowOff>
    </xdr:to>
    <xdr:cxnSp macro="">
      <xdr:nvCxnSpPr>
        <xdr:cNvPr id="69" name="直線コネクタ 68"/>
        <xdr:cNvCxnSpPr/>
      </xdr:nvCxnSpPr>
      <xdr:spPr>
        <a:xfrm flipV="1">
          <a:off x="3098800" y="6428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50800</xdr:rowOff>
    </xdr:to>
    <xdr:cxnSp macro="">
      <xdr:nvCxnSpPr>
        <xdr:cNvPr id="72" name="直線コネクタ 71"/>
        <xdr:cNvCxnSpPr/>
      </xdr:nvCxnSpPr>
      <xdr:spPr>
        <a:xfrm flipV="1">
          <a:off x="2209800" y="652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50800</xdr:rowOff>
    </xdr:from>
    <xdr:to>
      <xdr:col>3</xdr:col>
      <xdr:colOff>142875</xdr:colOff>
      <xdr:row>39</xdr:row>
      <xdr:rowOff>123190</xdr:rowOff>
    </xdr:to>
    <xdr:cxnSp macro="">
      <xdr:nvCxnSpPr>
        <xdr:cNvPr id="75" name="直線コネクタ 74"/>
        <xdr:cNvCxnSpPr/>
      </xdr:nvCxnSpPr>
      <xdr:spPr>
        <a:xfrm flipV="1">
          <a:off x="1320800" y="65659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85" name="円/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7" name="円/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9" name="円/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91" name="円/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72390</xdr:rowOff>
    </xdr:from>
    <xdr:to>
      <xdr:col>1</xdr:col>
      <xdr:colOff>676275</xdr:colOff>
      <xdr:row>40</xdr:row>
      <xdr:rowOff>2540</xdr:rowOff>
    </xdr:to>
    <xdr:sp macro="" textlink="">
      <xdr:nvSpPr>
        <xdr:cNvPr id="93" name="円/楕円 92"/>
        <xdr:cNvSpPr/>
      </xdr:nvSpPr>
      <xdr:spPr>
        <a:xfrm>
          <a:off x="1270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158767</xdr:rowOff>
    </xdr:from>
    <xdr:ext cx="762000" cy="259045"/>
    <xdr:sp macro="" textlink="">
      <xdr:nvSpPr>
        <xdr:cNvPr id="94" name="テキスト ボックス 93"/>
        <xdr:cNvSpPr txBox="1"/>
      </xdr:nvSpPr>
      <xdr:spPr>
        <a:xfrm>
          <a:off x="939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年度と比べて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％増加しており、類似団体平均と比べて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％上回っている。これは、本町の</a:t>
          </a:r>
          <a:r>
            <a:rPr kumimoji="1" lang="ja-JP" altLang="ja-JP" sz="1100" b="0" i="0" baseline="0">
              <a:solidFill>
                <a:schemeClr val="dk1"/>
              </a:solidFill>
              <a:effectLst/>
              <a:latin typeface="+mn-lt"/>
              <a:ea typeface="+mn-ea"/>
              <a:cs typeface="+mn-cs"/>
            </a:rPr>
            <a:t>行政区域が広範囲であることやそれに伴う施設</a:t>
          </a:r>
          <a:r>
            <a:rPr kumimoji="1" lang="ja-JP" altLang="ja-JP" sz="1100" baseline="0">
              <a:solidFill>
                <a:schemeClr val="dk1"/>
              </a:solidFill>
              <a:effectLst/>
              <a:latin typeface="+mn-lt"/>
              <a:ea typeface="+mn-ea"/>
              <a:cs typeface="+mn-cs"/>
            </a:rPr>
            <a:t>（出張所・保育所・学校等）</a:t>
          </a:r>
          <a:r>
            <a:rPr kumimoji="1" lang="ja-JP" altLang="ja-JP" sz="1100" b="0" i="0" baseline="0">
              <a:solidFill>
                <a:schemeClr val="dk1"/>
              </a:solidFill>
              <a:effectLst/>
              <a:latin typeface="+mn-lt"/>
              <a:ea typeface="+mn-ea"/>
              <a:cs typeface="+mn-cs"/>
            </a:rPr>
            <a:t>の多さが要因として挙げられる。</a:t>
          </a:r>
          <a:endParaRPr kumimoji="1" lang="en-US" altLang="ja-JP" sz="1100" b="0" i="0" baseline="0">
            <a:solidFill>
              <a:schemeClr val="dk1"/>
            </a:solidFill>
            <a:effectLst/>
            <a:latin typeface="+mn-lt"/>
            <a:ea typeface="+mn-ea"/>
            <a:cs typeface="+mn-cs"/>
          </a:endParaRPr>
        </a:p>
        <a:p>
          <a:r>
            <a:rPr kumimoji="1" lang="ja-JP" altLang="ja-JP" sz="1100" b="0" i="0" baseline="0">
              <a:solidFill>
                <a:schemeClr val="dk1"/>
              </a:solidFill>
              <a:effectLst/>
              <a:latin typeface="+mn-lt"/>
              <a:ea typeface="+mn-ea"/>
              <a:cs typeface="+mn-cs"/>
            </a:rPr>
            <a:t>　今後は経常経費の削減や施設の統廃合等により、物件費の抑制に努める。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62230</xdr:rowOff>
    </xdr:from>
    <xdr:to>
      <xdr:col>24</xdr:col>
      <xdr:colOff>31750</xdr:colOff>
      <xdr:row>20</xdr:row>
      <xdr:rowOff>58420</xdr:rowOff>
    </xdr:to>
    <xdr:cxnSp macro="">
      <xdr:nvCxnSpPr>
        <xdr:cNvPr id="127" name="直線コネクタ 126"/>
        <xdr:cNvCxnSpPr/>
      </xdr:nvCxnSpPr>
      <xdr:spPr>
        <a:xfrm>
          <a:off x="15671800" y="33197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165100</xdr:rowOff>
    </xdr:from>
    <xdr:to>
      <xdr:col>22</xdr:col>
      <xdr:colOff>565150</xdr:colOff>
      <xdr:row>19</xdr:row>
      <xdr:rowOff>62230</xdr:rowOff>
    </xdr:to>
    <xdr:cxnSp macro="">
      <xdr:nvCxnSpPr>
        <xdr:cNvPr id="130" name="直線コネクタ 129"/>
        <xdr:cNvCxnSpPr/>
      </xdr:nvCxnSpPr>
      <xdr:spPr>
        <a:xfrm>
          <a:off x="14782800" y="3251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123190</xdr:rowOff>
    </xdr:from>
    <xdr:to>
      <xdr:col>21</xdr:col>
      <xdr:colOff>361950</xdr:colOff>
      <xdr:row>18</xdr:row>
      <xdr:rowOff>165100</xdr:rowOff>
    </xdr:to>
    <xdr:cxnSp macro="">
      <xdr:nvCxnSpPr>
        <xdr:cNvPr id="133" name="直線コネクタ 132"/>
        <xdr:cNvCxnSpPr/>
      </xdr:nvCxnSpPr>
      <xdr:spPr>
        <a:xfrm>
          <a:off x="13893800" y="30378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123190</xdr:rowOff>
    </xdr:from>
    <xdr:to>
      <xdr:col>20</xdr:col>
      <xdr:colOff>158750</xdr:colOff>
      <xdr:row>17</xdr:row>
      <xdr:rowOff>146050</xdr:rowOff>
    </xdr:to>
    <xdr:cxnSp macro="">
      <xdr:nvCxnSpPr>
        <xdr:cNvPr id="136" name="直線コネクタ 135"/>
        <xdr:cNvCxnSpPr/>
      </xdr:nvCxnSpPr>
      <xdr:spPr>
        <a:xfrm flipV="1">
          <a:off x="13004800" y="3037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7620</xdr:rowOff>
    </xdr:from>
    <xdr:to>
      <xdr:col>24</xdr:col>
      <xdr:colOff>82550</xdr:colOff>
      <xdr:row>20</xdr:row>
      <xdr:rowOff>109220</xdr:rowOff>
    </xdr:to>
    <xdr:sp macro="" textlink="">
      <xdr:nvSpPr>
        <xdr:cNvPr id="146" name="円/楕円 145"/>
        <xdr:cNvSpPr/>
      </xdr:nvSpPr>
      <xdr:spPr>
        <a:xfrm>
          <a:off x="164592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151147</xdr:rowOff>
    </xdr:from>
    <xdr:ext cx="762000" cy="259045"/>
    <xdr:sp macro="" textlink="">
      <xdr:nvSpPr>
        <xdr:cNvPr id="147" name="物件費該当値テキスト"/>
        <xdr:cNvSpPr txBox="1"/>
      </xdr:nvSpPr>
      <xdr:spPr>
        <a:xfrm>
          <a:off x="165989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11430</xdr:rowOff>
    </xdr:from>
    <xdr:to>
      <xdr:col>22</xdr:col>
      <xdr:colOff>615950</xdr:colOff>
      <xdr:row>19</xdr:row>
      <xdr:rowOff>113030</xdr:rowOff>
    </xdr:to>
    <xdr:sp macro="" textlink="">
      <xdr:nvSpPr>
        <xdr:cNvPr id="148" name="円/楕円 147"/>
        <xdr:cNvSpPr/>
      </xdr:nvSpPr>
      <xdr:spPr>
        <a:xfrm>
          <a:off x="15621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97807</xdr:rowOff>
    </xdr:from>
    <xdr:ext cx="736600" cy="259045"/>
    <xdr:sp macro="" textlink="">
      <xdr:nvSpPr>
        <xdr:cNvPr id="149" name="テキスト ボックス 148"/>
        <xdr:cNvSpPr txBox="1"/>
      </xdr:nvSpPr>
      <xdr:spPr>
        <a:xfrm>
          <a:off x="15290800" y="335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114300</xdr:rowOff>
    </xdr:from>
    <xdr:to>
      <xdr:col>21</xdr:col>
      <xdr:colOff>412750</xdr:colOff>
      <xdr:row>19</xdr:row>
      <xdr:rowOff>44450</xdr:rowOff>
    </xdr:to>
    <xdr:sp macro="" textlink="">
      <xdr:nvSpPr>
        <xdr:cNvPr id="150" name="円/楕円 149"/>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29227</xdr:rowOff>
    </xdr:from>
    <xdr:ext cx="762000" cy="259045"/>
    <xdr:sp macro="" textlink="">
      <xdr:nvSpPr>
        <xdr:cNvPr id="151" name="テキスト ボックス 150"/>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72390</xdr:rowOff>
    </xdr:from>
    <xdr:to>
      <xdr:col>20</xdr:col>
      <xdr:colOff>209550</xdr:colOff>
      <xdr:row>18</xdr:row>
      <xdr:rowOff>2540</xdr:rowOff>
    </xdr:to>
    <xdr:sp macro="" textlink="">
      <xdr:nvSpPr>
        <xdr:cNvPr id="152" name="円/楕円 151"/>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158767</xdr:rowOff>
    </xdr:from>
    <xdr:ext cx="762000" cy="259045"/>
    <xdr:sp macro="" textlink="">
      <xdr:nvSpPr>
        <xdr:cNvPr id="153" name="テキスト ボックス 152"/>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95250</xdr:rowOff>
    </xdr:from>
    <xdr:to>
      <xdr:col>19</xdr:col>
      <xdr:colOff>6350</xdr:colOff>
      <xdr:row>18</xdr:row>
      <xdr:rowOff>25400</xdr:rowOff>
    </xdr:to>
    <xdr:sp macro="" textlink="">
      <xdr:nvSpPr>
        <xdr:cNvPr id="154" name="円/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10177</xdr:rowOff>
    </xdr:from>
    <xdr:ext cx="762000" cy="259045"/>
    <xdr:sp macro="" textlink="">
      <xdr:nvSpPr>
        <xdr:cNvPr id="155" name="テキスト ボックス 154"/>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類似団体平均と比較して低い水準になっており、直近の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年間においても同程度の水準で推移している。児童手当の減少等により、平成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％改善している。</a:t>
          </a:r>
          <a:endParaRPr lang="ja-JP" altLang="ja-JP" sz="1400">
            <a:effectLst/>
          </a:endParaRPr>
        </a:p>
        <a:p>
          <a:r>
            <a:rPr kumimoji="1" lang="ja-JP" altLang="ja-JP" sz="1100">
              <a:solidFill>
                <a:schemeClr val="dk1"/>
              </a:solidFill>
              <a:effectLst/>
              <a:latin typeface="+mn-lt"/>
              <a:ea typeface="+mn-ea"/>
              <a:cs typeface="+mn-cs"/>
            </a:rPr>
            <a:t>　今後も社会福祉費が増加することが予想されるが、財政を圧迫することがないよう町単独の扶助費についての必要性や効果等を精査し、水準の維持に努める。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54</xdr:row>
      <xdr:rowOff>159657</xdr:rowOff>
    </xdr:to>
    <xdr:cxnSp macro="">
      <xdr:nvCxnSpPr>
        <xdr:cNvPr id="190" name="直線コネクタ 189"/>
        <xdr:cNvCxnSpPr/>
      </xdr:nvCxnSpPr>
      <xdr:spPr>
        <a:xfrm flipV="1">
          <a:off x="3987800" y="94016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20865</xdr:rowOff>
    </xdr:to>
    <xdr:cxnSp macro="">
      <xdr:nvCxnSpPr>
        <xdr:cNvPr id="193" name="直線コネクタ 192"/>
        <xdr:cNvCxnSpPr/>
      </xdr:nvCxnSpPr>
      <xdr:spPr>
        <a:xfrm flipV="1">
          <a:off x="3098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5" name="テキスト ボックス 194"/>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55</xdr:row>
      <xdr:rowOff>20865</xdr:rowOff>
    </xdr:to>
    <xdr:cxnSp macro="">
      <xdr:nvCxnSpPr>
        <xdr:cNvPr id="196" name="直線コネクタ 195"/>
        <xdr:cNvCxnSpPr/>
      </xdr:nvCxnSpPr>
      <xdr:spPr>
        <a:xfrm>
          <a:off x="2209800" y="9319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55</xdr:row>
      <xdr:rowOff>37193</xdr:rowOff>
    </xdr:to>
    <xdr:cxnSp macro="">
      <xdr:nvCxnSpPr>
        <xdr:cNvPr id="199" name="直線コネクタ 198"/>
        <xdr:cNvCxnSpPr/>
      </xdr:nvCxnSpPr>
      <xdr:spPr>
        <a:xfrm flipV="1">
          <a:off x="1320800" y="93199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9" name="円/楕円 208"/>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10"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1" name="円/楕円 210"/>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2" name="テキスト ボックス 211"/>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3" name="円/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4" name="テキスト ボックス 21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5" name="円/楕円 214"/>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6" name="テキスト ボックス 215"/>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7" name="円/楕円 216"/>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8" name="テキスト ボックス 217"/>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類似団体平均と比較して低い水準を保っているが、平成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％増加している。これは、平成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年度よりも公営事業等への繰出金が増加したことが要因として挙げられる。</a:t>
          </a:r>
          <a:endParaRPr lang="ja-JP" altLang="ja-JP" sz="1400">
            <a:effectLst/>
          </a:endParaRPr>
        </a:p>
        <a:p>
          <a:r>
            <a:rPr kumimoji="1" lang="ja-JP" altLang="ja-JP" sz="1100">
              <a:solidFill>
                <a:schemeClr val="dk1"/>
              </a:solidFill>
              <a:effectLst/>
              <a:latin typeface="+mn-lt"/>
              <a:ea typeface="+mn-ea"/>
              <a:cs typeface="+mn-cs"/>
            </a:rPr>
            <a:t>　今後も人口減少等の影響から、公営企業会計等の経営悪化が予想されるが、経営戦略や公立病院改革プランに基づき経営の効率化を図り</a:t>
          </a:r>
          <a:r>
            <a:rPr lang="ja-JP" altLang="ja-JP" sz="1100">
              <a:solidFill>
                <a:schemeClr val="dk1"/>
              </a:solidFill>
              <a:effectLst/>
              <a:latin typeface="+mn-lt"/>
              <a:ea typeface="+mn-ea"/>
              <a:cs typeface="+mn-cs"/>
            </a:rPr>
            <a:t>、繰出金等の抑制</a:t>
          </a:r>
          <a:r>
            <a:rPr kumimoji="1" lang="ja-JP" altLang="ja-JP" sz="110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57</xdr:row>
      <xdr:rowOff>8890</xdr:rowOff>
    </xdr:to>
    <xdr:cxnSp macro="">
      <xdr:nvCxnSpPr>
        <xdr:cNvPr id="251" name="直線コネクタ 250"/>
        <xdr:cNvCxnSpPr/>
      </xdr:nvCxnSpPr>
      <xdr:spPr>
        <a:xfrm>
          <a:off x="15671800" y="96672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66040</xdr:rowOff>
    </xdr:to>
    <xdr:cxnSp macro="">
      <xdr:nvCxnSpPr>
        <xdr:cNvPr id="254" name="直線コネクタ 253"/>
        <xdr:cNvCxnSpPr/>
      </xdr:nvCxnSpPr>
      <xdr:spPr>
        <a:xfrm>
          <a:off x="14782800" y="965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50800</xdr:rowOff>
    </xdr:to>
    <xdr:cxnSp macro="">
      <xdr:nvCxnSpPr>
        <xdr:cNvPr id="257" name="直線コネクタ 256"/>
        <xdr:cNvCxnSpPr/>
      </xdr:nvCxnSpPr>
      <xdr:spPr>
        <a:xfrm>
          <a:off x="13893800" y="9598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55</xdr:row>
      <xdr:rowOff>168910</xdr:rowOff>
    </xdr:to>
    <xdr:cxnSp macro="">
      <xdr:nvCxnSpPr>
        <xdr:cNvPr id="260" name="直線コネクタ 259"/>
        <xdr:cNvCxnSpPr/>
      </xdr:nvCxnSpPr>
      <xdr:spPr>
        <a:xfrm>
          <a:off x="13004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70" name="円/楕円 269"/>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146067</xdr:rowOff>
    </xdr:from>
    <xdr:ext cx="762000" cy="259045"/>
    <xdr:sp macro="" textlink="">
      <xdr:nvSpPr>
        <xdr:cNvPr id="271" name="その他該当値テキスト"/>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72" name="円/楕円 271"/>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73" name="テキスト ボックス 272"/>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4" name="円/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118110</xdr:rowOff>
    </xdr:from>
    <xdr:to>
      <xdr:col>20</xdr:col>
      <xdr:colOff>209550</xdr:colOff>
      <xdr:row>56</xdr:row>
      <xdr:rowOff>48260</xdr:rowOff>
    </xdr:to>
    <xdr:sp macro="" textlink="">
      <xdr:nvSpPr>
        <xdr:cNvPr id="276" name="円/楕円 275"/>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77" name="テキスト ボックス 276"/>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8" name="円/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年度と比べると</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％増とほぼ横ばいになっており、類似団体平均と比較して低い水準となっている。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今後も各種団体等への補助金等を慎重に精査し、補助費等の抑制に努める。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40132</xdr:rowOff>
    </xdr:to>
    <xdr:cxnSp macro="">
      <xdr:nvCxnSpPr>
        <xdr:cNvPr id="309" name="直線コネクタ 308"/>
        <xdr:cNvCxnSpPr/>
      </xdr:nvCxnSpPr>
      <xdr:spPr>
        <a:xfrm>
          <a:off x="15671800" y="6207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170434</xdr:rowOff>
    </xdr:from>
    <xdr:to>
      <xdr:col>22</xdr:col>
      <xdr:colOff>565150</xdr:colOff>
      <xdr:row>36</xdr:row>
      <xdr:rowOff>35560</xdr:rowOff>
    </xdr:to>
    <xdr:cxnSp macro="">
      <xdr:nvCxnSpPr>
        <xdr:cNvPr id="312" name="直線コネクタ 311"/>
        <xdr:cNvCxnSpPr/>
      </xdr:nvCxnSpPr>
      <xdr:spPr>
        <a:xfrm>
          <a:off x="14782800" y="6171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4" name="テキスト ボックス 31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35</xdr:row>
      <xdr:rowOff>170434</xdr:rowOff>
    </xdr:to>
    <xdr:cxnSp macro="">
      <xdr:nvCxnSpPr>
        <xdr:cNvPr id="315" name="直線コネクタ 314"/>
        <xdr:cNvCxnSpPr/>
      </xdr:nvCxnSpPr>
      <xdr:spPr>
        <a:xfrm>
          <a:off x="13893800" y="6166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152146</xdr:rowOff>
    </xdr:from>
    <xdr:to>
      <xdr:col>20</xdr:col>
      <xdr:colOff>158750</xdr:colOff>
      <xdr:row>35</xdr:row>
      <xdr:rowOff>165862</xdr:rowOff>
    </xdr:to>
    <xdr:cxnSp macro="">
      <xdr:nvCxnSpPr>
        <xdr:cNvPr id="318" name="直線コネクタ 317"/>
        <xdr:cNvCxnSpPr/>
      </xdr:nvCxnSpPr>
      <xdr:spPr>
        <a:xfrm>
          <a:off x="13004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2" name="テキスト ボックス 321"/>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28" name="円/楕円 327"/>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5859</xdr:rowOff>
    </xdr:from>
    <xdr:ext cx="762000" cy="259045"/>
    <xdr:sp macro="" textlink="">
      <xdr:nvSpPr>
        <xdr:cNvPr id="329"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30" name="円/楕円 329"/>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31" name="テキスト ボックス 330"/>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119634</xdr:rowOff>
    </xdr:from>
    <xdr:to>
      <xdr:col>21</xdr:col>
      <xdr:colOff>412750</xdr:colOff>
      <xdr:row>36</xdr:row>
      <xdr:rowOff>49784</xdr:rowOff>
    </xdr:to>
    <xdr:sp macro="" textlink="">
      <xdr:nvSpPr>
        <xdr:cNvPr id="332" name="円/楕円 331"/>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59961</xdr:rowOff>
    </xdr:from>
    <xdr:ext cx="762000" cy="259045"/>
    <xdr:sp macro="" textlink="">
      <xdr:nvSpPr>
        <xdr:cNvPr id="333" name="テキスト ボックス 332"/>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115062</xdr:rowOff>
    </xdr:from>
    <xdr:to>
      <xdr:col>20</xdr:col>
      <xdr:colOff>209550</xdr:colOff>
      <xdr:row>36</xdr:row>
      <xdr:rowOff>45212</xdr:rowOff>
    </xdr:to>
    <xdr:sp macro="" textlink="">
      <xdr:nvSpPr>
        <xdr:cNvPr id="334" name="円/楕円 333"/>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55389</xdr:rowOff>
    </xdr:from>
    <xdr:ext cx="762000" cy="259045"/>
    <xdr:sp macro="" textlink="">
      <xdr:nvSpPr>
        <xdr:cNvPr id="335" name="テキスト ボックス 334"/>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101346</xdr:rowOff>
    </xdr:from>
    <xdr:to>
      <xdr:col>19</xdr:col>
      <xdr:colOff>6350</xdr:colOff>
      <xdr:row>36</xdr:row>
      <xdr:rowOff>31496</xdr:rowOff>
    </xdr:to>
    <xdr:sp macro="" textlink="">
      <xdr:nvSpPr>
        <xdr:cNvPr id="336" name="円/楕円 335"/>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41673</xdr:rowOff>
    </xdr:from>
    <xdr:ext cx="762000" cy="259045"/>
    <xdr:sp macro="" textlink="">
      <xdr:nvSpPr>
        <xdr:cNvPr id="337" name="テキスト ボックス 336"/>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類似団体平均と比べるとほぼ同水準となっている。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過疎対策事業やその他大規模事業の実施に伴い公債費が増加し、厳しい財政運営となることが予想される。</a:t>
          </a:r>
          <a:endParaRPr lang="ja-JP" altLang="ja-JP" sz="1400">
            <a:effectLst/>
          </a:endParaRPr>
        </a:p>
        <a:p>
          <a:r>
            <a:rPr kumimoji="1" lang="ja-JP" altLang="ja-JP" sz="1100">
              <a:solidFill>
                <a:schemeClr val="dk1"/>
              </a:solidFill>
              <a:effectLst/>
              <a:latin typeface="+mn-lt"/>
              <a:ea typeface="+mn-ea"/>
              <a:cs typeface="+mn-cs"/>
            </a:rPr>
            <a:t>　新規事業等の抑制や大型事業の分散化により、公債費の抑制、起債償還の集中化を防ぐよう努める。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51563</xdr:rowOff>
    </xdr:to>
    <xdr:cxnSp macro="">
      <xdr:nvCxnSpPr>
        <xdr:cNvPr id="367" name="直線コネクタ 366"/>
        <xdr:cNvCxnSpPr/>
      </xdr:nvCxnSpPr>
      <xdr:spPr>
        <a:xfrm>
          <a:off x="3987800" y="132394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46989</xdr:rowOff>
    </xdr:to>
    <xdr:cxnSp macro="">
      <xdr:nvCxnSpPr>
        <xdr:cNvPr id="370" name="直線コネクタ 369"/>
        <xdr:cNvCxnSpPr/>
      </xdr:nvCxnSpPr>
      <xdr:spPr>
        <a:xfrm flipV="1">
          <a:off x="3098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14987</xdr:rowOff>
    </xdr:from>
    <xdr:to>
      <xdr:col>4</xdr:col>
      <xdr:colOff>346075</xdr:colOff>
      <xdr:row>77</xdr:row>
      <xdr:rowOff>46989</xdr:rowOff>
    </xdr:to>
    <xdr:cxnSp macro="">
      <xdr:nvCxnSpPr>
        <xdr:cNvPr id="373" name="直線コネクタ 372"/>
        <xdr:cNvCxnSpPr/>
      </xdr:nvCxnSpPr>
      <xdr:spPr>
        <a:xfrm>
          <a:off x="2209800" y="132166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77</xdr:row>
      <xdr:rowOff>14987</xdr:rowOff>
    </xdr:to>
    <xdr:cxnSp macro="">
      <xdr:nvCxnSpPr>
        <xdr:cNvPr id="376" name="直線コネクタ 375"/>
        <xdr:cNvCxnSpPr/>
      </xdr:nvCxnSpPr>
      <xdr:spPr>
        <a:xfrm>
          <a:off x="1320800" y="131800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86" name="円/楕円 385"/>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17290</xdr:rowOff>
    </xdr:from>
    <xdr:ext cx="762000" cy="259045"/>
    <xdr:sp macro="" textlink="">
      <xdr:nvSpPr>
        <xdr:cNvPr id="387"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8" name="円/楕円 387"/>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9" name="テキスト ボックス 388"/>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90" name="円/楕円 389"/>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91" name="テキスト ボックス 390"/>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135637</xdr:rowOff>
    </xdr:from>
    <xdr:to>
      <xdr:col>3</xdr:col>
      <xdr:colOff>193675</xdr:colOff>
      <xdr:row>77</xdr:row>
      <xdr:rowOff>65787</xdr:rowOff>
    </xdr:to>
    <xdr:sp macro="" textlink="">
      <xdr:nvSpPr>
        <xdr:cNvPr id="392" name="円/楕円 391"/>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75963</xdr:rowOff>
    </xdr:from>
    <xdr:ext cx="762000" cy="259045"/>
    <xdr:sp macro="" textlink="">
      <xdr:nvSpPr>
        <xdr:cNvPr id="393" name="テキスト ボックス 392"/>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94" name="円/楕円 393"/>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95" name="テキスト ボックス 394"/>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％増加し、類似団体平均よりも</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％低くなっている。主な要因は、物件費及び</a:t>
          </a:r>
          <a:r>
            <a:rPr kumimoji="1" lang="ja-JP" altLang="en-US" sz="1100">
              <a:solidFill>
                <a:schemeClr val="dk1"/>
              </a:solidFill>
              <a:effectLst/>
              <a:latin typeface="+mn-lt"/>
              <a:ea typeface="+mn-ea"/>
              <a:cs typeface="+mn-cs"/>
            </a:rPr>
            <a:t>繰出金等</a:t>
          </a:r>
          <a:r>
            <a:rPr kumimoji="1" lang="ja-JP" altLang="ja-JP" sz="1100">
              <a:solidFill>
                <a:schemeClr val="dk1"/>
              </a:solidFill>
              <a:effectLst/>
              <a:latin typeface="+mn-lt"/>
              <a:ea typeface="+mn-ea"/>
              <a:cs typeface="+mn-cs"/>
            </a:rPr>
            <a:t>が増加した為である。</a:t>
          </a:r>
          <a:endParaRPr lang="ja-JP" altLang="ja-JP" sz="1400">
            <a:effectLst/>
          </a:endParaRPr>
        </a:p>
        <a:p>
          <a:r>
            <a:rPr kumimoji="1" lang="ja-JP" altLang="ja-JP" sz="1100">
              <a:solidFill>
                <a:schemeClr val="dk1"/>
              </a:solidFill>
              <a:effectLst/>
              <a:latin typeface="+mn-lt"/>
              <a:ea typeface="+mn-ea"/>
              <a:cs typeface="+mn-cs"/>
            </a:rPr>
            <a:t>　今後は早期退職者制度の活用による人件費の削減や施設</a:t>
          </a:r>
          <a:r>
            <a:rPr kumimoji="1" lang="ja-JP" altLang="ja-JP" sz="1100" baseline="0">
              <a:solidFill>
                <a:schemeClr val="dk1"/>
              </a:solidFill>
              <a:effectLst/>
              <a:latin typeface="+mn-lt"/>
              <a:ea typeface="+mn-ea"/>
              <a:cs typeface="+mn-cs"/>
            </a:rPr>
            <a:t>（出張所・保育所・学校等）</a:t>
          </a:r>
          <a:r>
            <a:rPr kumimoji="1" lang="ja-JP" altLang="ja-JP" sz="1100">
              <a:solidFill>
                <a:schemeClr val="dk1"/>
              </a:solidFill>
              <a:effectLst/>
              <a:latin typeface="+mn-lt"/>
              <a:ea typeface="+mn-ea"/>
              <a:cs typeface="+mn-cs"/>
            </a:rPr>
            <a:t>の統廃合等により物件費を抑制し、類似団体平均と同程度の水準を目指す。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115570</xdr:rowOff>
    </xdr:from>
    <xdr:to>
      <xdr:col>24</xdr:col>
      <xdr:colOff>31750</xdr:colOff>
      <xdr:row>76</xdr:row>
      <xdr:rowOff>119380</xdr:rowOff>
    </xdr:to>
    <xdr:cxnSp macro="">
      <xdr:nvCxnSpPr>
        <xdr:cNvPr id="428" name="直線コネクタ 427"/>
        <xdr:cNvCxnSpPr/>
      </xdr:nvCxnSpPr>
      <xdr:spPr>
        <a:xfrm>
          <a:off x="15671800" y="129743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96520</xdr:rowOff>
    </xdr:from>
    <xdr:to>
      <xdr:col>22</xdr:col>
      <xdr:colOff>565150</xdr:colOff>
      <xdr:row>75</xdr:row>
      <xdr:rowOff>115570</xdr:rowOff>
    </xdr:to>
    <xdr:cxnSp macro="">
      <xdr:nvCxnSpPr>
        <xdr:cNvPr id="431" name="直線コネクタ 430"/>
        <xdr:cNvCxnSpPr/>
      </xdr:nvCxnSpPr>
      <xdr:spPr>
        <a:xfrm>
          <a:off x="14782800" y="12955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123190</xdr:rowOff>
    </xdr:from>
    <xdr:to>
      <xdr:col>21</xdr:col>
      <xdr:colOff>361950</xdr:colOff>
      <xdr:row>75</xdr:row>
      <xdr:rowOff>96520</xdr:rowOff>
    </xdr:to>
    <xdr:cxnSp macro="">
      <xdr:nvCxnSpPr>
        <xdr:cNvPr id="434" name="直線コネクタ 433"/>
        <xdr:cNvCxnSpPr/>
      </xdr:nvCxnSpPr>
      <xdr:spPr>
        <a:xfrm>
          <a:off x="13893800" y="128104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123190</xdr:rowOff>
    </xdr:from>
    <xdr:to>
      <xdr:col>20</xdr:col>
      <xdr:colOff>158750</xdr:colOff>
      <xdr:row>75</xdr:row>
      <xdr:rowOff>96520</xdr:rowOff>
    </xdr:to>
    <xdr:cxnSp macro="">
      <xdr:nvCxnSpPr>
        <xdr:cNvPr id="437" name="直線コネクタ 436"/>
        <xdr:cNvCxnSpPr/>
      </xdr:nvCxnSpPr>
      <xdr:spPr>
        <a:xfrm flipV="1">
          <a:off x="13004800" y="128104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74947</xdr:rowOff>
    </xdr:from>
    <xdr:ext cx="762000" cy="259045"/>
    <xdr:sp macro="" textlink="">
      <xdr:nvSpPr>
        <xdr:cNvPr id="439" name="テキスト ボックス 438"/>
        <xdr:cNvSpPr txBox="1"/>
      </xdr:nvSpPr>
      <xdr:spPr>
        <a:xfrm>
          <a:off x="13512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68580</xdr:rowOff>
    </xdr:from>
    <xdr:to>
      <xdr:col>24</xdr:col>
      <xdr:colOff>82550</xdr:colOff>
      <xdr:row>76</xdr:row>
      <xdr:rowOff>170180</xdr:rowOff>
    </xdr:to>
    <xdr:sp macro="" textlink="">
      <xdr:nvSpPr>
        <xdr:cNvPr id="447" name="円/楕円 446"/>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40657</xdr:rowOff>
    </xdr:from>
    <xdr:ext cx="762000" cy="259045"/>
    <xdr:sp macro="" textlink="">
      <xdr:nvSpPr>
        <xdr:cNvPr id="448" name="公債費以外該当値テキスト"/>
        <xdr:cNvSpPr txBox="1"/>
      </xdr:nvSpPr>
      <xdr:spPr>
        <a:xfrm>
          <a:off x="165989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49" name="円/楕円 448"/>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151147</xdr:rowOff>
    </xdr:from>
    <xdr:ext cx="736600" cy="259045"/>
    <xdr:sp macro="" textlink="">
      <xdr:nvSpPr>
        <xdr:cNvPr id="450" name="テキスト ボックス 449"/>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45720</xdr:rowOff>
    </xdr:from>
    <xdr:to>
      <xdr:col>21</xdr:col>
      <xdr:colOff>412750</xdr:colOff>
      <xdr:row>75</xdr:row>
      <xdr:rowOff>147320</xdr:rowOff>
    </xdr:to>
    <xdr:sp macro="" textlink="">
      <xdr:nvSpPr>
        <xdr:cNvPr id="451" name="円/楕円 450"/>
        <xdr:cNvSpPr/>
      </xdr:nvSpPr>
      <xdr:spPr>
        <a:xfrm>
          <a:off x="14732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132097</xdr:rowOff>
    </xdr:from>
    <xdr:ext cx="762000" cy="259045"/>
    <xdr:sp macro="" textlink="">
      <xdr:nvSpPr>
        <xdr:cNvPr id="452" name="テキスト ボックス 451"/>
        <xdr:cNvSpPr txBox="1"/>
      </xdr:nvSpPr>
      <xdr:spPr>
        <a:xfrm>
          <a:off x="14401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72390</xdr:rowOff>
    </xdr:from>
    <xdr:to>
      <xdr:col>20</xdr:col>
      <xdr:colOff>209550</xdr:colOff>
      <xdr:row>75</xdr:row>
      <xdr:rowOff>2540</xdr:rowOff>
    </xdr:to>
    <xdr:sp macro="" textlink="">
      <xdr:nvSpPr>
        <xdr:cNvPr id="453" name="円/楕円 452"/>
        <xdr:cNvSpPr/>
      </xdr:nvSpPr>
      <xdr:spPr>
        <a:xfrm>
          <a:off x="13843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12717</xdr:rowOff>
    </xdr:from>
    <xdr:ext cx="762000" cy="259045"/>
    <xdr:sp macro="" textlink="">
      <xdr:nvSpPr>
        <xdr:cNvPr id="454" name="テキスト ボックス 453"/>
        <xdr:cNvSpPr txBox="1"/>
      </xdr:nvSpPr>
      <xdr:spPr>
        <a:xfrm>
          <a:off x="13512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45720</xdr:rowOff>
    </xdr:from>
    <xdr:to>
      <xdr:col>19</xdr:col>
      <xdr:colOff>6350</xdr:colOff>
      <xdr:row>75</xdr:row>
      <xdr:rowOff>147320</xdr:rowOff>
    </xdr:to>
    <xdr:sp macro="" textlink="">
      <xdr:nvSpPr>
        <xdr:cNvPr id="455" name="円/楕円 454"/>
        <xdr:cNvSpPr/>
      </xdr:nvSpPr>
      <xdr:spPr>
        <a:xfrm>
          <a:off x="12954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132097</xdr:rowOff>
    </xdr:from>
    <xdr:ext cx="762000" cy="259045"/>
    <xdr:sp macro="" textlink="">
      <xdr:nvSpPr>
        <xdr:cNvPr id="456" name="テキスト ボックス 455"/>
        <xdr:cNvSpPr txBox="1"/>
      </xdr:nvSpPr>
      <xdr:spPr>
        <a:xfrm>
          <a:off x="12623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和歌山県那智勝浦町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133510</xdr:rowOff>
    </xdr:from>
    <xdr:to>
      <xdr:col>4</xdr:col>
      <xdr:colOff>1117600</xdr:colOff>
      <xdr:row>16</xdr:row>
      <xdr:rowOff>1330</xdr:rowOff>
    </xdr:to>
    <xdr:cxnSp macro="">
      <xdr:nvCxnSpPr>
        <xdr:cNvPr id="52" name="直線コネクタ 51"/>
        <xdr:cNvCxnSpPr/>
      </xdr:nvCxnSpPr>
      <xdr:spPr bwMode="auto">
        <a:xfrm flipV="1">
          <a:off x="5003800" y="2752885"/>
          <a:ext cx="647700" cy="39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169220</xdr:rowOff>
    </xdr:from>
    <xdr:to>
      <xdr:col>4</xdr:col>
      <xdr:colOff>469900</xdr:colOff>
      <xdr:row>16</xdr:row>
      <xdr:rowOff>1330</xdr:rowOff>
    </xdr:to>
    <xdr:cxnSp macro="">
      <xdr:nvCxnSpPr>
        <xdr:cNvPr id="55" name="直線コネクタ 54"/>
        <xdr:cNvCxnSpPr/>
      </xdr:nvCxnSpPr>
      <xdr:spPr bwMode="auto">
        <a:xfrm>
          <a:off x="4305300" y="2788595"/>
          <a:ext cx="698500" cy="3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169220</xdr:rowOff>
    </xdr:from>
    <xdr:to>
      <xdr:col>3</xdr:col>
      <xdr:colOff>904875</xdr:colOff>
      <xdr:row>16</xdr:row>
      <xdr:rowOff>85765</xdr:rowOff>
    </xdr:to>
    <xdr:cxnSp macro="">
      <xdr:nvCxnSpPr>
        <xdr:cNvPr id="58" name="直線コネクタ 57"/>
        <xdr:cNvCxnSpPr/>
      </xdr:nvCxnSpPr>
      <xdr:spPr bwMode="auto">
        <a:xfrm flipV="1">
          <a:off x="3606800" y="2788595"/>
          <a:ext cx="698500" cy="87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165987</xdr:rowOff>
    </xdr:from>
    <xdr:to>
      <xdr:col>3</xdr:col>
      <xdr:colOff>206375</xdr:colOff>
      <xdr:row>16</xdr:row>
      <xdr:rowOff>85765</xdr:rowOff>
    </xdr:to>
    <xdr:cxnSp macro="">
      <xdr:nvCxnSpPr>
        <xdr:cNvPr id="61" name="直線コネクタ 60"/>
        <xdr:cNvCxnSpPr/>
      </xdr:nvCxnSpPr>
      <xdr:spPr bwMode="auto">
        <a:xfrm>
          <a:off x="2908300" y="2785362"/>
          <a:ext cx="698500" cy="91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82710</xdr:rowOff>
    </xdr:from>
    <xdr:to>
      <xdr:col>5</xdr:col>
      <xdr:colOff>34925</xdr:colOff>
      <xdr:row>16</xdr:row>
      <xdr:rowOff>12860</xdr:rowOff>
    </xdr:to>
    <xdr:sp macro="" textlink="">
      <xdr:nvSpPr>
        <xdr:cNvPr id="71" name="円/楕円 70"/>
        <xdr:cNvSpPr/>
      </xdr:nvSpPr>
      <xdr:spPr bwMode="auto">
        <a:xfrm>
          <a:off x="5600700" y="270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99237</xdr:rowOff>
    </xdr:from>
    <xdr:ext cx="762000" cy="259045"/>
    <xdr:sp macro="" textlink="">
      <xdr:nvSpPr>
        <xdr:cNvPr id="72" name="人口1人当たり決算額の推移該当値テキスト130"/>
        <xdr:cNvSpPr txBox="1"/>
      </xdr:nvSpPr>
      <xdr:spPr>
        <a:xfrm>
          <a:off x="5740400" y="254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112,518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121980</xdr:rowOff>
    </xdr:from>
    <xdr:to>
      <xdr:col>4</xdr:col>
      <xdr:colOff>520700</xdr:colOff>
      <xdr:row>16</xdr:row>
      <xdr:rowOff>52130</xdr:rowOff>
    </xdr:to>
    <xdr:sp macro="" textlink="">
      <xdr:nvSpPr>
        <xdr:cNvPr id="73" name="円/楕円 72"/>
        <xdr:cNvSpPr/>
      </xdr:nvSpPr>
      <xdr:spPr bwMode="auto">
        <a:xfrm>
          <a:off x="4953000" y="274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62307</xdr:rowOff>
    </xdr:from>
    <xdr:ext cx="736600" cy="259045"/>
    <xdr:sp macro="" textlink="">
      <xdr:nvSpPr>
        <xdr:cNvPr id="74" name="テキスト ボックス 73"/>
        <xdr:cNvSpPr txBox="1"/>
      </xdr:nvSpPr>
      <xdr:spPr>
        <a:xfrm>
          <a:off x="4622800" y="2510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110,113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118420</xdr:rowOff>
    </xdr:from>
    <xdr:to>
      <xdr:col>3</xdr:col>
      <xdr:colOff>955675</xdr:colOff>
      <xdr:row>16</xdr:row>
      <xdr:rowOff>48570</xdr:rowOff>
    </xdr:to>
    <xdr:sp macro="" textlink="">
      <xdr:nvSpPr>
        <xdr:cNvPr id="75" name="円/楕円 74"/>
        <xdr:cNvSpPr/>
      </xdr:nvSpPr>
      <xdr:spPr bwMode="auto">
        <a:xfrm>
          <a:off x="4254500" y="273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58747</xdr:rowOff>
    </xdr:from>
    <xdr:ext cx="762000" cy="259045"/>
    <xdr:sp macro="" textlink="">
      <xdr:nvSpPr>
        <xdr:cNvPr id="76" name="テキスト ボックス 75"/>
        <xdr:cNvSpPr txBox="1"/>
      </xdr:nvSpPr>
      <xdr:spPr>
        <a:xfrm>
          <a:off x="3924300" y="25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110,331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34965</xdr:rowOff>
    </xdr:from>
    <xdr:to>
      <xdr:col>3</xdr:col>
      <xdr:colOff>257175</xdr:colOff>
      <xdr:row>16</xdr:row>
      <xdr:rowOff>136565</xdr:rowOff>
    </xdr:to>
    <xdr:sp macro="" textlink="">
      <xdr:nvSpPr>
        <xdr:cNvPr id="77" name="円/楕円 76"/>
        <xdr:cNvSpPr/>
      </xdr:nvSpPr>
      <xdr:spPr bwMode="auto">
        <a:xfrm>
          <a:off x="3556000" y="282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146742</xdr:rowOff>
    </xdr:from>
    <xdr:ext cx="762000" cy="259045"/>
    <xdr:sp macro="" textlink="">
      <xdr:nvSpPr>
        <xdr:cNvPr id="78" name="テキスト ボックス 77"/>
        <xdr:cNvSpPr txBox="1"/>
      </xdr:nvSpPr>
      <xdr:spPr>
        <a:xfrm>
          <a:off x="3225800" y="259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104,942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115187</xdr:rowOff>
    </xdr:from>
    <xdr:to>
      <xdr:col>2</xdr:col>
      <xdr:colOff>692150</xdr:colOff>
      <xdr:row>16</xdr:row>
      <xdr:rowOff>45337</xdr:rowOff>
    </xdr:to>
    <xdr:sp macro="" textlink="">
      <xdr:nvSpPr>
        <xdr:cNvPr id="79" name="円/楕円 78"/>
        <xdr:cNvSpPr/>
      </xdr:nvSpPr>
      <xdr:spPr bwMode="auto">
        <a:xfrm>
          <a:off x="2857500" y="273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55514</xdr:rowOff>
    </xdr:from>
    <xdr:ext cx="762000" cy="259045"/>
    <xdr:sp macro="" textlink="">
      <xdr:nvSpPr>
        <xdr:cNvPr id="80" name="テキスト ボックス 79"/>
        <xdr:cNvSpPr txBox="1"/>
      </xdr:nvSpPr>
      <xdr:spPr>
        <a:xfrm>
          <a:off x="2527300" y="250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217983</xdr:rowOff>
    </xdr:from>
    <xdr:to>
      <xdr:col>4</xdr:col>
      <xdr:colOff>1117600</xdr:colOff>
      <xdr:row>36</xdr:row>
      <xdr:rowOff>7214</xdr:rowOff>
    </xdr:to>
    <xdr:cxnSp macro="">
      <xdr:nvCxnSpPr>
        <xdr:cNvPr id="113" name="直線コネクタ 112"/>
        <xdr:cNvCxnSpPr/>
      </xdr:nvCxnSpPr>
      <xdr:spPr bwMode="auto">
        <a:xfrm flipV="1">
          <a:off x="5003800" y="6828333"/>
          <a:ext cx="647700" cy="132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7214</xdr:rowOff>
    </xdr:from>
    <xdr:to>
      <xdr:col>4</xdr:col>
      <xdr:colOff>469900</xdr:colOff>
      <xdr:row>36</xdr:row>
      <xdr:rowOff>12300</xdr:rowOff>
    </xdr:to>
    <xdr:cxnSp macro="">
      <xdr:nvCxnSpPr>
        <xdr:cNvPr id="116" name="直線コネクタ 115"/>
        <xdr:cNvCxnSpPr/>
      </xdr:nvCxnSpPr>
      <xdr:spPr bwMode="auto">
        <a:xfrm flipV="1">
          <a:off x="4305300" y="6960464"/>
          <a:ext cx="698500" cy="5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12300</xdr:rowOff>
    </xdr:from>
    <xdr:to>
      <xdr:col>3</xdr:col>
      <xdr:colOff>904875</xdr:colOff>
      <xdr:row>36</xdr:row>
      <xdr:rowOff>18758</xdr:rowOff>
    </xdr:to>
    <xdr:cxnSp macro="">
      <xdr:nvCxnSpPr>
        <xdr:cNvPr id="119" name="直線コネクタ 118"/>
        <xdr:cNvCxnSpPr/>
      </xdr:nvCxnSpPr>
      <xdr:spPr bwMode="auto">
        <a:xfrm flipV="1">
          <a:off x="3606800" y="6965550"/>
          <a:ext cx="698500" cy="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18758</xdr:rowOff>
    </xdr:from>
    <xdr:to>
      <xdr:col>3</xdr:col>
      <xdr:colOff>206375</xdr:colOff>
      <xdr:row>36</xdr:row>
      <xdr:rowOff>43275</xdr:rowOff>
    </xdr:to>
    <xdr:cxnSp macro="">
      <xdr:nvCxnSpPr>
        <xdr:cNvPr id="122" name="直線コネクタ 121"/>
        <xdr:cNvCxnSpPr/>
      </xdr:nvCxnSpPr>
      <xdr:spPr bwMode="auto">
        <a:xfrm flipV="1">
          <a:off x="2908300" y="6972008"/>
          <a:ext cx="698500" cy="24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167183</xdr:rowOff>
    </xdr:from>
    <xdr:to>
      <xdr:col>5</xdr:col>
      <xdr:colOff>34925</xdr:colOff>
      <xdr:row>35</xdr:row>
      <xdr:rowOff>268783</xdr:rowOff>
    </xdr:to>
    <xdr:sp macro="" textlink="">
      <xdr:nvSpPr>
        <xdr:cNvPr id="132" name="円/楕円 131"/>
        <xdr:cNvSpPr/>
      </xdr:nvSpPr>
      <xdr:spPr bwMode="auto">
        <a:xfrm>
          <a:off x="5600700" y="6777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139260</xdr:rowOff>
    </xdr:from>
    <xdr:ext cx="762000" cy="259045"/>
    <xdr:sp macro="" textlink="">
      <xdr:nvSpPr>
        <xdr:cNvPr id="133" name="人口1人当たり決算額の推移該当値テキスト445"/>
        <xdr:cNvSpPr txBox="1"/>
      </xdr:nvSpPr>
      <xdr:spPr>
        <a:xfrm>
          <a:off x="5740400" y="67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299314</xdr:rowOff>
    </xdr:from>
    <xdr:to>
      <xdr:col>4</xdr:col>
      <xdr:colOff>520700</xdr:colOff>
      <xdr:row>36</xdr:row>
      <xdr:rowOff>58014</xdr:rowOff>
    </xdr:to>
    <xdr:sp macro="" textlink="">
      <xdr:nvSpPr>
        <xdr:cNvPr id="134" name="円/楕円 133"/>
        <xdr:cNvSpPr/>
      </xdr:nvSpPr>
      <xdr:spPr bwMode="auto">
        <a:xfrm>
          <a:off x="4953000" y="6909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42791</xdr:rowOff>
    </xdr:from>
    <xdr:ext cx="736600" cy="259045"/>
    <xdr:sp macro="" textlink="">
      <xdr:nvSpPr>
        <xdr:cNvPr id="135" name="テキスト ボックス 134"/>
        <xdr:cNvSpPr txBox="1"/>
      </xdr:nvSpPr>
      <xdr:spPr>
        <a:xfrm>
          <a:off x="4622800" y="6996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304400</xdr:rowOff>
    </xdr:from>
    <xdr:to>
      <xdr:col>3</xdr:col>
      <xdr:colOff>955675</xdr:colOff>
      <xdr:row>36</xdr:row>
      <xdr:rowOff>63100</xdr:rowOff>
    </xdr:to>
    <xdr:sp macro="" textlink="">
      <xdr:nvSpPr>
        <xdr:cNvPr id="136" name="円/楕円 135"/>
        <xdr:cNvSpPr/>
      </xdr:nvSpPr>
      <xdr:spPr bwMode="auto">
        <a:xfrm>
          <a:off x="4254500" y="6914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47877</xdr:rowOff>
    </xdr:from>
    <xdr:ext cx="762000" cy="259045"/>
    <xdr:sp macro="" textlink="">
      <xdr:nvSpPr>
        <xdr:cNvPr id="137" name="テキスト ボックス 136"/>
        <xdr:cNvSpPr txBox="1"/>
      </xdr:nvSpPr>
      <xdr:spPr>
        <a:xfrm>
          <a:off x="3924300" y="700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310858</xdr:rowOff>
    </xdr:from>
    <xdr:to>
      <xdr:col>3</xdr:col>
      <xdr:colOff>257175</xdr:colOff>
      <xdr:row>36</xdr:row>
      <xdr:rowOff>69558</xdr:rowOff>
    </xdr:to>
    <xdr:sp macro="" textlink="">
      <xdr:nvSpPr>
        <xdr:cNvPr id="138" name="円/楕円 137"/>
        <xdr:cNvSpPr/>
      </xdr:nvSpPr>
      <xdr:spPr bwMode="auto">
        <a:xfrm>
          <a:off x="3556000" y="6921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54335</xdr:rowOff>
    </xdr:from>
    <xdr:ext cx="762000" cy="259045"/>
    <xdr:sp macro="" textlink="">
      <xdr:nvSpPr>
        <xdr:cNvPr id="139" name="テキスト ボックス 138"/>
        <xdr:cNvSpPr txBox="1"/>
      </xdr:nvSpPr>
      <xdr:spPr>
        <a:xfrm>
          <a:off x="3225800" y="700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335375</xdr:rowOff>
    </xdr:from>
    <xdr:to>
      <xdr:col>2</xdr:col>
      <xdr:colOff>692150</xdr:colOff>
      <xdr:row>36</xdr:row>
      <xdr:rowOff>94075</xdr:rowOff>
    </xdr:to>
    <xdr:sp macro="" textlink="">
      <xdr:nvSpPr>
        <xdr:cNvPr id="140" name="円/楕円 139"/>
        <xdr:cNvSpPr/>
      </xdr:nvSpPr>
      <xdr:spPr bwMode="auto">
        <a:xfrm>
          <a:off x="2857500" y="6945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78852</xdr:rowOff>
    </xdr:from>
    <xdr:ext cx="762000" cy="259045"/>
    <xdr:sp macro="" textlink="">
      <xdr:nvSpPr>
        <xdr:cNvPr id="141" name="テキスト ボックス 140"/>
        <xdr:cNvSpPr txBox="1"/>
      </xdr:nvSpPr>
      <xdr:spPr>
        <a:xfrm>
          <a:off x="2527300" y="70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15,977
15,853
183.31
8,248,407
7,981,272
160,893
4,820,698
9,982,200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34.4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124531</xdr:rowOff>
    </xdr:from>
    <xdr:to>
      <xdr:col>6</xdr:col>
      <xdr:colOff>511175</xdr:colOff>
      <xdr:row>34</xdr:row>
      <xdr:rowOff>141806</xdr:rowOff>
    </xdr:to>
    <xdr:cxnSp macro="">
      <xdr:nvCxnSpPr>
        <xdr:cNvPr id="63" name="直線コネクタ 62"/>
        <xdr:cNvCxnSpPr/>
      </xdr:nvCxnSpPr>
      <xdr:spPr>
        <a:xfrm flipV="1">
          <a:off x="3797300" y="5953831"/>
          <a:ext cx="8382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120481</xdr:rowOff>
    </xdr:from>
    <xdr:to>
      <xdr:col>5</xdr:col>
      <xdr:colOff>358775</xdr:colOff>
      <xdr:row>34</xdr:row>
      <xdr:rowOff>141806</xdr:rowOff>
    </xdr:to>
    <xdr:cxnSp macro="">
      <xdr:nvCxnSpPr>
        <xdr:cNvPr id="66" name="直線コネクタ 65"/>
        <xdr:cNvCxnSpPr/>
      </xdr:nvCxnSpPr>
      <xdr:spPr>
        <a:xfrm>
          <a:off x="2908300" y="5949781"/>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755</xdr:rowOff>
    </xdr:from>
    <xdr:ext cx="534377" cy="259045"/>
    <xdr:sp macro="" textlink="">
      <xdr:nvSpPr>
        <xdr:cNvPr id="68" name="テキスト ボックス 67"/>
        <xdr:cNvSpPr txBox="1"/>
      </xdr:nvSpPr>
      <xdr:spPr>
        <a:xfrm>
          <a:off x="3530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120481</xdr:rowOff>
    </xdr:from>
    <xdr:to>
      <xdr:col>4</xdr:col>
      <xdr:colOff>155575</xdr:colOff>
      <xdr:row>35</xdr:row>
      <xdr:rowOff>43867</xdr:rowOff>
    </xdr:to>
    <xdr:cxnSp macro="">
      <xdr:nvCxnSpPr>
        <xdr:cNvPr id="69" name="直線コネクタ 68"/>
        <xdr:cNvCxnSpPr/>
      </xdr:nvCxnSpPr>
      <xdr:spPr>
        <a:xfrm flipV="1">
          <a:off x="2019300" y="5949781"/>
          <a:ext cx="889000" cy="9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99613</xdr:rowOff>
    </xdr:from>
    <xdr:to>
      <xdr:col>2</xdr:col>
      <xdr:colOff>638175</xdr:colOff>
      <xdr:row>35</xdr:row>
      <xdr:rowOff>43867</xdr:rowOff>
    </xdr:to>
    <xdr:cxnSp macro="">
      <xdr:nvCxnSpPr>
        <xdr:cNvPr id="72" name="直線コネクタ 71"/>
        <xdr:cNvCxnSpPr/>
      </xdr:nvCxnSpPr>
      <xdr:spPr>
        <a:xfrm>
          <a:off x="1130300" y="5928913"/>
          <a:ext cx="889000" cy="11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73731</xdr:rowOff>
    </xdr:from>
    <xdr:to>
      <xdr:col>6</xdr:col>
      <xdr:colOff>561975</xdr:colOff>
      <xdr:row>35</xdr:row>
      <xdr:rowOff>3881</xdr:rowOff>
    </xdr:to>
    <xdr:sp macro="" textlink="">
      <xdr:nvSpPr>
        <xdr:cNvPr id="82" name="円/楕円 81"/>
        <xdr:cNvSpPr/>
      </xdr:nvSpPr>
      <xdr:spPr>
        <a:xfrm>
          <a:off x="4584700" y="59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96608</xdr:rowOff>
    </xdr:from>
    <xdr:ext cx="534377" cy="259045"/>
    <xdr:sp macro="" textlink="">
      <xdr:nvSpPr>
        <xdr:cNvPr id="83" name="人件費該当値テキスト"/>
        <xdr:cNvSpPr txBox="1"/>
      </xdr:nvSpPr>
      <xdr:spPr>
        <a:xfrm>
          <a:off x="4686300" y="575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90,929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91006</xdr:rowOff>
    </xdr:from>
    <xdr:to>
      <xdr:col>5</xdr:col>
      <xdr:colOff>409575</xdr:colOff>
      <xdr:row>35</xdr:row>
      <xdr:rowOff>21156</xdr:rowOff>
    </xdr:to>
    <xdr:sp macro="" textlink="">
      <xdr:nvSpPr>
        <xdr:cNvPr id="84" name="円/楕円 83"/>
        <xdr:cNvSpPr/>
      </xdr:nvSpPr>
      <xdr:spPr>
        <a:xfrm>
          <a:off x="3746500" y="59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37683</xdr:rowOff>
    </xdr:from>
    <xdr:ext cx="534377" cy="259045"/>
    <xdr:sp macro="" textlink="">
      <xdr:nvSpPr>
        <xdr:cNvPr id="85" name="テキスト ボックス 84"/>
        <xdr:cNvSpPr txBox="1"/>
      </xdr:nvSpPr>
      <xdr:spPr>
        <a:xfrm>
          <a:off x="3530111" y="569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89,871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69681</xdr:rowOff>
    </xdr:from>
    <xdr:to>
      <xdr:col>4</xdr:col>
      <xdr:colOff>206375</xdr:colOff>
      <xdr:row>34</xdr:row>
      <xdr:rowOff>171281</xdr:rowOff>
    </xdr:to>
    <xdr:sp macro="" textlink="">
      <xdr:nvSpPr>
        <xdr:cNvPr id="86" name="円/楕円 85"/>
        <xdr:cNvSpPr/>
      </xdr:nvSpPr>
      <xdr:spPr>
        <a:xfrm>
          <a:off x="2857500" y="589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16358</xdr:rowOff>
    </xdr:from>
    <xdr:ext cx="534377" cy="259045"/>
    <xdr:sp macro="" textlink="">
      <xdr:nvSpPr>
        <xdr:cNvPr id="87" name="テキスト ボックス 86"/>
        <xdr:cNvSpPr txBox="1"/>
      </xdr:nvSpPr>
      <xdr:spPr>
        <a:xfrm>
          <a:off x="2641111" y="567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91,177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164517</xdr:rowOff>
    </xdr:from>
    <xdr:to>
      <xdr:col>3</xdr:col>
      <xdr:colOff>3175</xdr:colOff>
      <xdr:row>35</xdr:row>
      <xdr:rowOff>94667</xdr:rowOff>
    </xdr:to>
    <xdr:sp macro="" textlink="">
      <xdr:nvSpPr>
        <xdr:cNvPr id="88" name="円/楕円 87"/>
        <xdr:cNvSpPr/>
      </xdr:nvSpPr>
      <xdr:spPr>
        <a:xfrm>
          <a:off x="1968500" y="59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111194</xdr:rowOff>
    </xdr:from>
    <xdr:ext cx="534377" cy="259045"/>
    <xdr:sp macro="" textlink="">
      <xdr:nvSpPr>
        <xdr:cNvPr id="89" name="テキスト ボックス 88"/>
        <xdr:cNvSpPr txBox="1"/>
      </xdr:nvSpPr>
      <xdr:spPr>
        <a:xfrm>
          <a:off x="1752111" y="57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85,369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48813</xdr:rowOff>
    </xdr:from>
    <xdr:to>
      <xdr:col>1</xdr:col>
      <xdr:colOff>485775</xdr:colOff>
      <xdr:row>34</xdr:row>
      <xdr:rowOff>150413</xdr:rowOff>
    </xdr:to>
    <xdr:sp macro="" textlink="">
      <xdr:nvSpPr>
        <xdr:cNvPr id="90" name="円/楕円 89"/>
        <xdr:cNvSpPr/>
      </xdr:nvSpPr>
      <xdr:spPr>
        <a:xfrm>
          <a:off x="1079500" y="587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166940</xdr:rowOff>
    </xdr:from>
    <xdr:ext cx="534377" cy="259045"/>
    <xdr:sp macro="" textlink="">
      <xdr:nvSpPr>
        <xdr:cNvPr id="91" name="テキスト ボックス 90"/>
        <xdr:cNvSpPr txBox="1"/>
      </xdr:nvSpPr>
      <xdr:spPr>
        <a:xfrm>
          <a:off x="863111" y="565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67531</xdr:rowOff>
    </xdr:from>
    <xdr:to>
      <xdr:col>6</xdr:col>
      <xdr:colOff>511175</xdr:colOff>
      <xdr:row>57</xdr:row>
      <xdr:rowOff>108382</xdr:rowOff>
    </xdr:to>
    <xdr:cxnSp macro="">
      <xdr:nvCxnSpPr>
        <xdr:cNvPr id="121" name="直線コネクタ 120"/>
        <xdr:cNvCxnSpPr/>
      </xdr:nvCxnSpPr>
      <xdr:spPr>
        <a:xfrm flipV="1">
          <a:off x="3797300" y="9840181"/>
          <a:ext cx="838200" cy="4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2" name="物件費平均値テキスト"/>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108382</xdr:rowOff>
    </xdr:from>
    <xdr:to>
      <xdr:col>5</xdr:col>
      <xdr:colOff>358775</xdr:colOff>
      <xdr:row>57</xdr:row>
      <xdr:rowOff>134092</xdr:rowOff>
    </xdr:to>
    <xdr:cxnSp macro="">
      <xdr:nvCxnSpPr>
        <xdr:cNvPr id="124" name="直線コネクタ 123"/>
        <xdr:cNvCxnSpPr/>
      </xdr:nvCxnSpPr>
      <xdr:spPr>
        <a:xfrm flipV="1">
          <a:off x="2908300" y="9881032"/>
          <a:ext cx="889000" cy="2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134092</xdr:rowOff>
    </xdr:from>
    <xdr:to>
      <xdr:col>4</xdr:col>
      <xdr:colOff>155575</xdr:colOff>
      <xdr:row>58</xdr:row>
      <xdr:rowOff>61275</xdr:rowOff>
    </xdr:to>
    <xdr:cxnSp macro="">
      <xdr:nvCxnSpPr>
        <xdr:cNvPr id="127" name="直線コネクタ 126"/>
        <xdr:cNvCxnSpPr/>
      </xdr:nvCxnSpPr>
      <xdr:spPr>
        <a:xfrm flipV="1">
          <a:off x="2019300" y="9906742"/>
          <a:ext cx="889000" cy="9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61275</xdr:rowOff>
    </xdr:from>
    <xdr:to>
      <xdr:col>2</xdr:col>
      <xdr:colOff>638175</xdr:colOff>
      <xdr:row>58</xdr:row>
      <xdr:rowOff>64277</xdr:rowOff>
    </xdr:to>
    <xdr:cxnSp macro="">
      <xdr:nvCxnSpPr>
        <xdr:cNvPr id="130" name="直線コネクタ 129"/>
        <xdr:cNvCxnSpPr/>
      </xdr:nvCxnSpPr>
      <xdr:spPr>
        <a:xfrm flipV="1">
          <a:off x="1130300" y="10005375"/>
          <a:ext cx="889000" cy="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16731</xdr:rowOff>
    </xdr:from>
    <xdr:to>
      <xdr:col>6</xdr:col>
      <xdr:colOff>561975</xdr:colOff>
      <xdr:row>57</xdr:row>
      <xdr:rowOff>118331</xdr:rowOff>
    </xdr:to>
    <xdr:sp macro="" textlink="">
      <xdr:nvSpPr>
        <xdr:cNvPr id="140" name="円/楕円 139"/>
        <xdr:cNvSpPr/>
      </xdr:nvSpPr>
      <xdr:spPr>
        <a:xfrm>
          <a:off x="4584700" y="97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39608</xdr:rowOff>
    </xdr:from>
    <xdr:ext cx="534377" cy="259045"/>
    <xdr:sp macro="" textlink="">
      <xdr:nvSpPr>
        <xdr:cNvPr id="141" name="物件費該当値テキスト"/>
        <xdr:cNvSpPr txBox="1"/>
      </xdr:nvSpPr>
      <xdr:spPr>
        <a:xfrm>
          <a:off x="4686300" y="964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57582</xdr:rowOff>
    </xdr:from>
    <xdr:to>
      <xdr:col>5</xdr:col>
      <xdr:colOff>409575</xdr:colOff>
      <xdr:row>57</xdr:row>
      <xdr:rowOff>159182</xdr:rowOff>
    </xdr:to>
    <xdr:sp macro="" textlink="">
      <xdr:nvSpPr>
        <xdr:cNvPr id="142" name="円/楕円 141"/>
        <xdr:cNvSpPr/>
      </xdr:nvSpPr>
      <xdr:spPr>
        <a:xfrm>
          <a:off x="3746500" y="98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4259</xdr:rowOff>
    </xdr:from>
    <xdr:ext cx="534377" cy="259045"/>
    <xdr:sp macro="" textlink="">
      <xdr:nvSpPr>
        <xdr:cNvPr id="143" name="テキスト ボックス 142"/>
        <xdr:cNvSpPr txBox="1"/>
      </xdr:nvSpPr>
      <xdr:spPr>
        <a:xfrm>
          <a:off x="3530111" y="96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86,610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83292</xdr:rowOff>
    </xdr:from>
    <xdr:to>
      <xdr:col>4</xdr:col>
      <xdr:colOff>206375</xdr:colOff>
      <xdr:row>58</xdr:row>
      <xdr:rowOff>13442</xdr:rowOff>
    </xdr:to>
    <xdr:sp macro="" textlink="">
      <xdr:nvSpPr>
        <xdr:cNvPr id="144" name="円/楕円 143"/>
        <xdr:cNvSpPr/>
      </xdr:nvSpPr>
      <xdr:spPr>
        <a:xfrm>
          <a:off x="2857500" y="985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29969</xdr:rowOff>
    </xdr:from>
    <xdr:ext cx="534377" cy="259045"/>
    <xdr:sp macro="" textlink="">
      <xdr:nvSpPr>
        <xdr:cNvPr id="145" name="テキスト ボックス 144"/>
        <xdr:cNvSpPr txBox="1"/>
      </xdr:nvSpPr>
      <xdr:spPr>
        <a:xfrm>
          <a:off x="2641111" y="96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83,236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10475</xdr:rowOff>
    </xdr:from>
    <xdr:to>
      <xdr:col>3</xdr:col>
      <xdr:colOff>3175</xdr:colOff>
      <xdr:row>58</xdr:row>
      <xdr:rowOff>112075</xdr:rowOff>
    </xdr:to>
    <xdr:sp macro="" textlink="">
      <xdr:nvSpPr>
        <xdr:cNvPr id="146" name="円/楕円 145"/>
        <xdr:cNvSpPr/>
      </xdr:nvSpPr>
      <xdr:spPr>
        <a:xfrm>
          <a:off x="1968500" y="995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128602</xdr:rowOff>
    </xdr:from>
    <xdr:ext cx="534377" cy="259045"/>
    <xdr:sp macro="" textlink="">
      <xdr:nvSpPr>
        <xdr:cNvPr id="147" name="テキスト ボックス 146"/>
        <xdr:cNvSpPr txBox="1"/>
      </xdr:nvSpPr>
      <xdr:spPr>
        <a:xfrm>
          <a:off x="1752111" y="972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13477</xdr:rowOff>
    </xdr:from>
    <xdr:to>
      <xdr:col>1</xdr:col>
      <xdr:colOff>485775</xdr:colOff>
      <xdr:row>58</xdr:row>
      <xdr:rowOff>115077</xdr:rowOff>
    </xdr:to>
    <xdr:sp macro="" textlink="">
      <xdr:nvSpPr>
        <xdr:cNvPr id="148" name="円/楕円 147"/>
        <xdr:cNvSpPr/>
      </xdr:nvSpPr>
      <xdr:spPr>
        <a:xfrm>
          <a:off x="1079500" y="995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131604</xdr:rowOff>
    </xdr:from>
    <xdr:ext cx="534377" cy="259045"/>
    <xdr:sp macro="" textlink="">
      <xdr:nvSpPr>
        <xdr:cNvPr id="149" name="テキスト ボックス 148"/>
        <xdr:cNvSpPr txBox="1"/>
      </xdr:nvSpPr>
      <xdr:spPr>
        <a:xfrm>
          <a:off x="863111" y="973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142633</xdr:rowOff>
    </xdr:from>
    <xdr:to>
      <xdr:col>6</xdr:col>
      <xdr:colOff>511175</xdr:colOff>
      <xdr:row>78</xdr:row>
      <xdr:rowOff>48907</xdr:rowOff>
    </xdr:to>
    <xdr:cxnSp macro="">
      <xdr:nvCxnSpPr>
        <xdr:cNvPr id="178" name="直線コネクタ 177"/>
        <xdr:cNvCxnSpPr/>
      </xdr:nvCxnSpPr>
      <xdr:spPr>
        <a:xfrm flipV="1">
          <a:off x="3797300" y="1334428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93121</xdr:rowOff>
    </xdr:from>
    <xdr:ext cx="469744" cy="259045"/>
    <xdr:sp macro="" textlink="">
      <xdr:nvSpPr>
        <xdr:cNvPr id="179" name="維持補修費平均値テキスト"/>
        <xdr:cNvSpPr txBox="1"/>
      </xdr:nvSpPr>
      <xdr:spPr>
        <a:xfrm>
          <a:off x="4686300" y="1329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48907</xdr:rowOff>
    </xdr:from>
    <xdr:to>
      <xdr:col>5</xdr:col>
      <xdr:colOff>358775</xdr:colOff>
      <xdr:row>78</xdr:row>
      <xdr:rowOff>112077</xdr:rowOff>
    </xdr:to>
    <xdr:cxnSp macro="">
      <xdr:nvCxnSpPr>
        <xdr:cNvPr id="181" name="直線コネクタ 180"/>
        <xdr:cNvCxnSpPr/>
      </xdr:nvCxnSpPr>
      <xdr:spPr>
        <a:xfrm flipV="1">
          <a:off x="2908300" y="13422007"/>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68605</xdr:rowOff>
    </xdr:from>
    <xdr:to>
      <xdr:col>4</xdr:col>
      <xdr:colOff>155575</xdr:colOff>
      <xdr:row>78</xdr:row>
      <xdr:rowOff>112077</xdr:rowOff>
    </xdr:to>
    <xdr:cxnSp macro="">
      <xdr:nvCxnSpPr>
        <xdr:cNvPr id="184" name="直線コネクタ 183"/>
        <xdr:cNvCxnSpPr/>
      </xdr:nvCxnSpPr>
      <xdr:spPr>
        <a:xfrm>
          <a:off x="2019300" y="13441705"/>
          <a:ext cx="8890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68605</xdr:rowOff>
    </xdr:from>
    <xdr:to>
      <xdr:col>2</xdr:col>
      <xdr:colOff>638175</xdr:colOff>
      <xdr:row>78</xdr:row>
      <xdr:rowOff>114745</xdr:rowOff>
    </xdr:to>
    <xdr:cxnSp macro="">
      <xdr:nvCxnSpPr>
        <xdr:cNvPr id="187" name="直線コネクタ 186"/>
        <xdr:cNvCxnSpPr/>
      </xdr:nvCxnSpPr>
      <xdr:spPr>
        <a:xfrm flipV="1">
          <a:off x="1130300" y="13441705"/>
          <a:ext cx="889000" cy="4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91833</xdr:rowOff>
    </xdr:from>
    <xdr:to>
      <xdr:col>6</xdr:col>
      <xdr:colOff>561975</xdr:colOff>
      <xdr:row>78</xdr:row>
      <xdr:rowOff>21983</xdr:rowOff>
    </xdr:to>
    <xdr:sp macro="" textlink="">
      <xdr:nvSpPr>
        <xdr:cNvPr id="197" name="円/楕円 196"/>
        <xdr:cNvSpPr/>
      </xdr:nvSpPr>
      <xdr:spPr>
        <a:xfrm>
          <a:off x="4584700" y="132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114710</xdr:rowOff>
    </xdr:from>
    <xdr:ext cx="469744" cy="259045"/>
    <xdr:sp macro="" textlink="">
      <xdr:nvSpPr>
        <xdr:cNvPr id="198" name="維持補修費該当値テキスト"/>
        <xdr:cNvSpPr txBox="1"/>
      </xdr:nvSpPr>
      <xdr:spPr>
        <a:xfrm>
          <a:off x="4686300" y="1314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169557</xdr:rowOff>
    </xdr:from>
    <xdr:to>
      <xdr:col>5</xdr:col>
      <xdr:colOff>409575</xdr:colOff>
      <xdr:row>78</xdr:row>
      <xdr:rowOff>99707</xdr:rowOff>
    </xdr:to>
    <xdr:sp macro="" textlink="">
      <xdr:nvSpPr>
        <xdr:cNvPr id="199" name="円/楕円 198"/>
        <xdr:cNvSpPr/>
      </xdr:nvSpPr>
      <xdr:spPr>
        <a:xfrm>
          <a:off x="3746500" y="133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90834</xdr:rowOff>
    </xdr:from>
    <xdr:ext cx="469744" cy="259045"/>
    <xdr:sp macro="" textlink="">
      <xdr:nvSpPr>
        <xdr:cNvPr id="200" name="テキスト ボックス 199"/>
        <xdr:cNvSpPr txBox="1"/>
      </xdr:nvSpPr>
      <xdr:spPr>
        <a:xfrm>
          <a:off x="3562427" y="1346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61277</xdr:rowOff>
    </xdr:from>
    <xdr:to>
      <xdr:col>4</xdr:col>
      <xdr:colOff>206375</xdr:colOff>
      <xdr:row>78</xdr:row>
      <xdr:rowOff>162877</xdr:rowOff>
    </xdr:to>
    <xdr:sp macro="" textlink="">
      <xdr:nvSpPr>
        <xdr:cNvPr id="201" name="円/楕円 200"/>
        <xdr:cNvSpPr/>
      </xdr:nvSpPr>
      <xdr:spPr>
        <a:xfrm>
          <a:off x="2857500" y="134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154004</xdr:rowOff>
    </xdr:from>
    <xdr:ext cx="469744" cy="259045"/>
    <xdr:sp macro="" textlink="">
      <xdr:nvSpPr>
        <xdr:cNvPr id="202" name="テキスト ボックス 201"/>
        <xdr:cNvSpPr txBox="1"/>
      </xdr:nvSpPr>
      <xdr:spPr>
        <a:xfrm>
          <a:off x="2673427" y="1352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17805</xdr:rowOff>
    </xdr:from>
    <xdr:to>
      <xdr:col>3</xdr:col>
      <xdr:colOff>3175</xdr:colOff>
      <xdr:row>78</xdr:row>
      <xdr:rowOff>119405</xdr:rowOff>
    </xdr:to>
    <xdr:sp macro="" textlink="">
      <xdr:nvSpPr>
        <xdr:cNvPr id="203" name="円/楕円 202"/>
        <xdr:cNvSpPr/>
      </xdr:nvSpPr>
      <xdr:spPr>
        <a:xfrm>
          <a:off x="1968500" y="133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110532</xdr:rowOff>
    </xdr:from>
    <xdr:ext cx="469744" cy="259045"/>
    <xdr:sp macro="" textlink="">
      <xdr:nvSpPr>
        <xdr:cNvPr id="204" name="テキスト ボックス 203"/>
        <xdr:cNvSpPr txBox="1"/>
      </xdr:nvSpPr>
      <xdr:spPr>
        <a:xfrm>
          <a:off x="1784427" y="1348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63945</xdr:rowOff>
    </xdr:from>
    <xdr:to>
      <xdr:col>1</xdr:col>
      <xdr:colOff>485775</xdr:colOff>
      <xdr:row>78</xdr:row>
      <xdr:rowOff>165545</xdr:rowOff>
    </xdr:to>
    <xdr:sp macro="" textlink="">
      <xdr:nvSpPr>
        <xdr:cNvPr id="205" name="円/楕円 204"/>
        <xdr:cNvSpPr/>
      </xdr:nvSpPr>
      <xdr:spPr>
        <a:xfrm>
          <a:off x="1079500" y="134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156672</xdr:rowOff>
    </xdr:from>
    <xdr:ext cx="469744" cy="259045"/>
    <xdr:sp macro="" textlink="">
      <xdr:nvSpPr>
        <xdr:cNvPr id="206" name="テキスト ボックス 205"/>
        <xdr:cNvSpPr txBox="1"/>
      </xdr:nvSpPr>
      <xdr:spPr>
        <a:xfrm>
          <a:off x="895427" y="1352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161041</xdr:rowOff>
    </xdr:from>
    <xdr:to>
      <xdr:col>6</xdr:col>
      <xdr:colOff>511175</xdr:colOff>
      <xdr:row>96</xdr:row>
      <xdr:rowOff>85947</xdr:rowOff>
    </xdr:to>
    <xdr:cxnSp macro="">
      <xdr:nvCxnSpPr>
        <xdr:cNvPr id="238" name="直線コネクタ 237"/>
        <xdr:cNvCxnSpPr/>
      </xdr:nvCxnSpPr>
      <xdr:spPr>
        <a:xfrm flipV="1">
          <a:off x="3797300" y="16448791"/>
          <a:ext cx="838200" cy="9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85947</xdr:rowOff>
    </xdr:from>
    <xdr:to>
      <xdr:col>5</xdr:col>
      <xdr:colOff>358775</xdr:colOff>
      <xdr:row>96</xdr:row>
      <xdr:rowOff>107893</xdr:rowOff>
    </xdr:to>
    <xdr:cxnSp macro="">
      <xdr:nvCxnSpPr>
        <xdr:cNvPr id="241" name="直線コネクタ 240"/>
        <xdr:cNvCxnSpPr/>
      </xdr:nvCxnSpPr>
      <xdr:spPr>
        <a:xfrm flipV="1">
          <a:off x="2908300" y="16545147"/>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107893</xdr:rowOff>
    </xdr:from>
    <xdr:to>
      <xdr:col>4</xdr:col>
      <xdr:colOff>155575</xdr:colOff>
      <xdr:row>97</xdr:row>
      <xdr:rowOff>48211</xdr:rowOff>
    </xdr:to>
    <xdr:cxnSp macro="">
      <xdr:nvCxnSpPr>
        <xdr:cNvPr id="244" name="直線コネクタ 243"/>
        <xdr:cNvCxnSpPr/>
      </xdr:nvCxnSpPr>
      <xdr:spPr>
        <a:xfrm flipV="1">
          <a:off x="2019300" y="16567093"/>
          <a:ext cx="889000" cy="11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48211</xdr:rowOff>
    </xdr:from>
    <xdr:to>
      <xdr:col>2</xdr:col>
      <xdr:colOff>638175</xdr:colOff>
      <xdr:row>97</xdr:row>
      <xdr:rowOff>52570</xdr:rowOff>
    </xdr:to>
    <xdr:cxnSp macro="">
      <xdr:nvCxnSpPr>
        <xdr:cNvPr id="247" name="直線コネクタ 246"/>
        <xdr:cNvCxnSpPr/>
      </xdr:nvCxnSpPr>
      <xdr:spPr>
        <a:xfrm flipV="1">
          <a:off x="1130300" y="16678861"/>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110241</xdr:rowOff>
    </xdr:from>
    <xdr:to>
      <xdr:col>6</xdr:col>
      <xdr:colOff>561975</xdr:colOff>
      <xdr:row>96</xdr:row>
      <xdr:rowOff>40391</xdr:rowOff>
    </xdr:to>
    <xdr:sp macro="" textlink="">
      <xdr:nvSpPr>
        <xdr:cNvPr id="257" name="円/楕円 256"/>
        <xdr:cNvSpPr/>
      </xdr:nvSpPr>
      <xdr:spPr>
        <a:xfrm>
          <a:off x="4584700" y="1639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88668</xdr:rowOff>
    </xdr:from>
    <xdr:ext cx="534377" cy="259045"/>
    <xdr:sp macro="" textlink="">
      <xdr:nvSpPr>
        <xdr:cNvPr id="258" name="扶助費該当値テキスト"/>
        <xdr:cNvSpPr txBox="1"/>
      </xdr:nvSpPr>
      <xdr:spPr>
        <a:xfrm>
          <a:off x="4686300" y="163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58,193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35147</xdr:rowOff>
    </xdr:from>
    <xdr:to>
      <xdr:col>5</xdr:col>
      <xdr:colOff>409575</xdr:colOff>
      <xdr:row>96</xdr:row>
      <xdr:rowOff>136747</xdr:rowOff>
    </xdr:to>
    <xdr:sp macro="" textlink="">
      <xdr:nvSpPr>
        <xdr:cNvPr id="259" name="円/楕円 258"/>
        <xdr:cNvSpPr/>
      </xdr:nvSpPr>
      <xdr:spPr>
        <a:xfrm>
          <a:off x="3746500" y="164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127874</xdr:rowOff>
    </xdr:from>
    <xdr:ext cx="534377" cy="259045"/>
    <xdr:sp macro="" textlink="">
      <xdr:nvSpPr>
        <xdr:cNvPr id="260" name="テキスト ボックス 259"/>
        <xdr:cNvSpPr txBox="1"/>
      </xdr:nvSpPr>
      <xdr:spPr>
        <a:xfrm>
          <a:off x="3530111" y="165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57093</xdr:rowOff>
    </xdr:from>
    <xdr:to>
      <xdr:col>4</xdr:col>
      <xdr:colOff>206375</xdr:colOff>
      <xdr:row>96</xdr:row>
      <xdr:rowOff>158693</xdr:rowOff>
    </xdr:to>
    <xdr:sp macro="" textlink="">
      <xdr:nvSpPr>
        <xdr:cNvPr id="261" name="円/楕円 260"/>
        <xdr:cNvSpPr/>
      </xdr:nvSpPr>
      <xdr:spPr>
        <a:xfrm>
          <a:off x="2857500" y="165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149820</xdr:rowOff>
    </xdr:from>
    <xdr:ext cx="534377" cy="259045"/>
    <xdr:sp macro="" textlink="">
      <xdr:nvSpPr>
        <xdr:cNvPr id="262" name="テキスト ボックス 261"/>
        <xdr:cNvSpPr txBox="1"/>
      </xdr:nvSpPr>
      <xdr:spPr>
        <a:xfrm>
          <a:off x="2641111" y="1660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168861</xdr:rowOff>
    </xdr:from>
    <xdr:to>
      <xdr:col>3</xdr:col>
      <xdr:colOff>3175</xdr:colOff>
      <xdr:row>97</xdr:row>
      <xdr:rowOff>99011</xdr:rowOff>
    </xdr:to>
    <xdr:sp macro="" textlink="">
      <xdr:nvSpPr>
        <xdr:cNvPr id="263" name="円/楕円 262"/>
        <xdr:cNvSpPr/>
      </xdr:nvSpPr>
      <xdr:spPr>
        <a:xfrm>
          <a:off x="1968500" y="1662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90138</xdr:rowOff>
    </xdr:from>
    <xdr:ext cx="534377" cy="259045"/>
    <xdr:sp macro="" textlink="">
      <xdr:nvSpPr>
        <xdr:cNvPr id="264" name="テキスト ボックス 263"/>
        <xdr:cNvSpPr txBox="1"/>
      </xdr:nvSpPr>
      <xdr:spPr>
        <a:xfrm>
          <a:off x="1752111" y="1672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1770</xdr:rowOff>
    </xdr:from>
    <xdr:to>
      <xdr:col>1</xdr:col>
      <xdr:colOff>485775</xdr:colOff>
      <xdr:row>97</xdr:row>
      <xdr:rowOff>103370</xdr:rowOff>
    </xdr:to>
    <xdr:sp macro="" textlink="">
      <xdr:nvSpPr>
        <xdr:cNvPr id="265" name="円/楕円 264"/>
        <xdr:cNvSpPr/>
      </xdr:nvSpPr>
      <xdr:spPr>
        <a:xfrm>
          <a:off x="1079500" y="1663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94497</xdr:rowOff>
    </xdr:from>
    <xdr:ext cx="534377" cy="259045"/>
    <xdr:sp macro="" textlink="">
      <xdr:nvSpPr>
        <xdr:cNvPr id="266" name="テキスト ボックス 265"/>
        <xdr:cNvSpPr txBox="1"/>
      </xdr:nvSpPr>
      <xdr:spPr>
        <a:xfrm>
          <a:off x="863111" y="167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18009</xdr:rowOff>
    </xdr:from>
    <xdr:to>
      <xdr:col>15</xdr:col>
      <xdr:colOff>180975</xdr:colOff>
      <xdr:row>35</xdr:row>
      <xdr:rowOff>112758</xdr:rowOff>
    </xdr:to>
    <xdr:cxnSp macro="">
      <xdr:nvCxnSpPr>
        <xdr:cNvPr id="297" name="直線コネクタ 296"/>
        <xdr:cNvCxnSpPr/>
      </xdr:nvCxnSpPr>
      <xdr:spPr>
        <a:xfrm>
          <a:off x="9639300" y="6018759"/>
          <a:ext cx="838200" cy="9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18009</xdr:rowOff>
    </xdr:from>
    <xdr:to>
      <xdr:col>14</xdr:col>
      <xdr:colOff>28575</xdr:colOff>
      <xdr:row>36</xdr:row>
      <xdr:rowOff>37886</xdr:rowOff>
    </xdr:to>
    <xdr:cxnSp macro="">
      <xdr:nvCxnSpPr>
        <xdr:cNvPr id="300" name="直線コネクタ 299"/>
        <xdr:cNvCxnSpPr/>
      </xdr:nvCxnSpPr>
      <xdr:spPr>
        <a:xfrm flipV="1">
          <a:off x="8750300" y="6018759"/>
          <a:ext cx="889000" cy="19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164918</xdr:rowOff>
    </xdr:from>
    <xdr:ext cx="534377" cy="259045"/>
    <xdr:sp macro="" textlink="">
      <xdr:nvSpPr>
        <xdr:cNvPr id="302" name="テキスト ボックス 301"/>
        <xdr:cNvSpPr txBox="1"/>
      </xdr:nvSpPr>
      <xdr:spPr>
        <a:xfrm>
          <a:off x="9372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36481</xdr:rowOff>
    </xdr:from>
    <xdr:to>
      <xdr:col>12</xdr:col>
      <xdr:colOff>511175</xdr:colOff>
      <xdr:row>36</xdr:row>
      <xdr:rowOff>37886</xdr:rowOff>
    </xdr:to>
    <xdr:cxnSp macro="">
      <xdr:nvCxnSpPr>
        <xdr:cNvPr id="303" name="直線コネクタ 302"/>
        <xdr:cNvCxnSpPr/>
      </xdr:nvCxnSpPr>
      <xdr:spPr>
        <a:xfrm>
          <a:off x="7861300" y="6208681"/>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36481</xdr:rowOff>
    </xdr:from>
    <xdr:to>
      <xdr:col>11</xdr:col>
      <xdr:colOff>307975</xdr:colOff>
      <xdr:row>36</xdr:row>
      <xdr:rowOff>105475</xdr:rowOff>
    </xdr:to>
    <xdr:cxnSp macro="">
      <xdr:nvCxnSpPr>
        <xdr:cNvPr id="306" name="直線コネクタ 305"/>
        <xdr:cNvCxnSpPr/>
      </xdr:nvCxnSpPr>
      <xdr:spPr>
        <a:xfrm flipV="1">
          <a:off x="6972300" y="6208681"/>
          <a:ext cx="889000" cy="6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61958</xdr:rowOff>
    </xdr:from>
    <xdr:to>
      <xdr:col>15</xdr:col>
      <xdr:colOff>231775</xdr:colOff>
      <xdr:row>35</xdr:row>
      <xdr:rowOff>163558</xdr:rowOff>
    </xdr:to>
    <xdr:sp macro="" textlink="">
      <xdr:nvSpPr>
        <xdr:cNvPr id="316" name="円/楕円 315"/>
        <xdr:cNvSpPr/>
      </xdr:nvSpPr>
      <xdr:spPr>
        <a:xfrm>
          <a:off x="10426700" y="606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40385</xdr:rowOff>
    </xdr:from>
    <xdr:ext cx="534377" cy="259045"/>
    <xdr:sp macro="" textlink="">
      <xdr:nvSpPr>
        <xdr:cNvPr id="317" name="補助費等該当値テキスト"/>
        <xdr:cNvSpPr txBox="1"/>
      </xdr:nvSpPr>
      <xdr:spPr>
        <a:xfrm>
          <a:off x="10528300" y="60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61,725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138659</xdr:rowOff>
    </xdr:from>
    <xdr:to>
      <xdr:col>14</xdr:col>
      <xdr:colOff>79375</xdr:colOff>
      <xdr:row>35</xdr:row>
      <xdr:rowOff>68809</xdr:rowOff>
    </xdr:to>
    <xdr:sp macro="" textlink="">
      <xdr:nvSpPr>
        <xdr:cNvPr id="318" name="円/楕円 317"/>
        <xdr:cNvSpPr/>
      </xdr:nvSpPr>
      <xdr:spPr>
        <a:xfrm>
          <a:off x="9588500" y="59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85336</xdr:rowOff>
    </xdr:from>
    <xdr:ext cx="534377" cy="259045"/>
    <xdr:sp macro="" textlink="">
      <xdr:nvSpPr>
        <xdr:cNvPr id="319" name="テキスト ボックス 318"/>
        <xdr:cNvSpPr txBox="1"/>
      </xdr:nvSpPr>
      <xdr:spPr>
        <a:xfrm>
          <a:off x="9372111" y="574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158536</xdr:rowOff>
    </xdr:from>
    <xdr:to>
      <xdr:col>12</xdr:col>
      <xdr:colOff>561975</xdr:colOff>
      <xdr:row>36</xdr:row>
      <xdr:rowOff>88686</xdr:rowOff>
    </xdr:to>
    <xdr:sp macro="" textlink="">
      <xdr:nvSpPr>
        <xdr:cNvPr id="320" name="円/楕円 319"/>
        <xdr:cNvSpPr/>
      </xdr:nvSpPr>
      <xdr:spPr>
        <a:xfrm>
          <a:off x="8699500" y="61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79813</xdr:rowOff>
    </xdr:from>
    <xdr:ext cx="534377" cy="259045"/>
    <xdr:sp macro="" textlink="">
      <xdr:nvSpPr>
        <xdr:cNvPr id="321" name="テキスト ボックス 320"/>
        <xdr:cNvSpPr txBox="1"/>
      </xdr:nvSpPr>
      <xdr:spPr>
        <a:xfrm>
          <a:off x="8483111" y="625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157131</xdr:rowOff>
    </xdr:from>
    <xdr:to>
      <xdr:col>11</xdr:col>
      <xdr:colOff>358775</xdr:colOff>
      <xdr:row>36</xdr:row>
      <xdr:rowOff>87281</xdr:rowOff>
    </xdr:to>
    <xdr:sp macro="" textlink="">
      <xdr:nvSpPr>
        <xdr:cNvPr id="322" name="円/楕円 321"/>
        <xdr:cNvSpPr/>
      </xdr:nvSpPr>
      <xdr:spPr>
        <a:xfrm>
          <a:off x="7810500" y="61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78408</xdr:rowOff>
    </xdr:from>
    <xdr:ext cx="534377" cy="259045"/>
    <xdr:sp macro="" textlink="">
      <xdr:nvSpPr>
        <xdr:cNvPr id="323" name="テキスト ボックス 322"/>
        <xdr:cNvSpPr txBox="1"/>
      </xdr:nvSpPr>
      <xdr:spPr>
        <a:xfrm>
          <a:off x="7594111" y="625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54675</xdr:rowOff>
    </xdr:from>
    <xdr:to>
      <xdr:col>10</xdr:col>
      <xdr:colOff>155575</xdr:colOff>
      <xdr:row>36</xdr:row>
      <xdr:rowOff>156275</xdr:rowOff>
    </xdr:to>
    <xdr:sp macro="" textlink="">
      <xdr:nvSpPr>
        <xdr:cNvPr id="324" name="円/楕円 323"/>
        <xdr:cNvSpPr/>
      </xdr:nvSpPr>
      <xdr:spPr>
        <a:xfrm>
          <a:off x="6921500" y="622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147402</xdr:rowOff>
    </xdr:from>
    <xdr:ext cx="534377" cy="259045"/>
    <xdr:sp macro="" textlink="">
      <xdr:nvSpPr>
        <xdr:cNvPr id="325" name="テキスト ボックス 324"/>
        <xdr:cNvSpPr txBox="1"/>
      </xdr:nvSpPr>
      <xdr:spPr>
        <a:xfrm>
          <a:off x="6705111" y="631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135013</xdr:rowOff>
    </xdr:from>
    <xdr:to>
      <xdr:col>15</xdr:col>
      <xdr:colOff>180975</xdr:colOff>
      <xdr:row>56</xdr:row>
      <xdr:rowOff>72080</xdr:rowOff>
    </xdr:to>
    <xdr:cxnSp macro="">
      <xdr:nvCxnSpPr>
        <xdr:cNvPr id="350" name="直線コネクタ 349"/>
        <xdr:cNvCxnSpPr/>
      </xdr:nvCxnSpPr>
      <xdr:spPr>
        <a:xfrm>
          <a:off x="9639300" y="9564763"/>
          <a:ext cx="838200" cy="10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155519</xdr:rowOff>
    </xdr:from>
    <xdr:to>
      <xdr:col>14</xdr:col>
      <xdr:colOff>28575</xdr:colOff>
      <xdr:row>55</xdr:row>
      <xdr:rowOff>135013</xdr:rowOff>
    </xdr:to>
    <xdr:cxnSp macro="">
      <xdr:nvCxnSpPr>
        <xdr:cNvPr id="353" name="直線コネクタ 352"/>
        <xdr:cNvCxnSpPr/>
      </xdr:nvCxnSpPr>
      <xdr:spPr>
        <a:xfrm>
          <a:off x="8750300" y="9413819"/>
          <a:ext cx="889000" cy="15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13212</xdr:rowOff>
    </xdr:from>
    <xdr:ext cx="534377" cy="259045"/>
    <xdr:sp macro="" textlink="">
      <xdr:nvSpPr>
        <xdr:cNvPr id="355" name="テキスト ボックス 354"/>
        <xdr:cNvSpPr txBox="1"/>
      </xdr:nvSpPr>
      <xdr:spPr>
        <a:xfrm>
          <a:off x="9372111" y="96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121200</xdr:rowOff>
    </xdr:from>
    <xdr:to>
      <xdr:col>12</xdr:col>
      <xdr:colOff>511175</xdr:colOff>
      <xdr:row>54</xdr:row>
      <xdr:rowOff>155519</xdr:rowOff>
    </xdr:to>
    <xdr:cxnSp macro="">
      <xdr:nvCxnSpPr>
        <xdr:cNvPr id="356" name="直線コネクタ 355"/>
        <xdr:cNvCxnSpPr/>
      </xdr:nvCxnSpPr>
      <xdr:spPr>
        <a:xfrm>
          <a:off x="7861300" y="9208050"/>
          <a:ext cx="889000" cy="20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94731</xdr:rowOff>
    </xdr:from>
    <xdr:ext cx="534377" cy="259045"/>
    <xdr:sp macro="" textlink="">
      <xdr:nvSpPr>
        <xdr:cNvPr id="358" name="テキスト ボックス 357"/>
        <xdr:cNvSpPr txBox="1"/>
      </xdr:nvSpPr>
      <xdr:spPr>
        <a:xfrm>
          <a:off x="8483111" y="95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121200</xdr:rowOff>
    </xdr:from>
    <xdr:to>
      <xdr:col>11</xdr:col>
      <xdr:colOff>307975</xdr:colOff>
      <xdr:row>56</xdr:row>
      <xdr:rowOff>124458</xdr:rowOff>
    </xdr:to>
    <xdr:cxnSp macro="">
      <xdr:nvCxnSpPr>
        <xdr:cNvPr id="359" name="直線コネクタ 358"/>
        <xdr:cNvCxnSpPr/>
      </xdr:nvCxnSpPr>
      <xdr:spPr>
        <a:xfrm flipV="1">
          <a:off x="6972300" y="9208050"/>
          <a:ext cx="889000" cy="51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156229</xdr:rowOff>
    </xdr:from>
    <xdr:ext cx="534377" cy="259045"/>
    <xdr:sp macro="" textlink="">
      <xdr:nvSpPr>
        <xdr:cNvPr id="361" name="テキスト ボックス 360"/>
        <xdr:cNvSpPr txBox="1"/>
      </xdr:nvSpPr>
      <xdr:spPr>
        <a:xfrm>
          <a:off x="7594111" y="95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21280</xdr:rowOff>
    </xdr:from>
    <xdr:to>
      <xdr:col>15</xdr:col>
      <xdr:colOff>231775</xdr:colOff>
      <xdr:row>56</xdr:row>
      <xdr:rowOff>122880</xdr:rowOff>
    </xdr:to>
    <xdr:sp macro="" textlink="">
      <xdr:nvSpPr>
        <xdr:cNvPr id="369" name="円/楕円 368"/>
        <xdr:cNvSpPr/>
      </xdr:nvSpPr>
      <xdr:spPr>
        <a:xfrm>
          <a:off x="10426700" y="962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171157</xdr:rowOff>
    </xdr:from>
    <xdr:ext cx="534377" cy="259045"/>
    <xdr:sp macro="" textlink="">
      <xdr:nvSpPr>
        <xdr:cNvPr id="370" name="普通建設事業費該当値テキスト"/>
        <xdr:cNvSpPr txBox="1"/>
      </xdr:nvSpPr>
      <xdr:spPr>
        <a:xfrm>
          <a:off x="10528300" y="960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51,832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84213</xdr:rowOff>
    </xdr:from>
    <xdr:to>
      <xdr:col>14</xdr:col>
      <xdr:colOff>79375</xdr:colOff>
      <xdr:row>56</xdr:row>
      <xdr:rowOff>14363</xdr:rowOff>
    </xdr:to>
    <xdr:sp macro="" textlink="">
      <xdr:nvSpPr>
        <xdr:cNvPr id="371" name="円/楕円 370"/>
        <xdr:cNvSpPr/>
      </xdr:nvSpPr>
      <xdr:spPr>
        <a:xfrm>
          <a:off x="9588500" y="95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30890</xdr:rowOff>
    </xdr:from>
    <xdr:ext cx="534377" cy="259045"/>
    <xdr:sp macro="" textlink="">
      <xdr:nvSpPr>
        <xdr:cNvPr id="372" name="テキスト ボックス 371"/>
        <xdr:cNvSpPr txBox="1"/>
      </xdr:nvSpPr>
      <xdr:spPr>
        <a:xfrm>
          <a:off x="9372111" y="928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104719</xdr:rowOff>
    </xdr:from>
    <xdr:to>
      <xdr:col>12</xdr:col>
      <xdr:colOff>561975</xdr:colOff>
      <xdr:row>55</xdr:row>
      <xdr:rowOff>34869</xdr:rowOff>
    </xdr:to>
    <xdr:sp macro="" textlink="">
      <xdr:nvSpPr>
        <xdr:cNvPr id="373" name="円/楕円 372"/>
        <xdr:cNvSpPr/>
      </xdr:nvSpPr>
      <xdr:spPr>
        <a:xfrm>
          <a:off x="8699500" y="936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51396</xdr:rowOff>
    </xdr:from>
    <xdr:ext cx="534377" cy="259045"/>
    <xdr:sp macro="" textlink="">
      <xdr:nvSpPr>
        <xdr:cNvPr id="374" name="テキスト ボックス 373"/>
        <xdr:cNvSpPr txBox="1"/>
      </xdr:nvSpPr>
      <xdr:spPr>
        <a:xfrm>
          <a:off x="8483111" y="91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97,232</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70400</xdr:rowOff>
    </xdr:from>
    <xdr:to>
      <xdr:col>11</xdr:col>
      <xdr:colOff>358775</xdr:colOff>
      <xdr:row>54</xdr:row>
      <xdr:rowOff>550</xdr:rowOff>
    </xdr:to>
    <xdr:sp macro="" textlink="">
      <xdr:nvSpPr>
        <xdr:cNvPr id="375" name="円/楕円 374"/>
        <xdr:cNvSpPr/>
      </xdr:nvSpPr>
      <xdr:spPr>
        <a:xfrm>
          <a:off x="7810500" y="91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17077</xdr:rowOff>
    </xdr:from>
    <xdr:ext cx="599010" cy="259045"/>
    <xdr:sp macro="" textlink="">
      <xdr:nvSpPr>
        <xdr:cNvPr id="376" name="テキスト ボックス 375"/>
        <xdr:cNvSpPr txBox="1"/>
      </xdr:nvSpPr>
      <xdr:spPr>
        <a:xfrm>
          <a:off x="7561794" y="893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133,237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73658</xdr:rowOff>
    </xdr:from>
    <xdr:to>
      <xdr:col>10</xdr:col>
      <xdr:colOff>155575</xdr:colOff>
      <xdr:row>57</xdr:row>
      <xdr:rowOff>3808</xdr:rowOff>
    </xdr:to>
    <xdr:sp macro="" textlink="">
      <xdr:nvSpPr>
        <xdr:cNvPr id="377" name="円/楕円 376"/>
        <xdr:cNvSpPr/>
      </xdr:nvSpPr>
      <xdr:spPr>
        <a:xfrm>
          <a:off x="6921500" y="96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166385</xdr:rowOff>
    </xdr:from>
    <xdr:ext cx="534377" cy="259045"/>
    <xdr:sp macro="" textlink="">
      <xdr:nvSpPr>
        <xdr:cNvPr id="378" name="テキスト ボックス 377"/>
        <xdr:cNvSpPr txBox="1"/>
      </xdr:nvSpPr>
      <xdr:spPr>
        <a:xfrm>
          <a:off x="6705111" y="976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98912</xdr:rowOff>
    </xdr:from>
    <xdr:to>
      <xdr:col>15</xdr:col>
      <xdr:colOff>180975</xdr:colOff>
      <xdr:row>76</xdr:row>
      <xdr:rowOff>113982</xdr:rowOff>
    </xdr:to>
    <xdr:cxnSp macro="">
      <xdr:nvCxnSpPr>
        <xdr:cNvPr id="409" name="直線コネクタ 408"/>
        <xdr:cNvCxnSpPr/>
      </xdr:nvCxnSpPr>
      <xdr:spPr>
        <a:xfrm flipV="1">
          <a:off x="9639300" y="13129112"/>
          <a:ext cx="838200" cy="1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8103</xdr:rowOff>
    </xdr:from>
    <xdr:ext cx="534377" cy="259045"/>
    <xdr:sp macro="" textlink="">
      <xdr:nvSpPr>
        <xdr:cNvPr id="410" name="普通建設事業費 （ うち新規整備　）平均値テキスト"/>
        <xdr:cNvSpPr txBox="1"/>
      </xdr:nvSpPr>
      <xdr:spPr>
        <a:xfrm>
          <a:off x="10528300" y="13209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92804</xdr:rowOff>
    </xdr:from>
    <xdr:to>
      <xdr:col>14</xdr:col>
      <xdr:colOff>28575</xdr:colOff>
      <xdr:row>76</xdr:row>
      <xdr:rowOff>113982</xdr:rowOff>
    </xdr:to>
    <xdr:cxnSp macro="">
      <xdr:nvCxnSpPr>
        <xdr:cNvPr id="412" name="直線コネクタ 411"/>
        <xdr:cNvCxnSpPr/>
      </xdr:nvCxnSpPr>
      <xdr:spPr>
        <a:xfrm>
          <a:off x="8750300" y="12780104"/>
          <a:ext cx="889000" cy="36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167045</xdr:rowOff>
    </xdr:from>
    <xdr:ext cx="534377" cy="259045"/>
    <xdr:sp macro="" textlink="">
      <xdr:nvSpPr>
        <xdr:cNvPr id="416" name="テキスト ボックス 415"/>
        <xdr:cNvSpPr txBox="1"/>
      </xdr:nvSpPr>
      <xdr:spPr>
        <a:xfrm>
          <a:off x="8483111" y="130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48112</xdr:rowOff>
    </xdr:from>
    <xdr:to>
      <xdr:col>15</xdr:col>
      <xdr:colOff>231775</xdr:colOff>
      <xdr:row>76</xdr:row>
      <xdr:rowOff>149712</xdr:rowOff>
    </xdr:to>
    <xdr:sp macro="" textlink="">
      <xdr:nvSpPr>
        <xdr:cNvPr id="422" name="円/楕円 421"/>
        <xdr:cNvSpPr/>
      </xdr:nvSpPr>
      <xdr:spPr>
        <a:xfrm>
          <a:off x="10426700" y="1307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70988</xdr:rowOff>
    </xdr:from>
    <xdr:ext cx="534377" cy="259045"/>
    <xdr:sp macro="" textlink="">
      <xdr:nvSpPr>
        <xdr:cNvPr id="423" name="普通建設事業費 （ うち新規整備　）該当値テキスト"/>
        <xdr:cNvSpPr txBox="1"/>
      </xdr:nvSpPr>
      <xdr:spPr>
        <a:xfrm>
          <a:off x="10528300" y="1292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31,498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63182</xdr:rowOff>
    </xdr:from>
    <xdr:to>
      <xdr:col>14</xdr:col>
      <xdr:colOff>79375</xdr:colOff>
      <xdr:row>76</xdr:row>
      <xdr:rowOff>164782</xdr:rowOff>
    </xdr:to>
    <xdr:sp macro="" textlink="">
      <xdr:nvSpPr>
        <xdr:cNvPr id="424" name="円/楕円 423"/>
        <xdr:cNvSpPr/>
      </xdr:nvSpPr>
      <xdr:spPr>
        <a:xfrm>
          <a:off x="9588500" y="1309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155909</xdr:rowOff>
    </xdr:from>
    <xdr:ext cx="534377" cy="259045"/>
    <xdr:sp macro="" textlink="">
      <xdr:nvSpPr>
        <xdr:cNvPr id="425" name="テキスト ボックス 424"/>
        <xdr:cNvSpPr txBox="1"/>
      </xdr:nvSpPr>
      <xdr:spPr>
        <a:xfrm>
          <a:off x="9372111" y="131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42004</xdr:rowOff>
    </xdr:from>
    <xdr:to>
      <xdr:col>12</xdr:col>
      <xdr:colOff>561975</xdr:colOff>
      <xdr:row>74</xdr:row>
      <xdr:rowOff>143604</xdr:rowOff>
    </xdr:to>
    <xdr:sp macro="" textlink="">
      <xdr:nvSpPr>
        <xdr:cNvPr id="426" name="円/楕円 425"/>
        <xdr:cNvSpPr/>
      </xdr:nvSpPr>
      <xdr:spPr>
        <a:xfrm>
          <a:off x="8699500" y="127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160131</xdr:rowOff>
    </xdr:from>
    <xdr:ext cx="534377" cy="259045"/>
    <xdr:sp macro="" textlink="">
      <xdr:nvSpPr>
        <xdr:cNvPr id="427" name="テキスト ボックス 426"/>
        <xdr:cNvSpPr txBox="1"/>
      </xdr:nvSpPr>
      <xdr:spPr>
        <a:xfrm>
          <a:off x="8483111" y="1250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31014</xdr:rowOff>
    </xdr:from>
    <xdr:to>
      <xdr:col>15</xdr:col>
      <xdr:colOff>180975</xdr:colOff>
      <xdr:row>98</xdr:row>
      <xdr:rowOff>46317</xdr:rowOff>
    </xdr:to>
    <xdr:cxnSp macro="">
      <xdr:nvCxnSpPr>
        <xdr:cNvPr id="456" name="直線コネクタ 455"/>
        <xdr:cNvCxnSpPr/>
      </xdr:nvCxnSpPr>
      <xdr:spPr>
        <a:xfrm>
          <a:off x="9639300" y="16661664"/>
          <a:ext cx="838200" cy="1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31014</xdr:rowOff>
    </xdr:from>
    <xdr:to>
      <xdr:col>14</xdr:col>
      <xdr:colOff>28575</xdr:colOff>
      <xdr:row>98</xdr:row>
      <xdr:rowOff>56159</xdr:rowOff>
    </xdr:to>
    <xdr:cxnSp macro="">
      <xdr:nvCxnSpPr>
        <xdr:cNvPr id="459" name="直線コネクタ 458"/>
        <xdr:cNvCxnSpPr/>
      </xdr:nvCxnSpPr>
      <xdr:spPr>
        <a:xfrm flipV="1">
          <a:off x="8750300" y="16661664"/>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73258</xdr:rowOff>
    </xdr:from>
    <xdr:ext cx="534377" cy="259045"/>
    <xdr:sp macro="" textlink="">
      <xdr:nvSpPr>
        <xdr:cNvPr id="461" name="テキスト ボックス 460"/>
        <xdr:cNvSpPr txBox="1"/>
      </xdr:nvSpPr>
      <xdr:spPr>
        <a:xfrm>
          <a:off x="9372111" y="167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166967</xdr:rowOff>
    </xdr:from>
    <xdr:to>
      <xdr:col>15</xdr:col>
      <xdr:colOff>231775</xdr:colOff>
      <xdr:row>98</xdr:row>
      <xdr:rowOff>97117</xdr:rowOff>
    </xdr:to>
    <xdr:sp macro="" textlink="">
      <xdr:nvSpPr>
        <xdr:cNvPr id="469" name="円/楕円 468"/>
        <xdr:cNvSpPr/>
      </xdr:nvSpPr>
      <xdr:spPr>
        <a:xfrm>
          <a:off x="10426700" y="167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81894</xdr:rowOff>
    </xdr:from>
    <xdr:ext cx="534377" cy="259045"/>
    <xdr:sp macro="" textlink="">
      <xdr:nvSpPr>
        <xdr:cNvPr id="470" name="普通建設事業費 （ うち更新整備　）該当値テキスト"/>
        <xdr:cNvSpPr txBox="1"/>
      </xdr:nvSpPr>
      <xdr:spPr>
        <a:xfrm>
          <a:off x="10528300" y="1671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13,353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151664</xdr:rowOff>
    </xdr:from>
    <xdr:to>
      <xdr:col>14</xdr:col>
      <xdr:colOff>79375</xdr:colOff>
      <xdr:row>97</xdr:row>
      <xdr:rowOff>81814</xdr:rowOff>
    </xdr:to>
    <xdr:sp macro="" textlink="">
      <xdr:nvSpPr>
        <xdr:cNvPr id="471" name="円/楕円 470"/>
        <xdr:cNvSpPr/>
      </xdr:nvSpPr>
      <xdr:spPr>
        <a:xfrm>
          <a:off x="9588500" y="166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98341</xdr:rowOff>
    </xdr:from>
    <xdr:ext cx="534377" cy="259045"/>
    <xdr:sp macro="" textlink="">
      <xdr:nvSpPr>
        <xdr:cNvPr id="472" name="テキスト ボックス 471"/>
        <xdr:cNvSpPr txBox="1"/>
      </xdr:nvSpPr>
      <xdr:spPr>
        <a:xfrm>
          <a:off x="9372111" y="1638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5359</xdr:rowOff>
    </xdr:from>
    <xdr:to>
      <xdr:col>12</xdr:col>
      <xdr:colOff>561975</xdr:colOff>
      <xdr:row>98</xdr:row>
      <xdr:rowOff>106959</xdr:rowOff>
    </xdr:to>
    <xdr:sp macro="" textlink="">
      <xdr:nvSpPr>
        <xdr:cNvPr id="473" name="円/楕円 472"/>
        <xdr:cNvSpPr/>
      </xdr:nvSpPr>
      <xdr:spPr>
        <a:xfrm>
          <a:off x="8699500" y="168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98086</xdr:rowOff>
    </xdr:from>
    <xdr:ext cx="534377" cy="259045"/>
    <xdr:sp macro="" textlink="">
      <xdr:nvSpPr>
        <xdr:cNvPr id="474" name="テキスト ボックス 473"/>
        <xdr:cNvSpPr txBox="1"/>
      </xdr:nvSpPr>
      <xdr:spPr>
        <a:xfrm>
          <a:off x="8483111" y="1690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113656</xdr:rowOff>
    </xdr:from>
    <xdr:to>
      <xdr:col>23</xdr:col>
      <xdr:colOff>517525</xdr:colOff>
      <xdr:row>38</xdr:row>
      <xdr:rowOff>124074</xdr:rowOff>
    </xdr:to>
    <xdr:cxnSp macro="">
      <xdr:nvCxnSpPr>
        <xdr:cNvPr id="505" name="直線コネクタ 504"/>
        <xdr:cNvCxnSpPr/>
      </xdr:nvCxnSpPr>
      <xdr:spPr>
        <a:xfrm>
          <a:off x="15481300" y="6457306"/>
          <a:ext cx="838200" cy="18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154374</xdr:rowOff>
    </xdr:from>
    <xdr:ext cx="469744" cy="259045"/>
    <xdr:sp macro="" textlink="">
      <xdr:nvSpPr>
        <xdr:cNvPr id="506" name="災害復旧事業費平均値テキスト"/>
        <xdr:cNvSpPr txBox="1"/>
      </xdr:nvSpPr>
      <xdr:spPr>
        <a:xfrm>
          <a:off x="16370300" y="666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113656</xdr:rowOff>
    </xdr:from>
    <xdr:to>
      <xdr:col>22</xdr:col>
      <xdr:colOff>365125</xdr:colOff>
      <xdr:row>38</xdr:row>
      <xdr:rowOff>81260</xdr:rowOff>
    </xdr:to>
    <xdr:cxnSp macro="">
      <xdr:nvCxnSpPr>
        <xdr:cNvPr id="508" name="直線コネクタ 507"/>
        <xdr:cNvCxnSpPr/>
      </xdr:nvCxnSpPr>
      <xdr:spPr>
        <a:xfrm flipV="1">
          <a:off x="14592300" y="6457306"/>
          <a:ext cx="889000" cy="13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114565</xdr:rowOff>
    </xdr:from>
    <xdr:ext cx="469744" cy="259045"/>
    <xdr:sp macro="" textlink="">
      <xdr:nvSpPr>
        <xdr:cNvPr id="510" name="テキスト ボックス 509"/>
        <xdr:cNvSpPr txBox="1"/>
      </xdr:nvSpPr>
      <xdr:spPr>
        <a:xfrm>
          <a:off x="15246427" y="680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59935</xdr:rowOff>
    </xdr:from>
    <xdr:to>
      <xdr:col>21</xdr:col>
      <xdr:colOff>161925</xdr:colOff>
      <xdr:row>38</xdr:row>
      <xdr:rowOff>81260</xdr:rowOff>
    </xdr:to>
    <xdr:cxnSp macro="">
      <xdr:nvCxnSpPr>
        <xdr:cNvPr id="511" name="直線コネクタ 510"/>
        <xdr:cNvCxnSpPr/>
      </xdr:nvCxnSpPr>
      <xdr:spPr>
        <a:xfrm>
          <a:off x="13703300" y="5889235"/>
          <a:ext cx="889000" cy="70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83166</xdr:rowOff>
    </xdr:from>
    <xdr:ext cx="469744" cy="259045"/>
    <xdr:sp macro="" textlink="">
      <xdr:nvSpPr>
        <xdr:cNvPr id="513" name="テキスト ボックス 512"/>
        <xdr:cNvSpPr txBox="1"/>
      </xdr:nvSpPr>
      <xdr:spPr>
        <a:xfrm>
          <a:off x="14357427" y="676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47901</xdr:rowOff>
    </xdr:from>
    <xdr:to>
      <xdr:col>19</xdr:col>
      <xdr:colOff>644525</xdr:colOff>
      <xdr:row>34</xdr:row>
      <xdr:rowOff>59935</xdr:rowOff>
    </xdr:to>
    <xdr:cxnSp macro="">
      <xdr:nvCxnSpPr>
        <xdr:cNvPr id="514" name="直線コネクタ 513"/>
        <xdr:cNvCxnSpPr/>
      </xdr:nvCxnSpPr>
      <xdr:spPr>
        <a:xfrm>
          <a:off x="12814300" y="5705751"/>
          <a:ext cx="889000" cy="18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86219</xdr:rowOff>
    </xdr:from>
    <xdr:ext cx="469744" cy="259045"/>
    <xdr:sp macro="" textlink="">
      <xdr:nvSpPr>
        <xdr:cNvPr id="516" name="テキスト ボックス 515"/>
        <xdr:cNvSpPr txBox="1"/>
      </xdr:nvSpPr>
      <xdr:spPr>
        <a:xfrm>
          <a:off x="13468427" y="677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64241</xdr:rowOff>
    </xdr:from>
    <xdr:ext cx="534377" cy="259045"/>
    <xdr:sp macro="" textlink="">
      <xdr:nvSpPr>
        <xdr:cNvPr id="518" name="テキスト ボックス 517"/>
        <xdr:cNvSpPr txBox="1"/>
      </xdr:nvSpPr>
      <xdr:spPr>
        <a:xfrm>
          <a:off x="12547111" y="65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73274</xdr:rowOff>
    </xdr:from>
    <xdr:to>
      <xdr:col>23</xdr:col>
      <xdr:colOff>568325</xdr:colOff>
      <xdr:row>39</xdr:row>
      <xdr:rowOff>3424</xdr:rowOff>
    </xdr:to>
    <xdr:sp macro="" textlink="">
      <xdr:nvSpPr>
        <xdr:cNvPr id="524" name="円/楕円 523"/>
        <xdr:cNvSpPr/>
      </xdr:nvSpPr>
      <xdr:spPr>
        <a:xfrm>
          <a:off x="16268700" y="658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96150</xdr:rowOff>
    </xdr:from>
    <xdr:ext cx="469744" cy="259045"/>
    <xdr:sp macro="" textlink="">
      <xdr:nvSpPr>
        <xdr:cNvPr id="525" name="災害復旧事業費該当値テキスト"/>
        <xdr:cNvSpPr txBox="1"/>
      </xdr:nvSpPr>
      <xdr:spPr>
        <a:xfrm>
          <a:off x="16370300" y="643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62856</xdr:rowOff>
    </xdr:from>
    <xdr:to>
      <xdr:col>22</xdr:col>
      <xdr:colOff>415925</xdr:colOff>
      <xdr:row>37</xdr:row>
      <xdr:rowOff>164456</xdr:rowOff>
    </xdr:to>
    <xdr:sp macro="" textlink="">
      <xdr:nvSpPr>
        <xdr:cNvPr id="526" name="円/楕円 525"/>
        <xdr:cNvSpPr/>
      </xdr:nvSpPr>
      <xdr:spPr>
        <a:xfrm>
          <a:off x="15430500" y="640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9533</xdr:rowOff>
    </xdr:from>
    <xdr:ext cx="534377" cy="259045"/>
    <xdr:sp macro="" textlink="">
      <xdr:nvSpPr>
        <xdr:cNvPr id="527" name="テキスト ボックス 526"/>
        <xdr:cNvSpPr txBox="1"/>
      </xdr:nvSpPr>
      <xdr:spPr>
        <a:xfrm>
          <a:off x="15214111" y="618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30460</xdr:rowOff>
    </xdr:from>
    <xdr:to>
      <xdr:col>21</xdr:col>
      <xdr:colOff>212725</xdr:colOff>
      <xdr:row>38</xdr:row>
      <xdr:rowOff>132060</xdr:rowOff>
    </xdr:to>
    <xdr:sp macro="" textlink="">
      <xdr:nvSpPr>
        <xdr:cNvPr id="528" name="円/楕円 527"/>
        <xdr:cNvSpPr/>
      </xdr:nvSpPr>
      <xdr:spPr>
        <a:xfrm>
          <a:off x="14541500" y="65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148587</xdr:rowOff>
    </xdr:from>
    <xdr:ext cx="534377" cy="259045"/>
    <xdr:sp macro="" textlink="">
      <xdr:nvSpPr>
        <xdr:cNvPr id="529" name="テキスト ボックス 528"/>
        <xdr:cNvSpPr txBox="1"/>
      </xdr:nvSpPr>
      <xdr:spPr>
        <a:xfrm>
          <a:off x="14325111" y="632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11,579</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9135</xdr:rowOff>
    </xdr:from>
    <xdr:to>
      <xdr:col>20</xdr:col>
      <xdr:colOff>9525</xdr:colOff>
      <xdr:row>34</xdr:row>
      <xdr:rowOff>110735</xdr:rowOff>
    </xdr:to>
    <xdr:sp macro="" textlink="">
      <xdr:nvSpPr>
        <xdr:cNvPr id="530" name="円/楕円 529"/>
        <xdr:cNvSpPr/>
      </xdr:nvSpPr>
      <xdr:spPr>
        <a:xfrm>
          <a:off x="13652500" y="58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127262</xdr:rowOff>
    </xdr:from>
    <xdr:ext cx="534377" cy="259045"/>
    <xdr:sp macro="" textlink="">
      <xdr:nvSpPr>
        <xdr:cNvPr id="531" name="テキスト ボックス 530"/>
        <xdr:cNvSpPr txBox="1"/>
      </xdr:nvSpPr>
      <xdr:spPr>
        <a:xfrm>
          <a:off x="13436111" y="56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54,885</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168551</xdr:rowOff>
    </xdr:from>
    <xdr:to>
      <xdr:col>18</xdr:col>
      <xdr:colOff>492125</xdr:colOff>
      <xdr:row>33</xdr:row>
      <xdr:rowOff>98701</xdr:rowOff>
    </xdr:to>
    <xdr:sp macro="" textlink="">
      <xdr:nvSpPr>
        <xdr:cNvPr id="532" name="円/楕円 531"/>
        <xdr:cNvSpPr/>
      </xdr:nvSpPr>
      <xdr:spPr>
        <a:xfrm>
          <a:off x="12763500" y="56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115228</xdr:rowOff>
    </xdr:from>
    <xdr:ext cx="534377" cy="259045"/>
    <xdr:sp macro="" textlink="">
      <xdr:nvSpPr>
        <xdr:cNvPr id="533" name="テキスト ボックス 532"/>
        <xdr:cNvSpPr txBox="1"/>
      </xdr:nvSpPr>
      <xdr:spPr>
        <a:xfrm>
          <a:off x="12547111" y="543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37630</xdr:rowOff>
    </xdr:from>
    <xdr:to>
      <xdr:col>23</xdr:col>
      <xdr:colOff>517525</xdr:colOff>
      <xdr:row>77</xdr:row>
      <xdr:rowOff>47605</xdr:rowOff>
    </xdr:to>
    <xdr:cxnSp macro="">
      <xdr:nvCxnSpPr>
        <xdr:cNvPr id="615" name="直線コネクタ 614"/>
        <xdr:cNvCxnSpPr/>
      </xdr:nvCxnSpPr>
      <xdr:spPr>
        <a:xfrm flipV="1">
          <a:off x="15481300" y="13239280"/>
          <a:ext cx="8382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47605</xdr:rowOff>
    </xdr:from>
    <xdr:to>
      <xdr:col>22</xdr:col>
      <xdr:colOff>365125</xdr:colOff>
      <xdr:row>77</xdr:row>
      <xdr:rowOff>51513</xdr:rowOff>
    </xdr:to>
    <xdr:cxnSp macro="">
      <xdr:nvCxnSpPr>
        <xdr:cNvPr id="618" name="直線コネクタ 617"/>
        <xdr:cNvCxnSpPr/>
      </xdr:nvCxnSpPr>
      <xdr:spPr>
        <a:xfrm flipV="1">
          <a:off x="14592300" y="13249255"/>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51513</xdr:rowOff>
    </xdr:from>
    <xdr:to>
      <xdr:col>21</xdr:col>
      <xdr:colOff>161925</xdr:colOff>
      <xdr:row>77</xdr:row>
      <xdr:rowOff>79411</xdr:rowOff>
    </xdr:to>
    <xdr:cxnSp macro="">
      <xdr:nvCxnSpPr>
        <xdr:cNvPr id="621" name="直線コネクタ 620"/>
        <xdr:cNvCxnSpPr/>
      </xdr:nvCxnSpPr>
      <xdr:spPr>
        <a:xfrm flipV="1">
          <a:off x="13703300" y="13253163"/>
          <a:ext cx="889000" cy="2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79411</xdr:rowOff>
    </xdr:from>
    <xdr:to>
      <xdr:col>19</xdr:col>
      <xdr:colOff>644525</xdr:colOff>
      <xdr:row>77</xdr:row>
      <xdr:rowOff>103657</xdr:rowOff>
    </xdr:to>
    <xdr:cxnSp macro="">
      <xdr:nvCxnSpPr>
        <xdr:cNvPr id="624" name="直線コネクタ 623"/>
        <xdr:cNvCxnSpPr/>
      </xdr:nvCxnSpPr>
      <xdr:spPr>
        <a:xfrm flipV="1">
          <a:off x="12814300" y="13281061"/>
          <a:ext cx="889000" cy="2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158280</xdr:rowOff>
    </xdr:from>
    <xdr:to>
      <xdr:col>23</xdr:col>
      <xdr:colOff>568325</xdr:colOff>
      <xdr:row>77</xdr:row>
      <xdr:rowOff>88430</xdr:rowOff>
    </xdr:to>
    <xdr:sp macro="" textlink="">
      <xdr:nvSpPr>
        <xdr:cNvPr id="634" name="円/楕円 633"/>
        <xdr:cNvSpPr/>
      </xdr:nvSpPr>
      <xdr:spPr>
        <a:xfrm>
          <a:off x="16268700" y="131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136707</xdr:rowOff>
    </xdr:from>
    <xdr:ext cx="534377" cy="259045"/>
    <xdr:sp macro="" textlink="">
      <xdr:nvSpPr>
        <xdr:cNvPr id="635" name="公債費該当値テキスト"/>
        <xdr:cNvSpPr txBox="1"/>
      </xdr:nvSpPr>
      <xdr:spPr>
        <a:xfrm>
          <a:off x="16370300" y="1316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45,895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168255</xdr:rowOff>
    </xdr:from>
    <xdr:to>
      <xdr:col>22</xdr:col>
      <xdr:colOff>415925</xdr:colOff>
      <xdr:row>77</xdr:row>
      <xdr:rowOff>98405</xdr:rowOff>
    </xdr:to>
    <xdr:sp macro="" textlink="">
      <xdr:nvSpPr>
        <xdr:cNvPr id="636" name="円/楕円 635"/>
        <xdr:cNvSpPr/>
      </xdr:nvSpPr>
      <xdr:spPr>
        <a:xfrm>
          <a:off x="15430500" y="1319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89532</xdr:rowOff>
    </xdr:from>
    <xdr:ext cx="534377" cy="259045"/>
    <xdr:sp macro="" textlink="">
      <xdr:nvSpPr>
        <xdr:cNvPr id="637" name="テキスト ボックス 636"/>
        <xdr:cNvSpPr txBox="1"/>
      </xdr:nvSpPr>
      <xdr:spPr>
        <a:xfrm>
          <a:off x="15214111" y="1329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713</xdr:rowOff>
    </xdr:from>
    <xdr:to>
      <xdr:col>21</xdr:col>
      <xdr:colOff>212725</xdr:colOff>
      <xdr:row>77</xdr:row>
      <xdr:rowOff>102313</xdr:rowOff>
    </xdr:to>
    <xdr:sp macro="" textlink="">
      <xdr:nvSpPr>
        <xdr:cNvPr id="638" name="円/楕円 637"/>
        <xdr:cNvSpPr/>
      </xdr:nvSpPr>
      <xdr:spPr>
        <a:xfrm>
          <a:off x="14541500" y="1320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93440</xdr:rowOff>
    </xdr:from>
    <xdr:ext cx="534377" cy="259045"/>
    <xdr:sp macro="" textlink="">
      <xdr:nvSpPr>
        <xdr:cNvPr id="639" name="テキスト ボックス 638"/>
        <xdr:cNvSpPr txBox="1"/>
      </xdr:nvSpPr>
      <xdr:spPr>
        <a:xfrm>
          <a:off x="14325111" y="1329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28611</xdr:rowOff>
    </xdr:from>
    <xdr:to>
      <xdr:col>20</xdr:col>
      <xdr:colOff>9525</xdr:colOff>
      <xdr:row>77</xdr:row>
      <xdr:rowOff>130211</xdr:rowOff>
    </xdr:to>
    <xdr:sp macro="" textlink="">
      <xdr:nvSpPr>
        <xdr:cNvPr id="640" name="円/楕円 639"/>
        <xdr:cNvSpPr/>
      </xdr:nvSpPr>
      <xdr:spPr>
        <a:xfrm>
          <a:off x="13652500" y="1323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121338</xdr:rowOff>
    </xdr:from>
    <xdr:ext cx="534377" cy="259045"/>
    <xdr:sp macro="" textlink="">
      <xdr:nvSpPr>
        <xdr:cNvPr id="641" name="テキスト ボックス 640"/>
        <xdr:cNvSpPr txBox="1"/>
      </xdr:nvSpPr>
      <xdr:spPr>
        <a:xfrm>
          <a:off x="13436111" y="1332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52857</xdr:rowOff>
    </xdr:from>
    <xdr:to>
      <xdr:col>18</xdr:col>
      <xdr:colOff>492125</xdr:colOff>
      <xdr:row>77</xdr:row>
      <xdr:rowOff>154457</xdr:rowOff>
    </xdr:to>
    <xdr:sp macro="" textlink="">
      <xdr:nvSpPr>
        <xdr:cNvPr id="642" name="円/楕円 641"/>
        <xdr:cNvSpPr/>
      </xdr:nvSpPr>
      <xdr:spPr>
        <a:xfrm>
          <a:off x="12763500" y="132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145584</xdr:rowOff>
    </xdr:from>
    <xdr:ext cx="534377" cy="259045"/>
    <xdr:sp macro="" textlink="">
      <xdr:nvSpPr>
        <xdr:cNvPr id="643" name="テキスト ボックス 642"/>
        <xdr:cNvSpPr txBox="1"/>
      </xdr:nvSpPr>
      <xdr:spPr>
        <a:xfrm>
          <a:off x="12547111" y="1334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64072</xdr:rowOff>
    </xdr:from>
    <xdr:to>
      <xdr:col>23</xdr:col>
      <xdr:colOff>517525</xdr:colOff>
      <xdr:row>98</xdr:row>
      <xdr:rowOff>23254</xdr:rowOff>
    </xdr:to>
    <xdr:cxnSp macro="">
      <xdr:nvCxnSpPr>
        <xdr:cNvPr id="672" name="直線コネクタ 671"/>
        <xdr:cNvCxnSpPr/>
      </xdr:nvCxnSpPr>
      <xdr:spPr>
        <a:xfrm>
          <a:off x="15481300" y="16523272"/>
          <a:ext cx="838200" cy="3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64072</xdr:rowOff>
    </xdr:from>
    <xdr:to>
      <xdr:col>22</xdr:col>
      <xdr:colOff>365125</xdr:colOff>
      <xdr:row>99</xdr:row>
      <xdr:rowOff>3048</xdr:rowOff>
    </xdr:to>
    <xdr:cxnSp macro="">
      <xdr:nvCxnSpPr>
        <xdr:cNvPr id="675" name="直線コネクタ 674"/>
        <xdr:cNvCxnSpPr/>
      </xdr:nvCxnSpPr>
      <xdr:spPr>
        <a:xfrm flipV="1">
          <a:off x="14592300" y="16523272"/>
          <a:ext cx="889000" cy="45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150182</xdr:rowOff>
    </xdr:from>
    <xdr:ext cx="534377" cy="259045"/>
    <xdr:sp macro="" textlink="">
      <xdr:nvSpPr>
        <xdr:cNvPr id="677" name="テキスト ボックス 676"/>
        <xdr:cNvSpPr txBox="1"/>
      </xdr:nvSpPr>
      <xdr:spPr>
        <a:xfrm>
          <a:off x="15214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88088</xdr:rowOff>
    </xdr:from>
    <xdr:to>
      <xdr:col>21</xdr:col>
      <xdr:colOff>161925</xdr:colOff>
      <xdr:row>99</xdr:row>
      <xdr:rowOff>3048</xdr:rowOff>
    </xdr:to>
    <xdr:cxnSp macro="">
      <xdr:nvCxnSpPr>
        <xdr:cNvPr id="678" name="直線コネクタ 677"/>
        <xdr:cNvCxnSpPr/>
      </xdr:nvCxnSpPr>
      <xdr:spPr>
        <a:xfrm>
          <a:off x="13703300" y="16547288"/>
          <a:ext cx="889000" cy="42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88088</xdr:rowOff>
    </xdr:from>
    <xdr:to>
      <xdr:col>19</xdr:col>
      <xdr:colOff>644525</xdr:colOff>
      <xdr:row>97</xdr:row>
      <xdr:rowOff>51448</xdr:rowOff>
    </xdr:to>
    <xdr:cxnSp macro="">
      <xdr:nvCxnSpPr>
        <xdr:cNvPr id="681" name="直線コネクタ 680"/>
        <xdr:cNvCxnSpPr/>
      </xdr:nvCxnSpPr>
      <xdr:spPr>
        <a:xfrm flipV="1">
          <a:off x="12814300" y="16547288"/>
          <a:ext cx="889000" cy="13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83" name="テキスト ボックス 682"/>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143904</xdr:rowOff>
    </xdr:from>
    <xdr:to>
      <xdr:col>23</xdr:col>
      <xdr:colOff>568325</xdr:colOff>
      <xdr:row>98</xdr:row>
      <xdr:rowOff>74054</xdr:rowOff>
    </xdr:to>
    <xdr:sp macro="" textlink="">
      <xdr:nvSpPr>
        <xdr:cNvPr id="691" name="円/楕円 690"/>
        <xdr:cNvSpPr/>
      </xdr:nvSpPr>
      <xdr:spPr>
        <a:xfrm>
          <a:off x="16268700" y="1677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122331</xdr:rowOff>
    </xdr:from>
    <xdr:ext cx="534377" cy="259045"/>
    <xdr:sp macro="" textlink="">
      <xdr:nvSpPr>
        <xdr:cNvPr id="692" name="積立金該当値テキスト"/>
        <xdr:cNvSpPr txBox="1"/>
      </xdr:nvSpPr>
      <xdr:spPr>
        <a:xfrm>
          <a:off x="16370300" y="167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15,169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13272</xdr:rowOff>
    </xdr:from>
    <xdr:to>
      <xdr:col>22</xdr:col>
      <xdr:colOff>415925</xdr:colOff>
      <xdr:row>96</xdr:row>
      <xdr:rowOff>114872</xdr:rowOff>
    </xdr:to>
    <xdr:sp macro="" textlink="">
      <xdr:nvSpPr>
        <xdr:cNvPr id="693" name="円/楕円 692"/>
        <xdr:cNvSpPr/>
      </xdr:nvSpPr>
      <xdr:spPr>
        <a:xfrm>
          <a:off x="15430500" y="164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131399</xdr:rowOff>
    </xdr:from>
    <xdr:ext cx="534377" cy="259045"/>
    <xdr:sp macro="" textlink="">
      <xdr:nvSpPr>
        <xdr:cNvPr id="694" name="テキスト ボックス 693"/>
        <xdr:cNvSpPr txBox="1"/>
      </xdr:nvSpPr>
      <xdr:spPr>
        <a:xfrm>
          <a:off x="15214111" y="162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123698</xdr:rowOff>
    </xdr:from>
    <xdr:to>
      <xdr:col>21</xdr:col>
      <xdr:colOff>212725</xdr:colOff>
      <xdr:row>99</xdr:row>
      <xdr:rowOff>53848</xdr:rowOff>
    </xdr:to>
    <xdr:sp macro="" textlink="">
      <xdr:nvSpPr>
        <xdr:cNvPr id="695" name="円/楕円 694"/>
        <xdr:cNvSpPr/>
      </xdr:nvSpPr>
      <xdr:spPr>
        <a:xfrm>
          <a:off x="14541500" y="1692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44975</xdr:rowOff>
    </xdr:from>
    <xdr:ext cx="469744" cy="259045"/>
    <xdr:sp macro="" textlink="">
      <xdr:nvSpPr>
        <xdr:cNvPr id="696" name="テキスト ボックス 695"/>
        <xdr:cNvSpPr txBox="1"/>
      </xdr:nvSpPr>
      <xdr:spPr>
        <a:xfrm>
          <a:off x="14357427" y="1701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37288</xdr:rowOff>
    </xdr:from>
    <xdr:to>
      <xdr:col>20</xdr:col>
      <xdr:colOff>9525</xdr:colOff>
      <xdr:row>96</xdr:row>
      <xdr:rowOff>138888</xdr:rowOff>
    </xdr:to>
    <xdr:sp macro="" textlink="">
      <xdr:nvSpPr>
        <xdr:cNvPr id="697" name="円/楕円 696"/>
        <xdr:cNvSpPr/>
      </xdr:nvSpPr>
      <xdr:spPr>
        <a:xfrm>
          <a:off x="13652500" y="164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155415</xdr:rowOff>
    </xdr:from>
    <xdr:ext cx="534377" cy="259045"/>
    <xdr:sp macro="" textlink="">
      <xdr:nvSpPr>
        <xdr:cNvPr id="698" name="テキスト ボックス 697"/>
        <xdr:cNvSpPr txBox="1"/>
      </xdr:nvSpPr>
      <xdr:spPr>
        <a:xfrm>
          <a:off x="13436111" y="162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648</xdr:rowOff>
    </xdr:from>
    <xdr:to>
      <xdr:col>18</xdr:col>
      <xdr:colOff>492125</xdr:colOff>
      <xdr:row>97</xdr:row>
      <xdr:rowOff>102248</xdr:rowOff>
    </xdr:to>
    <xdr:sp macro="" textlink="">
      <xdr:nvSpPr>
        <xdr:cNvPr id="699" name="円/楕円 698"/>
        <xdr:cNvSpPr/>
      </xdr:nvSpPr>
      <xdr:spPr>
        <a:xfrm>
          <a:off x="12763500" y="166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93375</xdr:rowOff>
    </xdr:from>
    <xdr:ext cx="534377" cy="259045"/>
    <xdr:sp macro="" textlink="">
      <xdr:nvSpPr>
        <xdr:cNvPr id="700" name="テキスト ボックス 699"/>
        <xdr:cNvSpPr txBox="1"/>
      </xdr:nvSpPr>
      <xdr:spPr>
        <a:xfrm>
          <a:off x="12547111" y="167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168529</xdr:rowOff>
    </xdr:from>
    <xdr:to>
      <xdr:col>32</xdr:col>
      <xdr:colOff>187325</xdr:colOff>
      <xdr:row>37</xdr:row>
      <xdr:rowOff>24130</xdr:rowOff>
    </xdr:to>
    <xdr:cxnSp macro="">
      <xdr:nvCxnSpPr>
        <xdr:cNvPr id="729" name="直線コネクタ 728"/>
        <xdr:cNvCxnSpPr/>
      </xdr:nvCxnSpPr>
      <xdr:spPr>
        <a:xfrm flipV="1">
          <a:off x="21323300" y="5483479"/>
          <a:ext cx="838200" cy="88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31894</xdr:rowOff>
    </xdr:from>
    <xdr:ext cx="378565" cy="259045"/>
    <xdr:sp macro="" textlink="">
      <xdr:nvSpPr>
        <xdr:cNvPr id="730" name="投資及び出資金平均値テキスト"/>
        <xdr:cNvSpPr txBox="1"/>
      </xdr:nvSpPr>
      <xdr:spPr>
        <a:xfrm>
          <a:off x="22212300" y="6546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97282</xdr:rowOff>
    </xdr:from>
    <xdr:to>
      <xdr:col>31</xdr:col>
      <xdr:colOff>34925</xdr:colOff>
      <xdr:row>37</xdr:row>
      <xdr:rowOff>24130</xdr:rowOff>
    </xdr:to>
    <xdr:cxnSp macro="">
      <xdr:nvCxnSpPr>
        <xdr:cNvPr id="732" name="直線コネクタ 731"/>
        <xdr:cNvCxnSpPr/>
      </xdr:nvCxnSpPr>
      <xdr:spPr>
        <a:xfrm>
          <a:off x="20434300" y="6098032"/>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45991</xdr:rowOff>
    </xdr:from>
    <xdr:ext cx="378565" cy="259045"/>
    <xdr:sp macro="" textlink="">
      <xdr:nvSpPr>
        <xdr:cNvPr id="734" name="テキスト ボックス 733"/>
        <xdr:cNvSpPr txBox="1"/>
      </xdr:nvSpPr>
      <xdr:spPr>
        <a:xfrm>
          <a:off x="21134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97282</xdr:rowOff>
    </xdr:from>
    <xdr:to>
      <xdr:col>29</xdr:col>
      <xdr:colOff>517525</xdr:colOff>
      <xdr:row>35</xdr:row>
      <xdr:rowOff>111125</xdr:rowOff>
    </xdr:to>
    <xdr:cxnSp macro="">
      <xdr:nvCxnSpPr>
        <xdr:cNvPr id="735" name="直線コネクタ 734"/>
        <xdr:cNvCxnSpPr/>
      </xdr:nvCxnSpPr>
      <xdr:spPr>
        <a:xfrm flipV="1">
          <a:off x="19545300" y="6098032"/>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131081</xdr:rowOff>
    </xdr:from>
    <xdr:ext cx="378565" cy="259045"/>
    <xdr:sp macro="" textlink="">
      <xdr:nvSpPr>
        <xdr:cNvPr id="737" name="テキスト ボックス 736"/>
        <xdr:cNvSpPr txBox="1"/>
      </xdr:nvSpPr>
      <xdr:spPr>
        <a:xfrm>
          <a:off x="20245017" y="66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111125</xdr:rowOff>
    </xdr:from>
    <xdr:to>
      <xdr:col>28</xdr:col>
      <xdr:colOff>314325</xdr:colOff>
      <xdr:row>38</xdr:row>
      <xdr:rowOff>153670</xdr:rowOff>
    </xdr:to>
    <xdr:cxnSp macro="">
      <xdr:nvCxnSpPr>
        <xdr:cNvPr id="738" name="直線コネクタ 737"/>
        <xdr:cNvCxnSpPr/>
      </xdr:nvCxnSpPr>
      <xdr:spPr>
        <a:xfrm flipV="1">
          <a:off x="18656300" y="6111875"/>
          <a:ext cx="889000" cy="55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136796</xdr:rowOff>
    </xdr:from>
    <xdr:ext cx="378565" cy="259045"/>
    <xdr:sp macro="" textlink="">
      <xdr:nvSpPr>
        <xdr:cNvPr id="740" name="テキスト ボックス 739"/>
        <xdr:cNvSpPr txBox="1"/>
      </xdr:nvSpPr>
      <xdr:spPr>
        <a:xfrm>
          <a:off x="19356017" y="6651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117729</xdr:rowOff>
    </xdr:from>
    <xdr:to>
      <xdr:col>32</xdr:col>
      <xdr:colOff>238125</xdr:colOff>
      <xdr:row>32</xdr:row>
      <xdr:rowOff>47879</xdr:rowOff>
    </xdr:to>
    <xdr:sp macro="" textlink="">
      <xdr:nvSpPr>
        <xdr:cNvPr id="748" name="円/楕円 747"/>
        <xdr:cNvSpPr/>
      </xdr:nvSpPr>
      <xdr:spPr>
        <a:xfrm>
          <a:off x="22110700" y="54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140606</xdr:rowOff>
    </xdr:from>
    <xdr:ext cx="469744" cy="259045"/>
    <xdr:sp macro="" textlink="">
      <xdr:nvSpPr>
        <xdr:cNvPr id="749" name="投資及び出資金該当値テキスト"/>
        <xdr:cNvSpPr txBox="1"/>
      </xdr:nvSpPr>
      <xdr:spPr>
        <a:xfrm>
          <a:off x="22212300" y="528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9,823</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144780</xdr:rowOff>
    </xdr:from>
    <xdr:to>
      <xdr:col>31</xdr:col>
      <xdr:colOff>85725</xdr:colOff>
      <xdr:row>37</xdr:row>
      <xdr:rowOff>74930</xdr:rowOff>
    </xdr:to>
    <xdr:sp macro="" textlink="">
      <xdr:nvSpPr>
        <xdr:cNvPr id="750" name="円/楕円 749"/>
        <xdr:cNvSpPr/>
      </xdr:nvSpPr>
      <xdr:spPr>
        <a:xfrm>
          <a:off x="21272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91457</xdr:rowOff>
    </xdr:from>
    <xdr:ext cx="469744" cy="259045"/>
    <xdr:sp macro="" textlink="">
      <xdr:nvSpPr>
        <xdr:cNvPr id="751" name="テキスト ボックス 750"/>
        <xdr:cNvSpPr txBox="1"/>
      </xdr:nvSpPr>
      <xdr:spPr>
        <a:xfrm>
          <a:off x="21088427" y="609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46482</xdr:rowOff>
    </xdr:from>
    <xdr:to>
      <xdr:col>29</xdr:col>
      <xdr:colOff>568325</xdr:colOff>
      <xdr:row>35</xdr:row>
      <xdr:rowOff>148082</xdr:rowOff>
    </xdr:to>
    <xdr:sp macro="" textlink="">
      <xdr:nvSpPr>
        <xdr:cNvPr id="752" name="円/楕円 751"/>
        <xdr:cNvSpPr/>
      </xdr:nvSpPr>
      <xdr:spPr>
        <a:xfrm>
          <a:off x="203835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164609</xdr:rowOff>
    </xdr:from>
    <xdr:ext cx="469744" cy="259045"/>
    <xdr:sp macro="" textlink="">
      <xdr:nvSpPr>
        <xdr:cNvPr id="753" name="テキスト ボックス 752"/>
        <xdr:cNvSpPr txBox="1"/>
      </xdr:nvSpPr>
      <xdr:spPr>
        <a:xfrm>
          <a:off x="20199427"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60325</xdr:rowOff>
    </xdr:from>
    <xdr:to>
      <xdr:col>28</xdr:col>
      <xdr:colOff>365125</xdr:colOff>
      <xdr:row>35</xdr:row>
      <xdr:rowOff>161925</xdr:rowOff>
    </xdr:to>
    <xdr:sp macro="" textlink="">
      <xdr:nvSpPr>
        <xdr:cNvPr id="754" name="円/楕円 753"/>
        <xdr:cNvSpPr/>
      </xdr:nvSpPr>
      <xdr:spPr>
        <a:xfrm>
          <a:off x="19494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7002</xdr:rowOff>
    </xdr:from>
    <xdr:ext cx="469744" cy="259045"/>
    <xdr:sp macro="" textlink="">
      <xdr:nvSpPr>
        <xdr:cNvPr id="755" name="テキスト ボックス 754"/>
        <xdr:cNvSpPr txBox="1"/>
      </xdr:nvSpPr>
      <xdr:spPr>
        <a:xfrm>
          <a:off x="19310427" y="58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102870</xdr:rowOff>
    </xdr:from>
    <xdr:to>
      <xdr:col>27</xdr:col>
      <xdr:colOff>161925</xdr:colOff>
      <xdr:row>39</xdr:row>
      <xdr:rowOff>33020</xdr:rowOff>
    </xdr:to>
    <xdr:sp macro="" textlink="">
      <xdr:nvSpPr>
        <xdr:cNvPr id="756" name="円/楕円 755"/>
        <xdr:cNvSpPr/>
      </xdr:nvSpPr>
      <xdr:spPr>
        <a:xfrm>
          <a:off x="18605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24147</xdr:rowOff>
    </xdr:from>
    <xdr:ext cx="378565" cy="259045"/>
    <xdr:sp macro="" textlink="">
      <xdr:nvSpPr>
        <xdr:cNvPr id="757" name="テキスト ボックス 756"/>
        <xdr:cNvSpPr txBox="1"/>
      </xdr:nvSpPr>
      <xdr:spPr>
        <a:xfrm>
          <a:off x="18467017" y="6710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126212</xdr:rowOff>
    </xdr:from>
    <xdr:to>
      <xdr:col>32</xdr:col>
      <xdr:colOff>187325</xdr:colOff>
      <xdr:row>58</xdr:row>
      <xdr:rowOff>131790</xdr:rowOff>
    </xdr:to>
    <xdr:cxnSp macro="">
      <xdr:nvCxnSpPr>
        <xdr:cNvPr id="784" name="直線コネクタ 783"/>
        <xdr:cNvCxnSpPr/>
      </xdr:nvCxnSpPr>
      <xdr:spPr>
        <a:xfrm>
          <a:off x="21323300" y="10070312"/>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120178</xdr:rowOff>
    </xdr:from>
    <xdr:to>
      <xdr:col>31</xdr:col>
      <xdr:colOff>34925</xdr:colOff>
      <xdr:row>58</xdr:row>
      <xdr:rowOff>126212</xdr:rowOff>
    </xdr:to>
    <xdr:cxnSp macro="">
      <xdr:nvCxnSpPr>
        <xdr:cNvPr id="787" name="直線コネクタ 786"/>
        <xdr:cNvCxnSpPr/>
      </xdr:nvCxnSpPr>
      <xdr:spPr>
        <a:xfrm>
          <a:off x="20434300" y="10064278"/>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120178</xdr:rowOff>
    </xdr:from>
    <xdr:to>
      <xdr:col>29</xdr:col>
      <xdr:colOff>517525</xdr:colOff>
      <xdr:row>58</xdr:row>
      <xdr:rowOff>123103</xdr:rowOff>
    </xdr:to>
    <xdr:cxnSp macro="">
      <xdr:nvCxnSpPr>
        <xdr:cNvPr id="790" name="直線コネクタ 789"/>
        <xdr:cNvCxnSpPr/>
      </xdr:nvCxnSpPr>
      <xdr:spPr>
        <a:xfrm flipV="1">
          <a:off x="19545300" y="10064278"/>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123103</xdr:rowOff>
    </xdr:from>
    <xdr:to>
      <xdr:col>28</xdr:col>
      <xdr:colOff>314325</xdr:colOff>
      <xdr:row>58</xdr:row>
      <xdr:rowOff>124567</xdr:rowOff>
    </xdr:to>
    <xdr:cxnSp macro="">
      <xdr:nvCxnSpPr>
        <xdr:cNvPr id="793" name="直線コネクタ 792"/>
        <xdr:cNvCxnSpPr/>
      </xdr:nvCxnSpPr>
      <xdr:spPr>
        <a:xfrm flipV="1">
          <a:off x="18656300" y="10067203"/>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80990</xdr:rowOff>
    </xdr:from>
    <xdr:to>
      <xdr:col>32</xdr:col>
      <xdr:colOff>238125</xdr:colOff>
      <xdr:row>59</xdr:row>
      <xdr:rowOff>11140</xdr:rowOff>
    </xdr:to>
    <xdr:sp macro="" textlink="">
      <xdr:nvSpPr>
        <xdr:cNvPr id="803" name="円/楕円 802"/>
        <xdr:cNvSpPr/>
      </xdr:nvSpPr>
      <xdr:spPr>
        <a:xfrm>
          <a:off x="22110700" y="100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167367</xdr:rowOff>
    </xdr:from>
    <xdr:ext cx="378565" cy="259045"/>
    <xdr:sp macro="" textlink="">
      <xdr:nvSpPr>
        <xdr:cNvPr id="804" name="貸付金該当値テキスト"/>
        <xdr:cNvSpPr txBox="1"/>
      </xdr:nvSpPr>
      <xdr:spPr>
        <a:xfrm>
          <a:off x="22212300" y="994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75412</xdr:rowOff>
    </xdr:from>
    <xdr:to>
      <xdr:col>31</xdr:col>
      <xdr:colOff>85725</xdr:colOff>
      <xdr:row>59</xdr:row>
      <xdr:rowOff>5562</xdr:rowOff>
    </xdr:to>
    <xdr:sp macro="" textlink="">
      <xdr:nvSpPr>
        <xdr:cNvPr id="805" name="円/楕円 804"/>
        <xdr:cNvSpPr/>
      </xdr:nvSpPr>
      <xdr:spPr>
        <a:xfrm>
          <a:off x="21272500" y="100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168139</xdr:rowOff>
    </xdr:from>
    <xdr:ext cx="378565" cy="259045"/>
    <xdr:sp macro="" textlink="">
      <xdr:nvSpPr>
        <xdr:cNvPr id="806" name="テキスト ボックス 805"/>
        <xdr:cNvSpPr txBox="1"/>
      </xdr:nvSpPr>
      <xdr:spPr>
        <a:xfrm>
          <a:off x="21134017" y="10112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69378</xdr:rowOff>
    </xdr:from>
    <xdr:to>
      <xdr:col>29</xdr:col>
      <xdr:colOff>568325</xdr:colOff>
      <xdr:row>58</xdr:row>
      <xdr:rowOff>170978</xdr:rowOff>
    </xdr:to>
    <xdr:sp macro="" textlink="">
      <xdr:nvSpPr>
        <xdr:cNvPr id="807" name="円/楕円 806"/>
        <xdr:cNvSpPr/>
      </xdr:nvSpPr>
      <xdr:spPr>
        <a:xfrm>
          <a:off x="20383500" y="1001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162105</xdr:rowOff>
    </xdr:from>
    <xdr:ext cx="378565" cy="259045"/>
    <xdr:sp macro="" textlink="">
      <xdr:nvSpPr>
        <xdr:cNvPr id="808" name="テキスト ボックス 807"/>
        <xdr:cNvSpPr txBox="1"/>
      </xdr:nvSpPr>
      <xdr:spPr>
        <a:xfrm>
          <a:off x="20245017" y="10106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72303</xdr:rowOff>
    </xdr:from>
    <xdr:to>
      <xdr:col>28</xdr:col>
      <xdr:colOff>365125</xdr:colOff>
      <xdr:row>59</xdr:row>
      <xdr:rowOff>2453</xdr:rowOff>
    </xdr:to>
    <xdr:sp macro="" textlink="">
      <xdr:nvSpPr>
        <xdr:cNvPr id="809" name="円/楕円 808"/>
        <xdr:cNvSpPr/>
      </xdr:nvSpPr>
      <xdr:spPr>
        <a:xfrm>
          <a:off x="19494500" y="100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165030</xdr:rowOff>
    </xdr:from>
    <xdr:ext cx="378565" cy="259045"/>
    <xdr:sp macro="" textlink="">
      <xdr:nvSpPr>
        <xdr:cNvPr id="810" name="テキスト ボックス 809"/>
        <xdr:cNvSpPr txBox="1"/>
      </xdr:nvSpPr>
      <xdr:spPr>
        <a:xfrm>
          <a:off x="19356017" y="10109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73767</xdr:rowOff>
    </xdr:from>
    <xdr:to>
      <xdr:col>27</xdr:col>
      <xdr:colOff>161925</xdr:colOff>
      <xdr:row>59</xdr:row>
      <xdr:rowOff>3917</xdr:rowOff>
    </xdr:to>
    <xdr:sp macro="" textlink="">
      <xdr:nvSpPr>
        <xdr:cNvPr id="811" name="円/楕円 810"/>
        <xdr:cNvSpPr/>
      </xdr:nvSpPr>
      <xdr:spPr>
        <a:xfrm>
          <a:off x="18605500" y="1001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166494</xdr:rowOff>
    </xdr:from>
    <xdr:ext cx="378565" cy="259045"/>
    <xdr:sp macro="" textlink="">
      <xdr:nvSpPr>
        <xdr:cNvPr id="812" name="テキスト ボックス 811"/>
        <xdr:cNvSpPr txBox="1"/>
      </xdr:nvSpPr>
      <xdr:spPr>
        <a:xfrm>
          <a:off x="18467017" y="10110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156714</xdr:rowOff>
    </xdr:from>
    <xdr:to>
      <xdr:col>32</xdr:col>
      <xdr:colOff>187325</xdr:colOff>
      <xdr:row>76</xdr:row>
      <xdr:rowOff>110423</xdr:rowOff>
    </xdr:to>
    <xdr:cxnSp macro="">
      <xdr:nvCxnSpPr>
        <xdr:cNvPr id="844" name="直線コネクタ 843"/>
        <xdr:cNvCxnSpPr/>
      </xdr:nvCxnSpPr>
      <xdr:spPr>
        <a:xfrm flipV="1">
          <a:off x="21323300" y="13015464"/>
          <a:ext cx="838200" cy="12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5"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129103</xdr:rowOff>
    </xdr:from>
    <xdr:to>
      <xdr:col>31</xdr:col>
      <xdr:colOff>34925</xdr:colOff>
      <xdr:row>76</xdr:row>
      <xdr:rowOff>110423</xdr:rowOff>
    </xdr:to>
    <xdr:cxnSp macro="">
      <xdr:nvCxnSpPr>
        <xdr:cNvPr id="847" name="直線コネクタ 846"/>
        <xdr:cNvCxnSpPr/>
      </xdr:nvCxnSpPr>
      <xdr:spPr>
        <a:xfrm>
          <a:off x="20434300" y="12987853"/>
          <a:ext cx="889000" cy="15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99336</xdr:rowOff>
    </xdr:from>
    <xdr:to>
      <xdr:col>29</xdr:col>
      <xdr:colOff>517525</xdr:colOff>
      <xdr:row>75</xdr:row>
      <xdr:rowOff>129103</xdr:rowOff>
    </xdr:to>
    <xdr:cxnSp macro="">
      <xdr:nvCxnSpPr>
        <xdr:cNvPr id="850" name="直線コネクタ 849"/>
        <xdr:cNvCxnSpPr/>
      </xdr:nvCxnSpPr>
      <xdr:spPr>
        <a:xfrm>
          <a:off x="19545300" y="12958086"/>
          <a:ext cx="889000" cy="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52" name="テキスト ボックス 851"/>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99336</xdr:rowOff>
    </xdr:from>
    <xdr:to>
      <xdr:col>28</xdr:col>
      <xdr:colOff>314325</xdr:colOff>
      <xdr:row>77</xdr:row>
      <xdr:rowOff>26608</xdr:rowOff>
    </xdr:to>
    <xdr:cxnSp macro="">
      <xdr:nvCxnSpPr>
        <xdr:cNvPr id="853" name="直線コネクタ 852"/>
        <xdr:cNvCxnSpPr/>
      </xdr:nvCxnSpPr>
      <xdr:spPr>
        <a:xfrm flipV="1">
          <a:off x="18656300" y="12958086"/>
          <a:ext cx="889000" cy="27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95885</xdr:rowOff>
    </xdr:from>
    <xdr:ext cx="534377" cy="259045"/>
    <xdr:sp macro="" textlink="">
      <xdr:nvSpPr>
        <xdr:cNvPr id="855" name="テキスト ボックス 854"/>
        <xdr:cNvSpPr txBox="1"/>
      </xdr:nvSpPr>
      <xdr:spPr>
        <a:xfrm>
          <a:off x="19278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105914</xdr:rowOff>
    </xdr:from>
    <xdr:to>
      <xdr:col>32</xdr:col>
      <xdr:colOff>238125</xdr:colOff>
      <xdr:row>76</xdr:row>
      <xdr:rowOff>36064</xdr:rowOff>
    </xdr:to>
    <xdr:sp macro="" textlink="">
      <xdr:nvSpPr>
        <xdr:cNvPr id="863" name="円/楕円 862"/>
        <xdr:cNvSpPr/>
      </xdr:nvSpPr>
      <xdr:spPr>
        <a:xfrm>
          <a:off x="22110700" y="1296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128791</xdr:rowOff>
    </xdr:from>
    <xdr:ext cx="534377" cy="259045"/>
    <xdr:sp macro="" textlink="">
      <xdr:nvSpPr>
        <xdr:cNvPr id="864" name="繰出金該当値テキスト"/>
        <xdr:cNvSpPr txBox="1"/>
      </xdr:nvSpPr>
      <xdr:spPr>
        <a:xfrm>
          <a:off x="22212300" y="128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58,458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59623</xdr:rowOff>
    </xdr:from>
    <xdr:to>
      <xdr:col>31</xdr:col>
      <xdr:colOff>85725</xdr:colOff>
      <xdr:row>76</xdr:row>
      <xdr:rowOff>161223</xdr:rowOff>
    </xdr:to>
    <xdr:sp macro="" textlink="">
      <xdr:nvSpPr>
        <xdr:cNvPr id="865" name="円/楕円 864"/>
        <xdr:cNvSpPr/>
      </xdr:nvSpPr>
      <xdr:spPr>
        <a:xfrm>
          <a:off x="21272500" y="130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152350</xdr:rowOff>
    </xdr:from>
    <xdr:ext cx="534377" cy="259045"/>
    <xdr:sp macro="" textlink="">
      <xdr:nvSpPr>
        <xdr:cNvPr id="866" name="テキスト ボックス 865"/>
        <xdr:cNvSpPr txBox="1"/>
      </xdr:nvSpPr>
      <xdr:spPr>
        <a:xfrm>
          <a:off x="21056111" y="131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78303</xdr:rowOff>
    </xdr:from>
    <xdr:to>
      <xdr:col>29</xdr:col>
      <xdr:colOff>568325</xdr:colOff>
      <xdr:row>76</xdr:row>
      <xdr:rowOff>8452</xdr:rowOff>
    </xdr:to>
    <xdr:sp macro="" textlink="">
      <xdr:nvSpPr>
        <xdr:cNvPr id="867" name="円/楕円 866"/>
        <xdr:cNvSpPr/>
      </xdr:nvSpPr>
      <xdr:spPr>
        <a:xfrm>
          <a:off x="20383500" y="129370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24980</xdr:rowOff>
    </xdr:from>
    <xdr:ext cx="534377" cy="259045"/>
    <xdr:sp macro="" textlink="">
      <xdr:nvSpPr>
        <xdr:cNvPr id="868" name="テキスト ボックス 867"/>
        <xdr:cNvSpPr txBox="1"/>
      </xdr:nvSpPr>
      <xdr:spPr>
        <a:xfrm>
          <a:off x="20167111" y="1271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60,149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48536</xdr:rowOff>
    </xdr:from>
    <xdr:to>
      <xdr:col>28</xdr:col>
      <xdr:colOff>365125</xdr:colOff>
      <xdr:row>75</xdr:row>
      <xdr:rowOff>150137</xdr:rowOff>
    </xdr:to>
    <xdr:sp macro="" textlink="">
      <xdr:nvSpPr>
        <xdr:cNvPr id="869" name="円/楕円 868"/>
        <xdr:cNvSpPr/>
      </xdr:nvSpPr>
      <xdr:spPr>
        <a:xfrm>
          <a:off x="19494500" y="129072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166663</xdr:rowOff>
    </xdr:from>
    <xdr:ext cx="534377" cy="259045"/>
    <xdr:sp macro="" textlink="">
      <xdr:nvSpPr>
        <xdr:cNvPr id="870" name="テキスト ボックス 869"/>
        <xdr:cNvSpPr txBox="1"/>
      </xdr:nvSpPr>
      <xdr:spPr>
        <a:xfrm>
          <a:off x="19278111" y="12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61,972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147258</xdr:rowOff>
    </xdr:from>
    <xdr:to>
      <xdr:col>27</xdr:col>
      <xdr:colOff>161925</xdr:colOff>
      <xdr:row>77</xdr:row>
      <xdr:rowOff>77408</xdr:rowOff>
    </xdr:to>
    <xdr:sp macro="" textlink="">
      <xdr:nvSpPr>
        <xdr:cNvPr id="871" name="円/楕円 870"/>
        <xdr:cNvSpPr/>
      </xdr:nvSpPr>
      <xdr:spPr>
        <a:xfrm>
          <a:off x="18605500" y="131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68535</xdr:rowOff>
    </xdr:from>
    <xdr:ext cx="534377" cy="259045"/>
    <xdr:sp macro="" textlink="">
      <xdr:nvSpPr>
        <xdr:cNvPr id="872" name="テキスト ボックス 871"/>
        <xdr:cNvSpPr txBox="1"/>
      </xdr:nvSpPr>
      <xdr:spPr>
        <a:xfrm>
          <a:off x="18389111" y="1327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499,548</a:t>
          </a:r>
          <a:r>
            <a:rPr kumimoji="1" lang="ja-JP" altLang="ja-JP" sz="1100">
              <a:solidFill>
                <a:schemeClr val="dk1"/>
              </a:solidFill>
              <a:effectLst/>
              <a:latin typeface="+mn-lt"/>
              <a:ea typeface="+mn-ea"/>
              <a:cs typeface="+mn-cs"/>
            </a:rPr>
            <a:t>円となっている。類似団体平均と比較して、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人当たりのコストが高い主なものは</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投資及び出資金</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つである。</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1,058</a:t>
          </a:r>
          <a:r>
            <a:rPr kumimoji="1" lang="ja-JP" altLang="ja-JP" sz="1100">
              <a:solidFill>
                <a:schemeClr val="dk1"/>
              </a:solidFill>
              <a:effectLst/>
              <a:latin typeface="+mn-lt"/>
              <a:ea typeface="+mn-ea"/>
              <a:cs typeface="+mn-cs"/>
            </a:rPr>
            <a:t>円増加している。</a:t>
          </a:r>
          <a:r>
            <a:rPr kumimoji="1" lang="ja-JP" altLang="en-US" sz="1100">
              <a:solidFill>
                <a:schemeClr val="dk1"/>
              </a:solidFill>
              <a:effectLst/>
              <a:latin typeface="+mn-lt"/>
              <a:ea typeface="+mn-ea"/>
              <a:cs typeface="+mn-cs"/>
            </a:rPr>
            <a:t>類似団体平均より高い水準となっているのは</a:t>
          </a:r>
          <a:r>
            <a:rPr kumimoji="1" lang="ja-JP" altLang="ja-JP" sz="1100">
              <a:solidFill>
                <a:schemeClr val="dk1"/>
              </a:solidFill>
              <a:effectLst/>
              <a:latin typeface="+mn-lt"/>
              <a:ea typeface="+mn-ea"/>
              <a:cs typeface="+mn-cs"/>
            </a:rPr>
            <a:t>、本町の行政区域が広範囲であることやそれに伴う施設</a:t>
          </a:r>
          <a:r>
            <a:rPr kumimoji="1" lang="ja-JP" altLang="ja-JP" sz="1100" baseline="0">
              <a:solidFill>
                <a:schemeClr val="dk1"/>
              </a:solidFill>
              <a:effectLst/>
              <a:latin typeface="+mn-lt"/>
              <a:ea typeface="+mn-ea"/>
              <a:cs typeface="+mn-cs"/>
            </a:rPr>
            <a:t>（出張所・保育所・学校等）</a:t>
          </a:r>
          <a:r>
            <a:rPr kumimoji="1" lang="ja-JP" altLang="ja-JP" sz="1100">
              <a:solidFill>
                <a:schemeClr val="dk1"/>
              </a:solidFill>
              <a:effectLst/>
              <a:latin typeface="+mn-lt"/>
              <a:ea typeface="+mn-ea"/>
              <a:cs typeface="+mn-cs"/>
            </a:rPr>
            <a:t>が多いことが要因であると思われる</a:t>
          </a:r>
          <a:r>
            <a:rPr kumimoji="1" lang="ja-JP" altLang="en-US" sz="1100" baseline="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5,361</a:t>
          </a:r>
          <a:r>
            <a:rPr kumimoji="1" lang="ja-JP" altLang="ja-JP" sz="1100">
              <a:solidFill>
                <a:schemeClr val="dk1"/>
              </a:solidFill>
              <a:effectLst/>
              <a:latin typeface="+mn-lt"/>
              <a:ea typeface="+mn-ea"/>
              <a:cs typeface="+mn-cs"/>
            </a:rPr>
            <a:t>円増加して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類似団体平均と比較して高い水準となっている。</a:t>
          </a:r>
          <a:r>
            <a:rPr kumimoji="1" lang="ja-JP" altLang="en-US" sz="1100">
              <a:solidFill>
                <a:schemeClr val="dk1"/>
              </a:solidFill>
              <a:effectLst/>
              <a:latin typeface="+mn-lt"/>
              <a:ea typeface="+mn-ea"/>
              <a:cs typeface="+mn-cs"/>
            </a:rPr>
            <a:t>類似団体平均より高い水準となっているのは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人件費と同様、</a:t>
          </a:r>
          <a:r>
            <a:rPr kumimoji="1" lang="ja-JP" altLang="ja-JP" sz="1100">
              <a:solidFill>
                <a:schemeClr val="dk1"/>
              </a:solidFill>
              <a:effectLst/>
              <a:latin typeface="+mn-lt"/>
              <a:ea typeface="+mn-ea"/>
              <a:cs typeface="+mn-cs"/>
            </a:rPr>
            <a:t>本町の行政区域が広範囲であることやそれに伴う施設</a:t>
          </a:r>
          <a:r>
            <a:rPr kumimoji="1" lang="ja-JP" altLang="ja-JP" sz="1100" baseline="0">
              <a:solidFill>
                <a:schemeClr val="dk1"/>
              </a:solidFill>
              <a:effectLst/>
              <a:latin typeface="+mn-lt"/>
              <a:ea typeface="+mn-ea"/>
              <a:cs typeface="+mn-cs"/>
            </a:rPr>
            <a:t>（出張所・保育所・学校等）</a:t>
          </a:r>
          <a:r>
            <a:rPr kumimoji="1" lang="ja-JP" altLang="ja-JP" sz="1100">
              <a:solidFill>
                <a:schemeClr val="dk1"/>
              </a:solidFill>
              <a:effectLst/>
              <a:latin typeface="+mn-lt"/>
              <a:ea typeface="+mn-ea"/>
              <a:cs typeface="+mn-cs"/>
            </a:rPr>
            <a:t>が多いことが要因であると思われる</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投資及び出資金</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6,963</a:t>
          </a:r>
          <a:r>
            <a:rPr kumimoji="1" lang="ja-JP" altLang="ja-JP" sz="1100">
              <a:solidFill>
                <a:schemeClr val="dk1"/>
              </a:solidFill>
              <a:effectLst/>
              <a:latin typeface="+mn-lt"/>
              <a:ea typeface="+mn-ea"/>
              <a:cs typeface="+mn-cs"/>
            </a:rPr>
            <a:t>円増加して</a:t>
          </a:r>
          <a:r>
            <a:rPr kumimoji="1" lang="ja-JP" altLang="en-US" sz="1100">
              <a:solidFill>
                <a:schemeClr val="dk1"/>
              </a:solidFill>
              <a:effectLst/>
              <a:latin typeface="+mn-lt"/>
              <a:ea typeface="+mn-ea"/>
              <a:cs typeface="+mn-cs"/>
            </a:rPr>
            <a:t>おり、新病院建設事業に伴う病院事業会計への出資金が増加したことが要因となっている。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今後は、施設</a:t>
          </a:r>
          <a:r>
            <a:rPr kumimoji="1" lang="ja-JP" altLang="ja-JP" sz="1100" baseline="0">
              <a:solidFill>
                <a:schemeClr val="dk1"/>
              </a:solidFill>
              <a:effectLst/>
              <a:latin typeface="+mn-lt"/>
              <a:ea typeface="+mn-ea"/>
              <a:cs typeface="+mn-cs"/>
            </a:rPr>
            <a:t>（出張所・保育所・学校等）</a:t>
          </a:r>
          <a:r>
            <a:rPr kumimoji="1" lang="ja-JP" altLang="ja-JP" sz="1100">
              <a:solidFill>
                <a:schemeClr val="dk1"/>
              </a:solidFill>
              <a:effectLst/>
              <a:latin typeface="+mn-lt"/>
              <a:ea typeface="+mn-ea"/>
              <a:cs typeface="+mn-cs"/>
            </a:rPr>
            <a:t>の統廃合、施設管理業務や事務事業の民間委託、民間ノウハウの導入、事業効率化等を推進し、類似団体平均と同水準となるよう事業費の削減に努める。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15,977
15,853
183.31
8,248,407
7,981,272
160,893
4,820,698
9,982,200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34.4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110635</xdr:rowOff>
    </xdr:from>
    <xdr:to>
      <xdr:col>6</xdr:col>
      <xdr:colOff>511175</xdr:colOff>
      <xdr:row>35</xdr:row>
      <xdr:rowOff>59037</xdr:rowOff>
    </xdr:to>
    <xdr:cxnSp macro="">
      <xdr:nvCxnSpPr>
        <xdr:cNvPr id="63" name="直線コネクタ 62"/>
        <xdr:cNvCxnSpPr/>
      </xdr:nvCxnSpPr>
      <xdr:spPr>
        <a:xfrm>
          <a:off x="3797300" y="5939935"/>
          <a:ext cx="838200" cy="1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110635</xdr:rowOff>
    </xdr:from>
    <xdr:to>
      <xdr:col>5</xdr:col>
      <xdr:colOff>358775</xdr:colOff>
      <xdr:row>35</xdr:row>
      <xdr:rowOff>48587</xdr:rowOff>
    </xdr:to>
    <xdr:cxnSp macro="">
      <xdr:nvCxnSpPr>
        <xdr:cNvPr id="66" name="直線コネクタ 65"/>
        <xdr:cNvCxnSpPr/>
      </xdr:nvCxnSpPr>
      <xdr:spPr>
        <a:xfrm flipV="1">
          <a:off x="2908300" y="5939935"/>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48587</xdr:rowOff>
    </xdr:from>
    <xdr:to>
      <xdr:col>4</xdr:col>
      <xdr:colOff>155575</xdr:colOff>
      <xdr:row>35</xdr:row>
      <xdr:rowOff>161580</xdr:rowOff>
    </xdr:to>
    <xdr:cxnSp macro="">
      <xdr:nvCxnSpPr>
        <xdr:cNvPr id="69" name="直線コネクタ 68"/>
        <xdr:cNvCxnSpPr/>
      </xdr:nvCxnSpPr>
      <xdr:spPr>
        <a:xfrm flipV="1">
          <a:off x="2019300" y="6049337"/>
          <a:ext cx="889000" cy="1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97899</xdr:rowOff>
    </xdr:from>
    <xdr:to>
      <xdr:col>2</xdr:col>
      <xdr:colOff>638175</xdr:colOff>
      <xdr:row>35</xdr:row>
      <xdr:rowOff>161580</xdr:rowOff>
    </xdr:to>
    <xdr:cxnSp macro="">
      <xdr:nvCxnSpPr>
        <xdr:cNvPr id="72" name="直線コネクタ 71"/>
        <xdr:cNvCxnSpPr/>
      </xdr:nvCxnSpPr>
      <xdr:spPr>
        <a:xfrm>
          <a:off x="1130300" y="609864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8237</xdr:rowOff>
    </xdr:from>
    <xdr:to>
      <xdr:col>6</xdr:col>
      <xdr:colOff>561975</xdr:colOff>
      <xdr:row>35</xdr:row>
      <xdr:rowOff>109837</xdr:rowOff>
    </xdr:to>
    <xdr:sp macro="" textlink="">
      <xdr:nvSpPr>
        <xdr:cNvPr id="82" name="円/楕円 81"/>
        <xdr:cNvSpPr/>
      </xdr:nvSpPr>
      <xdr:spPr>
        <a:xfrm>
          <a:off x="4584700" y="60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158114</xdr:rowOff>
    </xdr:from>
    <xdr:ext cx="469744" cy="259045"/>
    <xdr:sp macro="" textlink="">
      <xdr:nvSpPr>
        <xdr:cNvPr id="83" name="議会費該当値テキスト"/>
        <xdr:cNvSpPr txBox="1"/>
      </xdr:nvSpPr>
      <xdr:spPr>
        <a:xfrm>
          <a:off x="4686300" y="598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59835</xdr:rowOff>
    </xdr:from>
    <xdr:to>
      <xdr:col>5</xdr:col>
      <xdr:colOff>409575</xdr:colOff>
      <xdr:row>34</xdr:row>
      <xdr:rowOff>161435</xdr:rowOff>
    </xdr:to>
    <xdr:sp macro="" textlink="">
      <xdr:nvSpPr>
        <xdr:cNvPr id="84" name="円/楕円 83"/>
        <xdr:cNvSpPr/>
      </xdr:nvSpPr>
      <xdr:spPr>
        <a:xfrm>
          <a:off x="3746500" y="58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152562</xdr:rowOff>
    </xdr:from>
    <xdr:ext cx="469744" cy="259045"/>
    <xdr:sp macro="" textlink="">
      <xdr:nvSpPr>
        <xdr:cNvPr id="85" name="テキスト ボックス 84"/>
        <xdr:cNvSpPr txBox="1"/>
      </xdr:nvSpPr>
      <xdr:spPr>
        <a:xfrm>
          <a:off x="3562427" y="598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169237</xdr:rowOff>
    </xdr:from>
    <xdr:to>
      <xdr:col>4</xdr:col>
      <xdr:colOff>206375</xdr:colOff>
      <xdr:row>35</xdr:row>
      <xdr:rowOff>99387</xdr:rowOff>
    </xdr:to>
    <xdr:sp macro="" textlink="">
      <xdr:nvSpPr>
        <xdr:cNvPr id="86" name="円/楕円 85"/>
        <xdr:cNvSpPr/>
      </xdr:nvSpPr>
      <xdr:spPr>
        <a:xfrm>
          <a:off x="2857500" y="59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90514</xdr:rowOff>
    </xdr:from>
    <xdr:ext cx="469744" cy="259045"/>
    <xdr:sp macro="" textlink="">
      <xdr:nvSpPr>
        <xdr:cNvPr id="87" name="テキスト ボックス 86"/>
        <xdr:cNvSpPr txBox="1"/>
      </xdr:nvSpPr>
      <xdr:spPr>
        <a:xfrm>
          <a:off x="2673427" y="609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110780</xdr:rowOff>
    </xdr:from>
    <xdr:to>
      <xdr:col>3</xdr:col>
      <xdr:colOff>3175</xdr:colOff>
      <xdr:row>36</xdr:row>
      <xdr:rowOff>40930</xdr:rowOff>
    </xdr:to>
    <xdr:sp macro="" textlink="">
      <xdr:nvSpPr>
        <xdr:cNvPr id="88" name="円/楕円 87"/>
        <xdr:cNvSpPr/>
      </xdr:nvSpPr>
      <xdr:spPr>
        <a:xfrm>
          <a:off x="1968500" y="61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32057</xdr:rowOff>
    </xdr:from>
    <xdr:ext cx="469744" cy="259045"/>
    <xdr:sp macro="" textlink="">
      <xdr:nvSpPr>
        <xdr:cNvPr id="89" name="テキスト ボックス 88"/>
        <xdr:cNvSpPr txBox="1"/>
      </xdr:nvSpPr>
      <xdr:spPr>
        <a:xfrm>
          <a:off x="1784427" y="620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47099</xdr:rowOff>
    </xdr:from>
    <xdr:to>
      <xdr:col>1</xdr:col>
      <xdr:colOff>485775</xdr:colOff>
      <xdr:row>35</xdr:row>
      <xdr:rowOff>148699</xdr:rowOff>
    </xdr:to>
    <xdr:sp macro="" textlink="">
      <xdr:nvSpPr>
        <xdr:cNvPr id="90" name="円/楕円 89"/>
        <xdr:cNvSpPr/>
      </xdr:nvSpPr>
      <xdr:spPr>
        <a:xfrm>
          <a:off x="1079500" y="60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139826</xdr:rowOff>
    </xdr:from>
    <xdr:ext cx="469744" cy="259045"/>
    <xdr:sp macro="" textlink="">
      <xdr:nvSpPr>
        <xdr:cNvPr id="91" name="テキスト ボックス 90"/>
        <xdr:cNvSpPr txBox="1"/>
      </xdr:nvSpPr>
      <xdr:spPr>
        <a:xfrm>
          <a:off x="895427" y="614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52331</xdr:rowOff>
    </xdr:from>
    <xdr:to>
      <xdr:col>6</xdr:col>
      <xdr:colOff>511175</xdr:colOff>
      <xdr:row>56</xdr:row>
      <xdr:rowOff>165249</xdr:rowOff>
    </xdr:to>
    <xdr:cxnSp macro="">
      <xdr:nvCxnSpPr>
        <xdr:cNvPr id="123" name="直線コネクタ 122"/>
        <xdr:cNvCxnSpPr/>
      </xdr:nvCxnSpPr>
      <xdr:spPr>
        <a:xfrm>
          <a:off x="3797300" y="9482081"/>
          <a:ext cx="838200" cy="28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52331</xdr:rowOff>
    </xdr:from>
    <xdr:to>
      <xdr:col>5</xdr:col>
      <xdr:colOff>358775</xdr:colOff>
      <xdr:row>57</xdr:row>
      <xdr:rowOff>14547</xdr:rowOff>
    </xdr:to>
    <xdr:cxnSp macro="">
      <xdr:nvCxnSpPr>
        <xdr:cNvPr id="126" name="直線コネクタ 125"/>
        <xdr:cNvCxnSpPr/>
      </xdr:nvCxnSpPr>
      <xdr:spPr>
        <a:xfrm flipV="1">
          <a:off x="2908300" y="9482081"/>
          <a:ext cx="889000" cy="30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115061</xdr:rowOff>
    </xdr:from>
    <xdr:ext cx="534377" cy="259045"/>
    <xdr:sp macro="" textlink="">
      <xdr:nvSpPr>
        <xdr:cNvPr id="128" name="テキスト ボックス 127"/>
        <xdr:cNvSpPr txBox="1"/>
      </xdr:nvSpPr>
      <xdr:spPr>
        <a:xfrm>
          <a:off x="3530111" y="97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171138</xdr:rowOff>
    </xdr:from>
    <xdr:to>
      <xdr:col>4</xdr:col>
      <xdr:colOff>155575</xdr:colOff>
      <xdr:row>57</xdr:row>
      <xdr:rowOff>14547</xdr:rowOff>
    </xdr:to>
    <xdr:cxnSp macro="">
      <xdr:nvCxnSpPr>
        <xdr:cNvPr id="129" name="直線コネクタ 128"/>
        <xdr:cNvCxnSpPr/>
      </xdr:nvCxnSpPr>
      <xdr:spPr>
        <a:xfrm>
          <a:off x="2019300" y="9600888"/>
          <a:ext cx="8890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171138</xdr:rowOff>
    </xdr:from>
    <xdr:to>
      <xdr:col>2</xdr:col>
      <xdr:colOff>638175</xdr:colOff>
      <xdr:row>56</xdr:row>
      <xdr:rowOff>59472</xdr:rowOff>
    </xdr:to>
    <xdr:cxnSp macro="">
      <xdr:nvCxnSpPr>
        <xdr:cNvPr id="132" name="直線コネクタ 131"/>
        <xdr:cNvCxnSpPr/>
      </xdr:nvCxnSpPr>
      <xdr:spPr>
        <a:xfrm flipV="1">
          <a:off x="1130300" y="9600888"/>
          <a:ext cx="889000" cy="5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136756</xdr:rowOff>
    </xdr:from>
    <xdr:ext cx="534377" cy="259045"/>
    <xdr:sp macro="" textlink="">
      <xdr:nvSpPr>
        <xdr:cNvPr id="134" name="テキスト ボックス 133"/>
        <xdr:cNvSpPr txBox="1"/>
      </xdr:nvSpPr>
      <xdr:spPr>
        <a:xfrm>
          <a:off x="1752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114449</xdr:rowOff>
    </xdr:from>
    <xdr:to>
      <xdr:col>6</xdr:col>
      <xdr:colOff>561975</xdr:colOff>
      <xdr:row>57</xdr:row>
      <xdr:rowOff>44599</xdr:rowOff>
    </xdr:to>
    <xdr:sp macro="" textlink="">
      <xdr:nvSpPr>
        <xdr:cNvPr id="142" name="円/楕円 141"/>
        <xdr:cNvSpPr/>
      </xdr:nvSpPr>
      <xdr:spPr>
        <a:xfrm>
          <a:off x="4584700" y="97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92876</xdr:rowOff>
    </xdr:from>
    <xdr:ext cx="534377" cy="259045"/>
    <xdr:sp macro="" textlink="">
      <xdr:nvSpPr>
        <xdr:cNvPr id="143" name="総務費該当値テキスト"/>
        <xdr:cNvSpPr txBox="1"/>
      </xdr:nvSpPr>
      <xdr:spPr>
        <a:xfrm>
          <a:off x="4686300" y="969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71,153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1531</xdr:rowOff>
    </xdr:from>
    <xdr:to>
      <xdr:col>5</xdr:col>
      <xdr:colOff>409575</xdr:colOff>
      <xdr:row>55</xdr:row>
      <xdr:rowOff>103131</xdr:rowOff>
    </xdr:to>
    <xdr:sp macro="" textlink="">
      <xdr:nvSpPr>
        <xdr:cNvPr id="144" name="円/楕円 143"/>
        <xdr:cNvSpPr/>
      </xdr:nvSpPr>
      <xdr:spPr>
        <a:xfrm>
          <a:off x="3746500" y="943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119658</xdr:rowOff>
    </xdr:from>
    <xdr:ext cx="534377" cy="259045"/>
    <xdr:sp macro="" textlink="">
      <xdr:nvSpPr>
        <xdr:cNvPr id="145" name="テキスト ボックス 144"/>
        <xdr:cNvSpPr txBox="1"/>
      </xdr:nvSpPr>
      <xdr:spPr>
        <a:xfrm>
          <a:off x="3530111" y="920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97,276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135197</xdr:rowOff>
    </xdr:from>
    <xdr:to>
      <xdr:col>4</xdr:col>
      <xdr:colOff>206375</xdr:colOff>
      <xdr:row>57</xdr:row>
      <xdr:rowOff>65347</xdr:rowOff>
    </xdr:to>
    <xdr:sp macro="" textlink="">
      <xdr:nvSpPr>
        <xdr:cNvPr id="146" name="円/楕円 145"/>
        <xdr:cNvSpPr/>
      </xdr:nvSpPr>
      <xdr:spPr>
        <a:xfrm>
          <a:off x="2857500" y="97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56474</xdr:rowOff>
    </xdr:from>
    <xdr:ext cx="534377" cy="259045"/>
    <xdr:sp macro="" textlink="">
      <xdr:nvSpPr>
        <xdr:cNvPr id="147" name="テキスト ボックス 146"/>
        <xdr:cNvSpPr txBox="1"/>
      </xdr:nvSpPr>
      <xdr:spPr>
        <a:xfrm>
          <a:off x="2641111" y="982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120338</xdr:rowOff>
    </xdr:from>
    <xdr:to>
      <xdr:col>3</xdr:col>
      <xdr:colOff>3175</xdr:colOff>
      <xdr:row>56</xdr:row>
      <xdr:rowOff>50488</xdr:rowOff>
    </xdr:to>
    <xdr:sp macro="" textlink="">
      <xdr:nvSpPr>
        <xdr:cNvPr id="148" name="円/楕円 147"/>
        <xdr:cNvSpPr/>
      </xdr:nvSpPr>
      <xdr:spPr>
        <a:xfrm>
          <a:off x="1968500" y="955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67015</xdr:rowOff>
    </xdr:from>
    <xdr:ext cx="534377" cy="259045"/>
    <xdr:sp macro="" textlink="">
      <xdr:nvSpPr>
        <xdr:cNvPr id="149" name="テキスト ボックス 148"/>
        <xdr:cNvSpPr txBox="1"/>
      </xdr:nvSpPr>
      <xdr:spPr>
        <a:xfrm>
          <a:off x="1752111" y="93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86,362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8672</xdr:rowOff>
    </xdr:from>
    <xdr:to>
      <xdr:col>1</xdr:col>
      <xdr:colOff>485775</xdr:colOff>
      <xdr:row>56</xdr:row>
      <xdr:rowOff>110272</xdr:rowOff>
    </xdr:to>
    <xdr:sp macro="" textlink="">
      <xdr:nvSpPr>
        <xdr:cNvPr id="150" name="円/楕円 149"/>
        <xdr:cNvSpPr/>
      </xdr:nvSpPr>
      <xdr:spPr>
        <a:xfrm>
          <a:off x="1079500" y="96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101399</xdr:rowOff>
    </xdr:from>
    <xdr:ext cx="534377" cy="259045"/>
    <xdr:sp macro="" textlink="">
      <xdr:nvSpPr>
        <xdr:cNvPr id="151" name="テキスト ボックス 150"/>
        <xdr:cNvSpPr txBox="1"/>
      </xdr:nvSpPr>
      <xdr:spPr>
        <a:xfrm>
          <a:off x="863111" y="970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99847</xdr:rowOff>
    </xdr:from>
    <xdr:to>
      <xdr:col>6</xdr:col>
      <xdr:colOff>511175</xdr:colOff>
      <xdr:row>75</xdr:row>
      <xdr:rowOff>24841</xdr:rowOff>
    </xdr:to>
    <xdr:cxnSp macro="">
      <xdr:nvCxnSpPr>
        <xdr:cNvPr id="181" name="直線コネクタ 180"/>
        <xdr:cNvCxnSpPr/>
      </xdr:nvCxnSpPr>
      <xdr:spPr>
        <a:xfrm flipV="1">
          <a:off x="3797300" y="12787147"/>
          <a:ext cx="838200" cy="9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11049</xdr:rowOff>
    </xdr:from>
    <xdr:to>
      <xdr:col>5</xdr:col>
      <xdr:colOff>358775</xdr:colOff>
      <xdr:row>75</xdr:row>
      <xdr:rowOff>24841</xdr:rowOff>
    </xdr:to>
    <xdr:cxnSp macro="">
      <xdr:nvCxnSpPr>
        <xdr:cNvPr id="184" name="直線コネクタ 183"/>
        <xdr:cNvCxnSpPr/>
      </xdr:nvCxnSpPr>
      <xdr:spPr>
        <a:xfrm>
          <a:off x="2908300" y="12698349"/>
          <a:ext cx="889000" cy="18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76827</xdr:rowOff>
    </xdr:from>
    <xdr:ext cx="599010" cy="259045"/>
    <xdr:sp macro="" textlink="">
      <xdr:nvSpPr>
        <xdr:cNvPr id="186" name="テキスト ボックス 185"/>
        <xdr:cNvSpPr txBox="1"/>
      </xdr:nvSpPr>
      <xdr:spPr>
        <a:xfrm>
          <a:off x="3497794" y="131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4864</xdr:rowOff>
    </xdr:from>
    <xdr:to>
      <xdr:col>4</xdr:col>
      <xdr:colOff>155575</xdr:colOff>
      <xdr:row>74</xdr:row>
      <xdr:rowOff>11049</xdr:rowOff>
    </xdr:to>
    <xdr:cxnSp macro="">
      <xdr:nvCxnSpPr>
        <xdr:cNvPr id="187" name="直線コネクタ 186"/>
        <xdr:cNvCxnSpPr/>
      </xdr:nvCxnSpPr>
      <xdr:spPr>
        <a:xfrm>
          <a:off x="2019300" y="12692164"/>
          <a:ext cx="8890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18470</xdr:rowOff>
    </xdr:from>
    <xdr:ext cx="599010" cy="259045"/>
    <xdr:sp macro="" textlink="">
      <xdr:nvSpPr>
        <xdr:cNvPr id="189" name="テキスト ボックス 188"/>
        <xdr:cNvSpPr txBox="1"/>
      </xdr:nvSpPr>
      <xdr:spPr>
        <a:xfrm>
          <a:off x="2608794" y="130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4864</xdr:rowOff>
    </xdr:from>
    <xdr:to>
      <xdr:col>2</xdr:col>
      <xdr:colOff>638175</xdr:colOff>
      <xdr:row>76</xdr:row>
      <xdr:rowOff>142367</xdr:rowOff>
    </xdr:to>
    <xdr:cxnSp macro="">
      <xdr:nvCxnSpPr>
        <xdr:cNvPr id="190" name="直線コネクタ 189"/>
        <xdr:cNvCxnSpPr/>
      </xdr:nvCxnSpPr>
      <xdr:spPr>
        <a:xfrm flipV="1">
          <a:off x="1130300" y="12692164"/>
          <a:ext cx="889000" cy="48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49047</xdr:rowOff>
    </xdr:from>
    <xdr:to>
      <xdr:col>6</xdr:col>
      <xdr:colOff>561975</xdr:colOff>
      <xdr:row>74</xdr:row>
      <xdr:rowOff>150647</xdr:rowOff>
    </xdr:to>
    <xdr:sp macro="" textlink="">
      <xdr:nvSpPr>
        <xdr:cNvPr id="200" name="円/楕円 199"/>
        <xdr:cNvSpPr/>
      </xdr:nvSpPr>
      <xdr:spPr>
        <a:xfrm>
          <a:off x="4584700" y="127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71924</xdr:rowOff>
    </xdr:from>
    <xdr:ext cx="599010" cy="259045"/>
    <xdr:sp macro="" textlink="">
      <xdr:nvSpPr>
        <xdr:cNvPr id="201" name="民生費該当値テキスト"/>
        <xdr:cNvSpPr txBox="1"/>
      </xdr:nvSpPr>
      <xdr:spPr>
        <a:xfrm>
          <a:off x="4686300" y="1258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153,138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145491</xdr:rowOff>
    </xdr:from>
    <xdr:to>
      <xdr:col>5</xdr:col>
      <xdr:colOff>409575</xdr:colOff>
      <xdr:row>75</xdr:row>
      <xdr:rowOff>75641</xdr:rowOff>
    </xdr:to>
    <xdr:sp macro="" textlink="">
      <xdr:nvSpPr>
        <xdr:cNvPr id="202" name="円/楕円 201"/>
        <xdr:cNvSpPr/>
      </xdr:nvSpPr>
      <xdr:spPr>
        <a:xfrm>
          <a:off x="3746500" y="128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92168</xdr:rowOff>
    </xdr:from>
    <xdr:ext cx="599010" cy="259045"/>
    <xdr:sp macro="" textlink="">
      <xdr:nvSpPr>
        <xdr:cNvPr id="203" name="テキスト ボックス 202"/>
        <xdr:cNvSpPr txBox="1"/>
      </xdr:nvSpPr>
      <xdr:spPr>
        <a:xfrm>
          <a:off x="3497794" y="1260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145,544</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131699</xdr:rowOff>
    </xdr:from>
    <xdr:to>
      <xdr:col>4</xdr:col>
      <xdr:colOff>206375</xdr:colOff>
      <xdr:row>74</xdr:row>
      <xdr:rowOff>61849</xdr:rowOff>
    </xdr:to>
    <xdr:sp macro="" textlink="">
      <xdr:nvSpPr>
        <xdr:cNvPr id="204" name="円/楕円 203"/>
        <xdr:cNvSpPr/>
      </xdr:nvSpPr>
      <xdr:spPr>
        <a:xfrm>
          <a:off x="2857500" y="126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78376</xdr:rowOff>
    </xdr:from>
    <xdr:ext cx="599010" cy="259045"/>
    <xdr:sp macro="" textlink="">
      <xdr:nvSpPr>
        <xdr:cNvPr id="205" name="テキスト ボックス 204"/>
        <xdr:cNvSpPr txBox="1"/>
      </xdr:nvSpPr>
      <xdr:spPr>
        <a:xfrm>
          <a:off x="2608794" y="1242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160,130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125514</xdr:rowOff>
    </xdr:from>
    <xdr:to>
      <xdr:col>3</xdr:col>
      <xdr:colOff>3175</xdr:colOff>
      <xdr:row>74</xdr:row>
      <xdr:rowOff>55664</xdr:rowOff>
    </xdr:to>
    <xdr:sp macro="" textlink="">
      <xdr:nvSpPr>
        <xdr:cNvPr id="206" name="円/楕円 205"/>
        <xdr:cNvSpPr/>
      </xdr:nvSpPr>
      <xdr:spPr>
        <a:xfrm>
          <a:off x="1968500" y="126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72191</xdr:rowOff>
    </xdr:from>
    <xdr:ext cx="599010" cy="259045"/>
    <xdr:sp macro="" textlink="">
      <xdr:nvSpPr>
        <xdr:cNvPr id="207" name="テキスト ボックス 206"/>
        <xdr:cNvSpPr txBox="1"/>
      </xdr:nvSpPr>
      <xdr:spPr>
        <a:xfrm>
          <a:off x="1719794" y="124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160,617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91567</xdr:rowOff>
    </xdr:from>
    <xdr:to>
      <xdr:col>1</xdr:col>
      <xdr:colOff>485775</xdr:colOff>
      <xdr:row>77</xdr:row>
      <xdr:rowOff>21717</xdr:rowOff>
    </xdr:to>
    <xdr:sp macro="" textlink="">
      <xdr:nvSpPr>
        <xdr:cNvPr id="208" name="円/楕円 207"/>
        <xdr:cNvSpPr/>
      </xdr:nvSpPr>
      <xdr:spPr>
        <a:xfrm>
          <a:off x="1079500" y="131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12844</xdr:rowOff>
    </xdr:from>
    <xdr:ext cx="599010" cy="259045"/>
    <xdr:sp macro="" textlink="">
      <xdr:nvSpPr>
        <xdr:cNvPr id="209" name="テキスト ボックス 208"/>
        <xdr:cNvSpPr txBox="1"/>
      </xdr:nvSpPr>
      <xdr:spPr>
        <a:xfrm>
          <a:off x="830794" y="132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146205</xdr:rowOff>
    </xdr:from>
    <xdr:to>
      <xdr:col>6</xdr:col>
      <xdr:colOff>511175</xdr:colOff>
      <xdr:row>97</xdr:row>
      <xdr:rowOff>31076</xdr:rowOff>
    </xdr:to>
    <xdr:cxnSp macro="">
      <xdr:nvCxnSpPr>
        <xdr:cNvPr id="240" name="直線コネクタ 239"/>
        <xdr:cNvCxnSpPr/>
      </xdr:nvCxnSpPr>
      <xdr:spPr>
        <a:xfrm flipV="1">
          <a:off x="3797300" y="16605405"/>
          <a:ext cx="838200" cy="5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49097</xdr:rowOff>
    </xdr:from>
    <xdr:ext cx="534377" cy="259045"/>
    <xdr:sp macro="" textlink="">
      <xdr:nvSpPr>
        <xdr:cNvPr id="241" name="衛生費平均値テキスト"/>
        <xdr:cNvSpPr txBox="1"/>
      </xdr:nvSpPr>
      <xdr:spPr>
        <a:xfrm>
          <a:off x="4686300" y="16679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31076</xdr:rowOff>
    </xdr:from>
    <xdr:to>
      <xdr:col>5</xdr:col>
      <xdr:colOff>358775</xdr:colOff>
      <xdr:row>97</xdr:row>
      <xdr:rowOff>44262</xdr:rowOff>
    </xdr:to>
    <xdr:cxnSp macro="">
      <xdr:nvCxnSpPr>
        <xdr:cNvPr id="243" name="直線コネクタ 242"/>
        <xdr:cNvCxnSpPr/>
      </xdr:nvCxnSpPr>
      <xdr:spPr>
        <a:xfrm flipV="1">
          <a:off x="2908300" y="16661726"/>
          <a:ext cx="889000" cy="1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28165</xdr:rowOff>
    </xdr:from>
    <xdr:ext cx="534377" cy="259045"/>
    <xdr:sp macro="" textlink="">
      <xdr:nvSpPr>
        <xdr:cNvPr id="245" name="テキスト ボックス 244"/>
        <xdr:cNvSpPr txBox="1"/>
      </xdr:nvSpPr>
      <xdr:spPr>
        <a:xfrm>
          <a:off x="3530111" y="1683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44262</xdr:rowOff>
    </xdr:from>
    <xdr:to>
      <xdr:col>4</xdr:col>
      <xdr:colOff>155575</xdr:colOff>
      <xdr:row>97</xdr:row>
      <xdr:rowOff>104000</xdr:rowOff>
    </xdr:to>
    <xdr:cxnSp macro="">
      <xdr:nvCxnSpPr>
        <xdr:cNvPr id="246" name="直線コネクタ 245"/>
        <xdr:cNvCxnSpPr/>
      </xdr:nvCxnSpPr>
      <xdr:spPr>
        <a:xfrm flipV="1">
          <a:off x="2019300" y="16674912"/>
          <a:ext cx="889000" cy="5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104000</xdr:rowOff>
    </xdr:from>
    <xdr:to>
      <xdr:col>2</xdr:col>
      <xdr:colOff>638175</xdr:colOff>
      <xdr:row>97</xdr:row>
      <xdr:rowOff>115599</xdr:rowOff>
    </xdr:to>
    <xdr:cxnSp macro="">
      <xdr:nvCxnSpPr>
        <xdr:cNvPr id="249" name="直線コネクタ 248"/>
        <xdr:cNvCxnSpPr/>
      </xdr:nvCxnSpPr>
      <xdr:spPr>
        <a:xfrm flipV="1">
          <a:off x="1130300" y="16734650"/>
          <a:ext cx="8890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41783</xdr:rowOff>
    </xdr:from>
    <xdr:ext cx="534377" cy="259045"/>
    <xdr:sp macro="" textlink="">
      <xdr:nvSpPr>
        <xdr:cNvPr id="253" name="テキスト ボックス 252"/>
        <xdr:cNvSpPr txBox="1"/>
      </xdr:nvSpPr>
      <xdr:spPr>
        <a:xfrm>
          <a:off x="863111" y="16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95405</xdr:rowOff>
    </xdr:from>
    <xdr:to>
      <xdr:col>6</xdr:col>
      <xdr:colOff>561975</xdr:colOff>
      <xdr:row>97</xdr:row>
      <xdr:rowOff>25555</xdr:rowOff>
    </xdr:to>
    <xdr:sp macro="" textlink="">
      <xdr:nvSpPr>
        <xdr:cNvPr id="259" name="円/楕円 258"/>
        <xdr:cNvSpPr/>
      </xdr:nvSpPr>
      <xdr:spPr>
        <a:xfrm>
          <a:off x="4584700" y="165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118282</xdr:rowOff>
    </xdr:from>
    <xdr:ext cx="534377" cy="259045"/>
    <xdr:sp macro="" textlink="">
      <xdr:nvSpPr>
        <xdr:cNvPr id="260" name="衛生費該当値テキスト"/>
        <xdr:cNvSpPr txBox="1"/>
      </xdr:nvSpPr>
      <xdr:spPr>
        <a:xfrm>
          <a:off x="4686300" y="1640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71,504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151726</xdr:rowOff>
    </xdr:from>
    <xdr:to>
      <xdr:col>5</xdr:col>
      <xdr:colOff>409575</xdr:colOff>
      <xdr:row>97</xdr:row>
      <xdr:rowOff>81876</xdr:rowOff>
    </xdr:to>
    <xdr:sp macro="" textlink="">
      <xdr:nvSpPr>
        <xdr:cNvPr id="261" name="円/楕円 260"/>
        <xdr:cNvSpPr/>
      </xdr:nvSpPr>
      <xdr:spPr>
        <a:xfrm>
          <a:off x="3746500" y="166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98403</xdr:rowOff>
    </xdr:from>
    <xdr:ext cx="534377" cy="259045"/>
    <xdr:sp macro="" textlink="">
      <xdr:nvSpPr>
        <xdr:cNvPr id="262" name="テキスト ボックス 261"/>
        <xdr:cNvSpPr txBox="1"/>
      </xdr:nvSpPr>
      <xdr:spPr>
        <a:xfrm>
          <a:off x="3530111" y="1638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164912</xdr:rowOff>
    </xdr:from>
    <xdr:to>
      <xdr:col>4</xdr:col>
      <xdr:colOff>206375</xdr:colOff>
      <xdr:row>97</xdr:row>
      <xdr:rowOff>95062</xdr:rowOff>
    </xdr:to>
    <xdr:sp macro="" textlink="">
      <xdr:nvSpPr>
        <xdr:cNvPr id="263" name="円/楕円 262"/>
        <xdr:cNvSpPr/>
      </xdr:nvSpPr>
      <xdr:spPr>
        <a:xfrm>
          <a:off x="2857500" y="1662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111589</xdr:rowOff>
    </xdr:from>
    <xdr:ext cx="534377" cy="259045"/>
    <xdr:sp macro="" textlink="">
      <xdr:nvSpPr>
        <xdr:cNvPr id="264" name="テキスト ボックス 263"/>
        <xdr:cNvSpPr txBox="1"/>
      </xdr:nvSpPr>
      <xdr:spPr>
        <a:xfrm>
          <a:off x="2641111" y="1639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53200</xdr:rowOff>
    </xdr:from>
    <xdr:to>
      <xdr:col>3</xdr:col>
      <xdr:colOff>3175</xdr:colOff>
      <xdr:row>97</xdr:row>
      <xdr:rowOff>154800</xdr:rowOff>
    </xdr:to>
    <xdr:sp macro="" textlink="">
      <xdr:nvSpPr>
        <xdr:cNvPr id="265" name="円/楕円 264"/>
        <xdr:cNvSpPr/>
      </xdr:nvSpPr>
      <xdr:spPr>
        <a:xfrm>
          <a:off x="1968500" y="166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171327</xdr:rowOff>
    </xdr:from>
    <xdr:ext cx="534377" cy="259045"/>
    <xdr:sp macro="" textlink="">
      <xdr:nvSpPr>
        <xdr:cNvPr id="266" name="テキスト ボックス 265"/>
        <xdr:cNvSpPr txBox="1"/>
      </xdr:nvSpPr>
      <xdr:spPr>
        <a:xfrm>
          <a:off x="1752111" y="164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64799</xdr:rowOff>
    </xdr:from>
    <xdr:to>
      <xdr:col>1</xdr:col>
      <xdr:colOff>485775</xdr:colOff>
      <xdr:row>97</xdr:row>
      <xdr:rowOff>166399</xdr:rowOff>
    </xdr:to>
    <xdr:sp macro="" textlink="">
      <xdr:nvSpPr>
        <xdr:cNvPr id="267" name="円/楕円 266"/>
        <xdr:cNvSpPr/>
      </xdr:nvSpPr>
      <xdr:spPr>
        <a:xfrm>
          <a:off x="1079500" y="166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11476</xdr:rowOff>
    </xdr:from>
    <xdr:ext cx="534377" cy="259045"/>
    <xdr:sp macro="" textlink="">
      <xdr:nvSpPr>
        <xdr:cNvPr id="268" name="テキスト ボックス 267"/>
        <xdr:cNvSpPr txBox="1"/>
      </xdr:nvSpPr>
      <xdr:spPr>
        <a:xfrm>
          <a:off x="863111" y="1647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89408</xdr:rowOff>
    </xdr:from>
    <xdr:to>
      <xdr:col>12</xdr:col>
      <xdr:colOff>511175</xdr:colOff>
      <xdr:row>39</xdr:row>
      <xdr:rowOff>98878</xdr:rowOff>
    </xdr:to>
    <xdr:cxnSp macro="">
      <xdr:nvCxnSpPr>
        <xdr:cNvPr id="305" name="直線コネクタ 304"/>
        <xdr:cNvCxnSpPr/>
      </xdr:nvCxnSpPr>
      <xdr:spPr>
        <a:xfrm>
          <a:off x="7861300" y="6261608"/>
          <a:ext cx="889000" cy="5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82223</xdr:rowOff>
    </xdr:from>
    <xdr:to>
      <xdr:col>11</xdr:col>
      <xdr:colOff>307975</xdr:colOff>
      <xdr:row>36</xdr:row>
      <xdr:rowOff>89408</xdr:rowOff>
    </xdr:to>
    <xdr:cxnSp macro="">
      <xdr:nvCxnSpPr>
        <xdr:cNvPr id="308" name="直線コネクタ 307"/>
        <xdr:cNvCxnSpPr/>
      </xdr:nvCxnSpPr>
      <xdr:spPr>
        <a:xfrm>
          <a:off x="6972300" y="6082973"/>
          <a:ext cx="889000" cy="17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2" name="円/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3" name="テキスト ボックス 322"/>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38608</xdr:rowOff>
    </xdr:from>
    <xdr:to>
      <xdr:col>11</xdr:col>
      <xdr:colOff>358775</xdr:colOff>
      <xdr:row>36</xdr:row>
      <xdr:rowOff>140208</xdr:rowOff>
    </xdr:to>
    <xdr:sp macro="" textlink="">
      <xdr:nvSpPr>
        <xdr:cNvPr id="324" name="円/楕円 323"/>
        <xdr:cNvSpPr/>
      </xdr:nvSpPr>
      <xdr:spPr>
        <a:xfrm>
          <a:off x="7810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131335</xdr:rowOff>
    </xdr:from>
    <xdr:ext cx="469744" cy="259045"/>
    <xdr:sp macro="" textlink="">
      <xdr:nvSpPr>
        <xdr:cNvPr id="325" name="テキスト ボックス 324"/>
        <xdr:cNvSpPr txBox="1"/>
      </xdr:nvSpPr>
      <xdr:spPr>
        <a:xfrm>
          <a:off x="7626427"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31423</xdr:rowOff>
    </xdr:from>
    <xdr:to>
      <xdr:col>10</xdr:col>
      <xdr:colOff>155575</xdr:colOff>
      <xdr:row>35</xdr:row>
      <xdr:rowOff>133023</xdr:rowOff>
    </xdr:to>
    <xdr:sp macro="" textlink="">
      <xdr:nvSpPr>
        <xdr:cNvPr id="326" name="円/楕円 325"/>
        <xdr:cNvSpPr/>
      </xdr:nvSpPr>
      <xdr:spPr>
        <a:xfrm>
          <a:off x="6921500" y="60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124150</xdr:rowOff>
    </xdr:from>
    <xdr:ext cx="469744" cy="259045"/>
    <xdr:sp macro="" textlink="">
      <xdr:nvSpPr>
        <xdr:cNvPr id="327" name="テキスト ボックス 326"/>
        <xdr:cNvSpPr txBox="1"/>
      </xdr:nvSpPr>
      <xdr:spPr>
        <a:xfrm>
          <a:off x="6737427" y="612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99708</xdr:rowOff>
    </xdr:from>
    <xdr:to>
      <xdr:col>15</xdr:col>
      <xdr:colOff>180975</xdr:colOff>
      <xdr:row>58</xdr:row>
      <xdr:rowOff>107391</xdr:rowOff>
    </xdr:to>
    <xdr:cxnSp macro="">
      <xdr:nvCxnSpPr>
        <xdr:cNvPr id="356" name="直線コネクタ 355"/>
        <xdr:cNvCxnSpPr/>
      </xdr:nvCxnSpPr>
      <xdr:spPr>
        <a:xfrm flipV="1">
          <a:off x="9639300" y="9872358"/>
          <a:ext cx="838200" cy="17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40733</xdr:rowOff>
    </xdr:from>
    <xdr:ext cx="534377" cy="259045"/>
    <xdr:sp macro="" textlink="">
      <xdr:nvSpPr>
        <xdr:cNvPr id="357" name="農林水産業費平均値テキスト"/>
        <xdr:cNvSpPr txBox="1"/>
      </xdr:nvSpPr>
      <xdr:spPr>
        <a:xfrm>
          <a:off x="10528300" y="981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78943</xdr:rowOff>
    </xdr:from>
    <xdr:to>
      <xdr:col>14</xdr:col>
      <xdr:colOff>28575</xdr:colOff>
      <xdr:row>58</xdr:row>
      <xdr:rowOff>107391</xdr:rowOff>
    </xdr:to>
    <xdr:cxnSp macro="">
      <xdr:nvCxnSpPr>
        <xdr:cNvPr id="359" name="直線コネクタ 358"/>
        <xdr:cNvCxnSpPr/>
      </xdr:nvCxnSpPr>
      <xdr:spPr>
        <a:xfrm>
          <a:off x="8750300" y="10023043"/>
          <a:ext cx="8890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77953</xdr:rowOff>
    </xdr:from>
    <xdr:to>
      <xdr:col>12</xdr:col>
      <xdr:colOff>511175</xdr:colOff>
      <xdr:row>58</xdr:row>
      <xdr:rowOff>78943</xdr:rowOff>
    </xdr:to>
    <xdr:cxnSp macro="">
      <xdr:nvCxnSpPr>
        <xdr:cNvPr id="362" name="直線コネクタ 361"/>
        <xdr:cNvCxnSpPr/>
      </xdr:nvCxnSpPr>
      <xdr:spPr>
        <a:xfrm>
          <a:off x="7861300" y="9679153"/>
          <a:ext cx="889000" cy="3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77953</xdr:rowOff>
    </xdr:from>
    <xdr:to>
      <xdr:col>11</xdr:col>
      <xdr:colOff>307975</xdr:colOff>
      <xdr:row>57</xdr:row>
      <xdr:rowOff>157569</xdr:rowOff>
    </xdr:to>
    <xdr:cxnSp macro="">
      <xdr:nvCxnSpPr>
        <xdr:cNvPr id="365" name="直線コネクタ 364"/>
        <xdr:cNvCxnSpPr/>
      </xdr:nvCxnSpPr>
      <xdr:spPr>
        <a:xfrm flipV="1">
          <a:off x="6972300" y="9679153"/>
          <a:ext cx="889000" cy="25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141546</xdr:rowOff>
    </xdr:from>
    <xdr:ext cx="534377" cy="259045"/>
    <xdr:sp macro="" textlink="">
      <xdr:nvSpPr>
        <xdr:cNvPr id="367" name="テキスト ボックス 366"/>
        <xdr:cNvSpPr txBox="1"/>
      </xdr:nvSpPr>
      <xdr:spPr>
        <a:xfrm>
          <a:off x="7594111" y="99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48908</xdr:rowOff>
    </xdr:from>
    <xdr:to>
      <xdr:col>15</xdr:col>
      <xdr:colOff>231775</xdr:colOff>
      <xdr:row>57</xdr:row>
      <xdr:rowOff>150508</xdr:rowOff>
    </xdr:to>
    <xdr:sp macro="" textlink="">
      <xdr:nvSpPr>
        <xdr:cNvPr id="375" name="円/楕円 374"/>
        <xdr:cNvSpPr/>
      </xdr:nvSpPr>
      <xdr:spPr>
        <a:xfrm>
          <a:off x="10426700" y="98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71785</xdr:rowOff>
    </xdr:from>
    <xdr:ext cx="534377" cy="259045"/>
    <xdr:sp macro="" textlink="">
      <xdr:nvSpPr>
        <xdr:cNvPr id="376" name="農林水産業費該当値テキスト"/>
        <xdr:cNvSpPr txBox="1"/>
      </xdr:nvSpPr>
      <xdr:spPr>
        <a:xfrm>
          <a:off x="10528300" y="967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22,649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56591</xdr:rowOff>
    </xdr:from>
    <xdr:to>
      <xdr:col>14</xdr:col>
      <xdr:colOff>79375</xdr:colOff>
      <xdr:row>58</xdr:row>
      <xdr:rowOff>158191</xdr:rowOff>
    </xdr:to>
    <xdr:sp macro="" textlink="">
      <xdr:nvSpPr>
        <xdr:cNvPr id="377" name="円/楕円 376"/>
        <xdr:cNvSpPr/>
      </xdr:nvSpPr>
      <xdr:spPr>
        <a:xfrm>
          <a:off x="9588500" y="1000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149318</xdr:rowOff>
    </xdr:from>
    <xdr:ext cx="469744" cy="259045"/>
    <xdr:sp macro="" textlink="">
      <xdr:nvSpPr>
        <xdr:cNvPr id="378" name="テキスト ボックス 377"/>
        <xdr:cNvSpPr txBox="1"/>
      </xdr:nvSpPr>
      <xdr:spPr>
        <a:xfrm>
          <a:off x="9404427" y="1009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28143</xdr:rowOff>
    </xdr:from>
    <xdr:to>
      <xdr:col>12</xdr:col>
      <xdr:colOff>561975</xdr:colOff>
      <xdr:row>58</xdr:row>
      <xdr:rowOff>129743</xdr:rowOff>
    </xdr:to>
    <xdr:sp macro="" textlink="">
      <xdr:nvSpPr>
        <xdr:cNvPr id="379" name="円/楕円 378"/>
        <xdr:cNvSpPr/>
      </xdr:nvSpPr>
      <xdr:spPr>
        <a:xfrm>
          <a:off x="8699500" y="99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120870</xdr:rowOff>
    </xdr:from>
    <xdr:ext cx="534377" cy="259045"/>
    <xdr:sp macro="" textlink="">
      <xdr:nvSpPr>
        <xdr:cNvPr id="380" name="テキスト ボックス 379"/>
        <xdr:cNvSpPr txBox="1"/>
      </xdr:nvSpPr>
      <xdr:spPr>
        <a:xfrm>
          <a:off x="8483111" y="1006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27153</xdr:rowOff>
    </xdr:from>
    <xdr:to>
      <xdr:col>11</xdr:col>
      <xdr:colOff>358775</xdr:colOff>
      <xdr:row>56</xdr:row>
      <xdr:rowOff>128753</xdr:rowOff>
    </xdr:to>
    <xdr:sp macro="" textlink="">
      <xdr:nvSpPr>
        <xdr:cNvPr id="381" name="円/楕円 380"/>
        <xdr:cNvSpPr/>
      </xdr:nvSpPr>
      <xdr:spPr>
        <a:xfrm>
          <a:off x="7810500" y="962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145280</xdr:rowOff>
    </xdr:from>
    <xdr:ext cx="534377" cy="259045"/>
    <xdr:sp macro="" textlink="">
      <xdr:nvSpPr>
        <xdr:cNvPr id="382" name="テキスト ボックス 381"/>
        <xdr:cNvSpPr txBox="1"/>
      </xdr:nvSpPr>
      <xdr:spPr>
        <a:xfrm>
          <a:off x="7594111" y="940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106769</xdr:rowOff>
    </xdr:from>
    <xdr:to>
      <xdr:col>10</xdr:col>
      <xdr:colOff>155575</xdr:colOff>
      <xdr:row>58</xdr:row>
      <xdr:rowOff>36919</xdr:rowOff>
    </xdr:to>
    <xdr:sp macro="" textlink="">
      <xdr:nvSpPr>
        <xdr:cNvPr id="383" name="円/楕円 382"/>
        <xdr:cNvSpPr/>
      </xdr:nvSpPr>
      <xdr:spPr>
        <a:xfrm>
          <a:off x="6921500" y="98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28046</xdr:rowOff>
    </xdr:from>
    <xdr:ext cx="534377" cy="259045"/>
    <xdr:sp macro="" textlink="">
      <xdr:nvSpPr>
        <xdr:cNvPr id="384" name="テキスト ボックス 383"/>
        <xdr:cNvSpPr txBox="1"/>
      </xdr:nvSpPr>
      <xdr:spPr>
        <a:xfrm>
          <a:off x="6705111" y="99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152958</xdr:rowOff>
    </xdr:from>
    <xdr:to>
      <xdr:col>15</xdr:col>
      <xdr:colOff>180975</xdr:colOff>
      <xdr:row>77</xdr:row>
      <xdr:rowOff>1191</xdr:rowOff>
    </xdr:to>
    <xdr:cxnSp macro="">
      <xdr:nvCxnSpPr>
        <xdr:cNvPr id="411" name="直線コネクタ 410"/>
        <xdr:cNvCxnSpPr/>
      </xdr:nvCxnSpPr>
      <xdr:spPr>
        <a:xfrm>
          <a:off x="9639300" y="13011708"/>
          <a:ext cx="838200" cy="19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135267</xdr:rowOff>
    </xdr:from>
    <xdr:ext cx="534377" cy="259045"/>
    <xdr:sp macro="" textlink="">
      <xdr:nvSpPr>
        <xdr:cNvPr id="412" name="商工費平均値テキスト"/>
        <xdr:cNvSpPr txBox="1"/>
      </xdr:nvSpPr>
      <xdr:spPr>
        <a:xfrm>
          <a:off x="10528300" y="1316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152958</xdr:rowOff>
    </xdr:from>
    <xdr:to>
      <xdr:col>14</xdr:col>
      <xdr:colOff>28575</xdr:colOff>
      <xdr:row>77</xdr:row>
      <xdr:rowOff>27068</xdr:rowOff>
    </xdr:to>
    <xdr:cxnSp macro="">
      <xdr:nvCxnSpPr>
        <xdr:cNvPr id="414" name="直線コネクタ 413"/>
        <xdr:cNvCxnSpPr/>
      </xdr:nvCxnSpPr>
      <xdr:spPr>
        <a:xfrm flipV="1">
          <a:off x="8750300" y="13011708"/>
          <a:ext cx="889000" cy="21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104314</xdr:rowOff>
    </xdr:from>
    <xdr:ext cx="534377" cy="259045"/>
    <xdr:sp macro="" textlink="">
      <xdr:nvSpPr>
        <xdr:cNvPr id="416" name="テキスト ボックス 415"/>
        <xdr:cNvSpPr txBox="1"/>
      </xdr:nvSpPr>
      <xdr:spPr>
        <a:xfrm>
          <a:off x="9372111" y="133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27068</xdr:rowOff>
    </xdr:from>
    <xdr:to>
      <xdr:col>12</xdr:col>
      <xdr:colOff>511175</xdr:colOff>
      <xdr:row>77</xdr:row>
      <xdr:rowOff>53541</xdr:rowOff>
    </xdr:to>
    <xdr:cxnSp macro="">
      <xdr:nvCxnSpPr>
        <xdr:cNvPr id="417" name="直線コネクタ 416"/>
        <xdr:cNvCxnSpPr/>
      </xdr:nvCxnSpPr>
      <xdr:spPr>
        <a:xfrm flipV="1">
          <a:off x="7861300" y="13228718"/>
          <a:ext cx="889000" cy="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141485</xdr:rowOff>
    </xdr:from>
    <xdr:ext cx="469744" cy="259045"/>
    <xdr:sp macro="" textlink="">
      <xdr:nvSpPr>
        <xdr:cNvPr id="419" name="テキスト ボックス 418"/>
        <xdr:cNvSpPr txBox="1"/>
      </xdr:nvSpPr>
      <xdr:spPr>
        <a:xfrm>
          <a:off x="8515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53541</xdr:rowOff>
    </xdr:from>
    <xdr:to>
      <xdr:col>11</xdr:col>
      <xdr:colOff>307975</xdr:colOff>
      <xdr:row>77</xdr:row>
      <xdr:rowOff>69886</xdr:rowOff>
    </xdr:to>
    <xdr:cxnSp macro="">
      <xdr:nvCxnSpPr>
        <xdr:cNvPr id="420" name="直線コネクタ 419"/>
        <xdr:cNvCxnSpPr/>
      </xdr:nvCxnSpPr>
      <xdr:spPr>
        <a:xfrm flipV="1">
          <a:off x="6972300" y="13255191"/>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145485</xdr:rowOff>
    </xdr:from>
    <xdr:ext cx="469744" cy="259045"/>
    <xdr:sp macro="" textlink="">
      <xdr:nvSpPr>
        <xdr:cNvPr id="422" name="テキスト ボックス 421"/>
        <xdr:cNvSpPr txBox="1"/>
      </xdr:nvSpPr>
      <xdr:spPr>
        <a:xfrm>
          <a:off x="7626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157030</xdr:rowOff>
    </xdr:from>
    <xdr:ext cx="469744" cy="259045"/>
    <xdr:sp macro="" textlink="">
      <xdr:nvSpPr>
        <xdr:cNvPr id="424" name="テキスト ボックス 423"/>
        <xdr:cNvSpPr txBox="1"/>
      </xdr:nvSpPr>
      <xdr:spPr>
        <a:xfrm>
          <a:off x="6737427"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121841</xdr:rowOff>
    </xdr:from>
    <xdr:to>
      <xdr:col>15</xdr:col>
      <xdr:colOff>231775</xdr:colOff>
      <xdr:row>77</xdr:row>
      <xdr:rowOff>51991</xdr:rowOff>
    </xdr:to>
    <xdr:sp macro="" textlink="">
      <xdr:nvSpPr>
        <xdr:cNvPr id="430" name="円/楕円 429"/>
        <xdr:cNvSpPr/>
      </xdr:nvSpPr>
      <xdr:spPr>
        <a:xfrm>
          <a:off x="10426700" y="1315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144718</xdr:rowOff>
    </xdr:from>
    <xdr:ext cx="534377" cy="259045"/>
    <xdr:sp macro="" textlink="">
      <xdr:nvSpPr>
        <xdr:cNvPr id="431" name="商工費該当値テキスト"/>
        <xdr:cNvSpPr txBox="1"/>
      </xdr:nvSpPr>
      <xdr:spPr>
        <a:xfrm>
          <a:off x="10528300" y="1300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13,559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102159</xdr:rowOff>
    </xdr:from>
    <xdr:to>
      <xdr:col>14</xdr:col>
      <xdr:colOff>79375</xdr:colOff>
      <xdr:row>76</xdr:row>
      <xdr:rowOff>32308</xdr:rowOff>
    </xdr:to>
    <xdr:sp macro="" textlink="">
      <xdr:nvSpPr>
        <xdr:cNvPr id="432" name="円/楕円 431"/>
        <xdr:cNvSpPr/>
      </xdr:nvSpPr>
      <xdr:spPr>
        <a:xfrm>
          <a:off x="9588500" y="129609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48836</xdr:rowOff>
    </xdr:from>
    <xdr:ext cx="534377" cy="259045"/>
    <xdr:sp macro="" textlink="">
      <xdr:nvSpPr>
        <xdr:cNvPr id="433" name="テキスト ボックス 432"/>
        <xdr:cNvSpPr txBox="1"/>
      </xdr:nvSpPr>
      <xdr:spPr>
        <a:xfrm>
          <a:off x="9372111" y="127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147718</xdr:rowOff>
    </xdr:from>
    <xdr:to>
      <xdr:col>12</xdr:col>
      <xdr:colOff>561975</xdr:colOff>
      <xdr:row>77</xdr:row>
      <xdr:rowOff>77868</xdr:rowOff>
    </xdr:to>
    <xdr:sp macro="" textlink="">
      <xdr:nvSpPr>
        <xdr:cNvPr id="434" name="円/楕円 433"/>
        <xdr:cNvSpPr/>
      </xdr:nvSpPr>
      <xdr:spPr>
        <a:xfrm>
          <a:off x="8699500" y="1317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94396</xdr:rowOff>
    </xdr:from>
    <xdr:ext cx="534377" cy="259045"/>
    <xdr:sp macro="" textlink="">
      <xdr:nvSpPr>
        <xdr:cNvPr id="435" name="テキスト ボックス 434"/>
        <xdr:cNvSpPr txBox="1"/>
      </xdr:nvSpPr>
      <xdr:spPr>
        <a:xfrm>
          <a:off x="8483111" y="1295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2741</xdr:rowOff>
    </xdr:from>
    <xdr:to>
      <xdr:col>11</xdr:col>
      <xdr:colOff>358775</xdr:colOff>
      <xdr:row>77</xdr:row>
      <xdr:rowOff>104341</xdr:rowOff>
    </xdr:to>
    <xdr:sp macro="" textlink="">
      <xdr:nvSpPr>
        <xdr:cNvPr id="436" name="円/楕円 435"/>
        <xdr:cNvSpPr/>
      </xdr:nvSpPr>
      <xdr:spPr>
        <a:xfrm>
          <a:off x="7810500" y="132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120868</xdr:rowOff>
    </xdr:from>
    <xdr:ext cx="534377" cy="259045"/>
    <xdr:sp macro="" textlink="">
      <xdr:nvSpPr>
        <xdr:cNvPr id="437" name="テキスト ボックス 436"/>
        <xdr:cNvSpPr txBox="1"/>
      </xdr:nvSpPr>
      <xdr:spPr>
        <a:xfrm>
          <a:off x="7594111" y="1297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19086</xdr:rowOff>
    </xdr:from>
    <xdr:to>
      <xdr:col>10</xdr:col>
      <xdr:colOff>155575</xdr:colOff>
      <xdr:row>77</xdr:row>
      <xdr:rowOff>120686</xdr:rowOff>
    </xdr:to>
    <xdr:sp macro="" textlink="">
      <xdr:nvSpPr>
        <xdr:cNvPr id="438" name="円/楕円 437"/>
        <xdr:cNvSpPr/>
      </xdr:nvSpPr>
      <xdr:spPr>
        <a:xfrm>
          <a:off x="6921500" y="1322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137213</xdr:rowOff>
    </xdr:from>
    <xdr:ext cx="534377" cy="259045"/>
    <xdr:sp macro="" textlink="">
      <xdr:nvSpPr>
        <xdr:cNvPr id="439" name="テキスト ボックス 438"/>
        <xdr:cNvSpPr txBox="1"/>
      </xdr:nvSpPr>
      <xdr:spPr>
        <a:xfrm>
          <a:off x="6705111" y="129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100800</xdr:rowOff>
    </xdr:from>
    <xdr:to>
      <xdr:col>15</xdr:col>
      <xdr:colOff>180975</xdr:colOff>
      <xdr:row>97</xdr:row>
      <xdr:rowOff>152678</xdr:rowOff>
    </xdr:to>
    <xdr:cxnSp macro="">
      <xdr:nvCxnSpPr>
        <xdr:cNvPr id="468" name="直線コネクタ 467"/>
        <xdr:cNvCxnSpPr/>
      </xdr:nvCxnSpPr>
      <xdr:spPr>
        <a:xfrm>
          <a:off x="9639300" y="16731450"/>
          <a:ext cx="838200" cy="5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102933</xdr:rowOff>
    </xdr:from>
    <xdr:to>
      <xdr:col>14</xdr:col>
      <xdr:colOff>28575</xdr:colOff>
      <xdr:row>97</xdr:row>
      <xdr:rowOff>100800</xdr:rowOff>
    </xdr:to>
    <xdr:cxnSp macro="">
      <xdr:nvCxnSpPr>
        <xdr:cNvPr id="471" name="直線コネクタ 470"/>
        <xdr:cNvCxnSpPr/>
      </xdr:nvCxnSpPr>
      <xdr:spPr>
        <a:xfrm>
          <a:off x="8750300" y="16562133"/>
          <a:ext cx="889000" cy="16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102933</xdr:rowOff>
    </xdr:from>
    <xdr:to>
      <xdr:col>12</xdr:col>
      <xdr:colOff>511175</xdr:colOff>
      <xdr:row>97</xdr:row>
      <xdr:rowOff>5116</xdr:rowOff>
    </xdr:to>
    <xdr:cxnSp macro="">
      <xdr:nvCxnSpPr>
        <xdr:cNvPr id="474" name="直線コネクタ 473"/>
        <xdr:cNvCxnSpPr/>
      </xdr:nvCxnSpPr>
      <xdr:spPr>
        <a:xfrm flipV="1">
          <a:off x="7861300" y="16562133"/>
          <a:ext cx="889000" cy="7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5116</xdr:rowOff>
    </xdr:from>
    <xdr:to>
      <xdr:col>11</xdr:col>
      <xdr:colOff>307975</xdr:colOff>
      <xdr:row>98</xdr:row>
      <xdr:rowOff>80409</xdr:rowOff>
    </xdr:to>
    <xdr:cxnSp macro="">
      <xdr:nvCxnSpPr>
        <xdr:cNvPr id="477" name="直線コネクタ 476"/>
        <xdr:cNvCxnSpPr/>
      </xdr:nvCxnSpPr>
      <xdr:spPr>
        <a:xfrm flipV="1">
          <a:off x="6972300" y="16635766"/>
          <a:ext cx="889000" cy="24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101878</xdr:rowOff>
    </xdr:from>
    <xdr:to>
      <xdr:col>15</xdr:col>
      <xdr:colOff>231775</xdr:colOff>
      <xdr:row>98</xdr:row>
      <xdr:rowOff>32028</xdr:rowOff>
    </xdr:to>
    <xdr:sp macro="" textlink="">
      <xdr:nvSpPr>
        <xdr:cNvPr id="487" name="円/楕円 486"/>
        <xdr:cNvSpPr/>
      </xdr:nvSpPr>
      <xdr:spPr>
        <a:xfrm>
          <a:off x="10426700" y="1673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80305</xdr:rowOff>
    </xdr:from>
    <xdr:ext cx="534377" cy="259045"/>
    <xdr:sp macro="" textlink="">
      <xdr:nvSpPr>
        <xdr:cNvPr id="488" name="土木費該当値テキスト"/>
        <xdr:cNvSpPr txBox="1"/>
      </xdr:nvSpPr>
      <xdr:spPr>
        <a:xfrm>
          <a:off x="10528300" y="1671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50000</xdr:rowOff>
    </xdr:from>
    <xdr:to>
      <xdr:col>14</xdr:col>
      <xdr:colOff>79375</xdr:colOff>
      <xdr:row>97</xdr:row>
      <xdr:rowOff>151600</xdr:rowOff>
    </xdr:to>
    <xdr:sp macro="" textlink="">
      <xdr:nvSpPr>
        <xdr:cNvPr id="489" name="円/楕円 488"/>
        <xdr:cNvSpPr/>
      </xdr:nvSpPr>
      <xdr:spPr>
        <a:xfrm>
          <a:off x="9588500" y="166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142727</xdr:rowOff>
    </xdr:from>
    <xdr:ext cx="534377" cy="259045"/>
    <xdr:sp macro="" textlink="">
      <xdr:nvSpPr>
        <xdr:cNvPr id="490" name="テキスト ボックス 489"/>
        <xdr:cNvSpPr txBox="1"/>
      </xdr:nvSpPr>
      <xdr:spPr>
        <a:xfrm>
          <a:off x="9372111" y="1677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52133</xdr:rowOff>
    </xdr:from>
    <xdr:to>
      <xdr:col>12</xdr:col>
      <xdr:colOff>561975</xdr:colOff>
      <xdr:row>96</xdr:row>
      <xdr:rowOff>153733</xdr:rowOff>
    </xdr:to>
    <xdr:sp macro="" textlink="">
      <xdr:nvSpPr>
        <xdr:cNvPr id="491" name="円/楕円 490"/>
        <xdr:cNvSpPr/>
      </xdr:nvSpPr>
      <xdr:spPr>
        <a:xfrm>
          <a:off x="8699500" y="1651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144860</xdr:rowOff>
    </xdr:from>
    <xdr:ext cx="534377" cy="259045"/>
    <xdr:sp macro="" textlink="">
      <xdr:nvSpPr>
        <xdr:cNvPr id="492" name="テキスト ボックス 491"/>
        <xdr:cNvSpPr txBox="1"/>
      </xdr:nvSpPr>
      <xdr:spPr>
        <a:xfrm>
          <a:off x="8483111" y="1660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125766</xdr:rowOff>
    </xdr:from>
    <xdr:to>
      <xdr:col>11</xdr:col>
      <xdr:colOff>358775</xdr:colOff>
      <xdr:row>97</xdr:row>
      <xdr:rowOff>55916</xdr:rowOff>
    </xdr:to>
    <xdr:sp macro="" textlink="">
      <xdr:nvSpPr>
        <xdr:cNvPr id="493" name="円/楕円 492"/>
        <xdr:cNvSpPr/>
      </xdr:nvSpPr>
      <xdr:spPr>
        <a:xfrm>
          <a:off x="7810500" y="165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47043</xdr:rowOff>
    </xdr:from>
    <xdr:ext cx="534377" cy="259045"/>
    <xdr:sp macro="" textlink="">
      <xdr:nvSpPr>
        <xdr:cNvPr id="494" name="テキスト ボックス 493"/>
        <xdr:cNvSpPr txBox="1"/>
      </xdr:nvSpPr>
      <xdr:spPr>
        <a:xfrm>
          <a:off x="7594111" y="1667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29609</xdr:rowOff>
    </xdr:from>
    <xdr:to>
      <xdr:col>10</xdr:col>
      <xdr:colOff>155575</xdr:colOff>
      <xdr:row>98</xdr:row>
      <xdr:rowOff>131209</xdr:rowOff>
    </xdr:to>
    <xdr:sp macro="" textlink="">
      <xdr:nvSpPr>
        <xdr:cNvPr id="495" name="円/楕円 494"/>
        <xdr:cNvSpPr/>
      </xdr:nvSpPr>
      <xdr:spPr>
        <a:xfrm>
          <a:off x="6921500" y="1683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122336</xdr:rowOff>
    </xdr:from>
    <xdr:ext cx="534377" cy="259045"/>
    <xdr:sp macro="" textlink="">
      <xdr:nvSpPr>
        <xdr:cNvPr id="496" name="テキスト ボックス 495"/>
        <xdr:cNvSpPr txBox="1"/>
      </xdr:nvSpPr>
      <xdr:spPr>
        <a:xfrm>
          <a:off x="6705111" y="1692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165475</xdr:rowOff>
    </xdr:from>
    <xdr:to>
      <xdr:col>23</xdr:col>
      <xdr:colOff>517525</xdr:colOff>
      <xdr:row>35</xdr:row>
      <xdr:rowOff>2102</xdr:rowOff>
    </xdr:to>
    <xdr:cxnSp macro="">
      <xdr:nvCxnSpPr>
        <xdr:cNvPr id="525" name="直線コネクタ 524"/>
        <xdr:cNvCxnSpPr/>
      </xdr:nvCxnSpPr>
      <xdr:spPr>
        <a:xfrm>
          <a:off x="15481300" y="5994775"/>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165475</xdr:rowOff>
    </xdr:from>
    <xdr:to>
      <xdr:col>22</xdr:col>
      <xdr:colOff>365125</xdr:colOff>
      <xdr:row>35</xdr:row>
      <xdr:rowOff>109372</xdr:rowOff>
    </xdr:to>
    <xdr:cxnSp macro="">
      <xdr:nvCxnSpPr>
        <xdr:cNvPr id="528" name="直線コネクタ 527"/>
        <xdr:cNvCxnSpPr/>
      </xdr:nvCxnSpPr>
      <xdr:spPr>
        <a:xfrm flipV="1">
          <a:off x="14592300" y="5994775"/>
          <a:ext cx="889000" cy="11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153014</xdr:rowOff>
    </xdr:from>
    <xdr:ext cx="534377" cy="259045"/>
    <xdr:sp macro="" textlink="">
      <xdr:nvSpPr>
        <xdr:cNvPr id="530" name="テキスト ボックス 529"/>
        <xdr:cNvSpPr txBox="1"/>
      </xdr:nvSpPr>
      <xdr:spPr>
        <a:xfrm>
          <a:off x="15214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109372</xdr:rowOff>
    </xdr:from>
    <xdr:to>
      <xdr:col>21</xdr:col>
      <xdr:colOff>161925</xdr:colOff>
      <xdr:row>35</xdr:row>
      <xdr:rowOff>125870</xdr:rowOff>
    </xdr:to>
    <xdr:cxnSp macro="">
      <xdr:nvCxnSpPr>
        <xdr:cNvPr id="531" name="直線コネクタ 530"/>
        <xdr:cNvCxnSpPr/>
      </xdr:nvCxnSpPr>
      <xdr:spPr>
        <a:xfrm flipV="1">
          <a:off x="13703300" y="6110122"/>
          <a:ext cx="8890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147585</xdr:rowOff>
    </xdr:from>
    <xdr:ext cx="534377" cy="259045"/>
    <xdr:sp macro="" textlink="">
      <xdr:nvSpPr>
        <xdr:cNvPr id="533" name="テキスト ボックス 532"/>
        <xdr:cNvSpPr txBox="1"/>
      </xdr:nvSpPr>
      <xdr:spPr>
        <a:xfrm>
          <a:off x="14325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125870</xdr:rowOff>
    </xdr:from>
    <xdr:to>
      <xdr:col>19</xdr:col>
      <xdr:colOff>644525</xdr:colOff>
      <xdr:row>36</xdr:row>
      <xdr:rowOff>21418</xdr:rowOff>
    </xdr:to>
    <xdr:cxnSp macro="">
      <xdr:nvCxnSpPr>
        <xdr:cNvPr id="534" name="直線コネクタ 533"/>
        <xdr:cNvCxnSpPr/>
      </xdr:nvCxnSpPr>
      <xdr:spPr>
        <a:xfrm flipV="1">
          <a:off x="12814300" y="6126620"/>
          <a:ext cx="889000" cy="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166978</xdr:rowOff>
    </xdr:from>
    <xdr:ext cx="534377" cy="259045"/>
    <xdr:sp macro="" textlink="">
      <xdr:nvSpPr>
        <xdr:cNvPr id="536" name="テキスト ボックス 535"/>
        <xdr:cNvSpPr txBox="1"/>
      </xdr:nvSpPr>
      <xdr:spPr>
        <a:xfrm>
          <a:off x="13436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169797</xdr:rowOff>
    </xdr:from>
    <xdr:ext cx="534377" cy="259045"/>
    <xdr:sp macro="" textlink="">
      <xdr:nvSpPr>
        <xdr:cNvPr id="538" name="テキスト ボックス 537"/>
        <xdr:cNvSpPr txBox="1"/>
      </xdr:nvSpPr>
      <xdr:spPr>
        <a:xfrm>
          <a:off x="12547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122752</xdr:rowOff>
    </xdr:from>
    <xdr:to>
      <xdr:col>23</xdr:col>
      <xdr:colOff>568325</xdr:colOff>
      <xdr:row>35</xdr:row>
      <xdr:rowOff>52902</xdr:rowOff>
    </xdr:to>
    <xdr:sp macro="" textlink="">
      <xdr:nvSpPr>
        <xdr:cNvPr id="544" name="円/楕円 543"/>
        <xdr:cNvSpPr/>
      </xdr:nvSpPr>
      <xdr:spPr>
        <a:xfrm>
          <a:off x="16268700" y="595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145629</xdr:rowOff>
    </xdr:from>
    <xdr:ext cx="534377" cy="259045"/>
    <xdr:sp macro="" textlink="">
      <xdr:nvSpPr>
        <xdr:cNvPr id="545" name="消防費該当値テキスト"/>
        <xdr:cNvSpPr txBox="1"/>
      </xdr:nvSpPr>
      <xdr:spPr>
        <a:xfrm>
          <a:off x="16370300" y="580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38,223</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114675</xdr:rowOff>
    </xdr:from>
    <xdr:to>
      <xdr:col>22</xdr:col>
      <xdr:colOff>415925</xdr:colOff>
      <xdr:row>35</xdr:row>
      <xdr:rowOff>44825</xdr:rowOff>
    </xdr:to>
    <xdr:sp macro="" textlink="">
      <xdr:nvSpPr>
        <xdr:cNvPr id="546" name="円/楕円 545"/>
        <xdr:cNvSpPr/>
      </xdr:nvSpPr>
      <xdr:spPr>
        <a:xfrm>
          <a:off x="15430500" y="594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61352</xdr:rowOff>
    </xdr:from>
    <xdr:ext cx="534377" cy="259045"/>
    <xdr:sp macro="" textlink="">
      <xdr:nvSpPr>
        <xdr:cNvPr id="547" name="テキスト ボックス 546"/>
        <xdr:cNvSpPr txBox="1"/>
      </xdr:nvSpPr>
      <xdr:spPr>
        <a:xfrm>
          <a:off x="15214111" y="571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58572</xdr:rowOff>
    </xdr:from>
    <xdr:to>
      <xdr:col>21</xdr:col>
      <xdr:colOff>212725</xdr:colOff>
      <xdr:row>35</xdr:row>
      <xdr:rowOff>160172</xdr:rowOff>
    </xdr:to>
    <xdr:sp macro="" textlink="">
      <xdr:nvSpPr>
        <xdr:cNvPr id="548" name="円/楕円 547"/>
        <xdr:cNvSpPr/>
      </xdr:nvSpPr>
      <xdr:spPr>
        <a:xfrm>
          <a:off x="14541500" y="60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5249</xdr:rowOff>
    </xdr:from>
    <xdr:ext cx="534377" cy="259045"/>
    <xdr:sp macro="" textlink="">
      <xdr:nvSpPr>
        <xdr:cNvPr id="549" name="テキスト ボックス 548"/>
        <xdr:cNvSpPr txBox="1"/>
      </xdr:nvSpPr>
      <xdr:spPr>
        <a:xfrm>
          <a:off x="14325111" y="583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75070</xdr:rowOff>
    </xdr:from>
    <xdr:to>
      <xdr:col>20</xdr:col>
      <xdr:colOff>9525</xdr:colOff>
      <xdr:row>36</xdr:row>
      <xdr:rowOff>5220</xdr:rowOff>
    </xdr:to>
    <xdr:sp macro="" textlink="">
      <xdr:nvSpPr>
        <xdr:cNvPr id="550" name="円/楕円 549"/>
        <xdr:cNvSpPr/>
      </xdr:nvSpPr>
      <xdr:spPr>
        <a:xfrm>
          <a:off x="13652500" y="60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21747</xdr:rowOff>
    </xdr:from>
    <xdr:ext cx="534377" cy="259045"/>
    <xdr:sp macro="" textlink="">
      <xdr:nvSpPr>
        <xdr:cNvPr id="551" name="テキスト ボックス 550"/>
        <xdr:cNvSpPr txBox="1"/>
      </xdr:nvSpPr>
      <xdr:spPr>
        <a:xfrm>
          <a:off x="13436111" y="585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142068</xdr:rowOff>
    </xdr:from>
    <xdr:to>
      <xdr:col>18</xdr:col>
      <xdr:colOff>492125</xdr:colOff>
      <xdr:row>36</xdr:row>
      <xdr:rowOff>72218</xdr:rowOff>
    </xdr:to>
    <xdr:sp macro="" textlink="">
      <xdr:nvSpPr>
        <xdr:cNvPr id="552" name="円/楕円 551"/>
        <xdr:cNvSpPr/>
      </xdr:nvSpPr>
      <xdr:spPr>
        <a:xfrm>
          <a:off x="12763500" y="61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88745</xdr:rowOff>
    </xdr:from>
    <xdr:ext cx="534377" cy="259045"/>
    <xdr:sp macro="" textlink="">
      <xdr:nvSpPr>
        <xdr:cNvPr id="553" name="テキスト ボックス 552"/>
        <xdr:cNvSpPr txBox="1"/>
      </xdr:nvSpPr>
      <xdr:spPr>
        <a:xfrm>
          <a:off x="12547111" y="591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142189</xdr:rowOff>
    </xdr:from>
    <xdr:to>
      <xdr:col>23</xdr:col>
      <xdr:colOff>517525</xdr:colOff>
      <xdr:row>58</xdr:row>
      <xdr:rowOff>108559</xdr:rowOff>
    </xdr:to>
    <xdr:cxnSp macro="">
      <xdr:nvCxnSpPr>
        <xdr:cNvPr id="583" name="直線コネクタ 582"/>
        <xdr:cNvCxnSpPr/>
      </xdr:nvCxnSpPr>
      <xdr:spPr>
        <a:xfrm>
          <a:off x="15481300" y="9914839"/>
          <a:ext cx="838200" cy="1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142189</xdr:rowOff>
    </xdr:from>
    <xdr:to>
      <xdr:col>22</xdr:col>
      <xdr:colOff>365125</xdr:colOff>
      <xdr:row>58</xdr:row>
      <xdr:rowOff>141363</xdr:rowOff>
    </xdr:to>
    <xdr:cxnSp macro="">
      <xdr:nvCxnSpPr>
        <xdr:cNvPr id="586" name="直線コネクタ 585"/>
        <xdr:cNvCxnSpPr/>
      </xdr:nvCxnSpPr>
      <xdr:spPr>
        <a:xfrm flipV="1">
          <a:off x="14592300" y="9914839"/>
          <a:ext cx="889000" cy="17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33083</xdr:rowOff>
    </xdr:from>
    <xdr:to>
      <xdr:col>21</xdr:col>
      <xdr:colOff>161925</xdr:colOff>
      <xdr:row>58</xdr:row>
      <xdr:rowOff>141363</xdr:rowOff>
    </xdr:to>
    <xdr:cxnSp macro="">
      <xdr:nvCxnSpPr>
        <xdr:cNvPr id="589" name="直線コネクタ 588"/>
        <xdr:cNvCxnSpPr/>
      </xdr:nvCxnSpPr>
      <xdr:spPr>
        <a:xfrm>
          <a:off x="13703300" y="9805733"/>
          <a:ext cx="889000" cy="27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33083</xdr:rowOff>
    </xdr:from>
    <xdr:to>
      <xdr:col>19</xdr:col>
      <xdr:colOff>644525</xdr:colOff>
      <xdr:row>58</xdr:row>
      <xdr:rowOff>147803</xdr:rowOff>
    </xdr:to>
    <xdr:cxnSp macro="">
      <xdr:nvCxnSpPr>
        <xdr:cNvPr id="592" name="直線コネクタ 591"/>
        <xdr:cNvCxnSpPr/>
      </xdr:nvCxnSpPr>
      <xdr:spPr>
        <a:xfrm flipV="1">
          <a:off x="12814300" y="9805733"/>
          <a:ext cx="889000" cy="28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113530</xdr:rowOff>
    </xdr:from>
    <xdr:ext cx="534377" cy="259045"/>
    <xdr:sp macro="" textlink="">
      <xdr:nvSpPr>
        <xdr:cNvPr id="594" name="テキスト ボックス 593"/>
        <xdr:cNvSpPr txBox="1"/>
      </xdr:nvSpPr>
      <xdr:spPr>
        <a:xfrm>
          <a:off x="13436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57759</xdr:rowOff>
    </xdr:from>
    <xdr:to>
      <xdr:col>23</xdr:col>
      <xdr:colOff>568325</xdr:colOff>
      <xdr:row>58</xdr:row>
      <xdr:rowOff>159359</xdr:rowOff>
    </xdr:to>
    <xdr:sp macro="" textlink="">
      <xdr:nvSpPr>
        <xdr:cNvPr id="602" name="円/楕円 601"/>
        <xdr:cNvSpPr/>
      </xdr:nvSpPr>
      <xdr:spPr>
        <a:xfrm>
          <a:off x="16268700" y="1000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36186</xdr:rowOff>
    </xdr:from>
    <xdr:ext cx="534377" cy="259045"/>
    <xdr:sp macro="" textlink="">
      <xdr:nvSpPr>
        <xdr:cNvPr id="603" name="教育費該当値テキスト"/>
        <xdr:cNvSpPr txBox="1"/>
      </xdr:nvSpPr>
      <xdr:spPr>
        <a:xfrm>
          <a:off x="16370300" y="998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38,452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91389</xdr:rowOff>
    </xdr:from>
    <xdr:to>
      <xdr:col>22</xdr:col>
      <xdr:colOff>415925</xdr:colOff>
      <xdr:row>58</xdr:row>
      <xdr:rowOff>21539</xdr:rowOff>
    </xdr:to>
    <xdr:sp macro="" textlink="">
      <xdr:nvSpPr>
        <xdr:cNvPr id="604" name="円/楕円 603"/>
        <xdr:cNvSpPr/>
      </xdr:nvSpPr>
      <xdr:spPr>
        <a:xfrm>
          <a:off x="15430500" y="98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12666</xdr:rowOff>
    </xdr:from>
    <xdr:ext cx="534377" cy="259045"/>
    <xdr:sp macro="" textlink="">
      <xdr:nvSpPr>
        <xdr:cNvPr id="605" name="テキスト ボックス 604"/>
        <xdr:cNvSpPr txBox="1"/>
      </xdr:nvSpPr>
      <xdr:spPr>
        <a:xfrm>
          <a:off x="15214111" y="99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90563</xdr:rowOff>
    </xdr:from>
    <xdr:to>
      <xdr:col>21</xdr:col>
      <xdr:colOff>212725</xdr:colOff>
      <xdr:row>59</xdr:row>
      <xdr:rowOff>20713</xdr:rowOff>
    </xdr:to>
    <xdr:sp macro="" textlink="">
      <xdr:nvSpPr>
        <xdr:cNvPr id="606" name="円/楕円 605"/>
        <xdr:cNvSpPr/>
      </xdr:nvSpPr>
      <xdr:spPr>
        <a:xfrm>
          <a:off x="14541500" y="1003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11840</xdr:rowOff>
    </xdr:from>
    <xdr:ext cx="534377" cy="259045"/>
    <xdr:sp macro="" textlink="">
      <xdr:nvSpPr>
        <xdr:cNvPr id="607" name="テキスト ボックス 606"/>
        <xdr:cNvSpPr txBox="1"/>
      </xdr:nvSpPr>
      <xdr:spPr>
        <a:xfrm>
          <a:off x="14325111" y="1012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153733</xdr:rowOff>
    </xdr:from>
    <xdr:to>
      <xdr:col>20</xdr:col>
      <xdr:colOff>9525</xdr:colOff>
      <xdr:row>57</xdr:row>
      <xdr:rowOff>83883</xdr:rowOff>
    </xdr:to>
    <xdr:sp macro="" textlink="">
      <xdr:nvSpPr>
        <xdr:cNvPr id="608" name="円/楕円 607"/>
        <xdr:cNvSpPr/>
      </xdr:nvSpPr>
      <xdr:spPr>
        <a:xfrm>
          <a:off x="13652500" y="975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100410</xdr:rowOff>
    </xdr:from>
    <xdr:ext cx="534377" cy="259045"/>
    <xdr:sp macro="" textlink="">
      <xdr:nvSpPr>
        <xdr:cNvPr id="609" name="テキスト ボックス 608"/>
        <xdr:cNvSpPr txBox="1"/>
      </xdr:nvSpPr>
      <xdr:spPr>
        <a:xfrm>
          <a:off x="13436111" y="953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97003</xdr:rowOff>
    </xdr:from>
    <xdr:to>
      <xdr:col>18</xdr:col>
      <xdr:colOff>492125</xdr:colOff>
      <xdr:row>59</xdr:row>
      <xdr:rowOff>27153</xdr:rowOff>
    </xdr:to>
    <xdr:sp macro="" textlink="">
      <xdr:nvSpPr>
        <xdr:cNvPr id="610" name="円/楕円 609"/>
        <xdr:cNvSpPr/>
      </xdr:nvSpPr>
      <xdr:spPr>
        <a:xfrm>
          <a:off x="12763500" y="100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18280</xdr:rowOff>
    </xdr:from>
    <xdr:ext cx="534377" cy="259045"/>
    <xdr:sp macro="" textlink="">
      <xdr:nvSpPr>
        <xdr:cNvPr id="611" name="テキスト ボックス 610"/>
        <xdr:cNvSpPr txBox="1"/>
      </xdr:nvSpPr>
      <xdr:spPr>
        <a:xfrm>
          <a:off x="12547111" y="101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113657</xdr:rowOff>
    </xdr:from>
    <xdr:to>
      <xdr:col>23</xdr:col>
      <xdr:colOff>517525</xdr:colOff>
      <xdr:row>78</xdr:row>
      <xdr:rowOff>124073</xdr:rowOff>
    </xdr:to>
    <xdr:cxnSp macro="">
      <xdr:nvCxnSpPr>
        <xdr:cNvPr id="642" name="直線コネクタ 641"/>
        <xdr:cNvCxnSpPr/>
      </xdr:nvCxnSpPr>
      <xdr:spPr>
        <a:xfrm>
          <a:off x="15481300" y="13315307"/>
          <a:ext cx="838200" cy="18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154260</xdr:rowOff>
    </xdr:from>
    <xdr:ext cx="469744" cy="259045"/>
    <xdr:sp macro="" textlink="">
      <xdr:nvSpPr>
        <xdr:cNvPr id="643" name="災害復旧費平均値テキスト"/>
        <xdr:cNvSpPr txBox="1"/>
      </xdr:nvSpPr>
      <xdr:spPr>
        <a:xfrm>
          <a:off x="16370300" y="13527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113657</xdr:rowOff>
    </xdr:from>
    <xdr:to>
      <xdr:col>22</xdr:col>
      <xdr:colOff>365125</xdr:colOff>
      <xdr:row>78</xdr:row>
      <xdr:rowOff>81260</xdr:rowOff>
    </xdr:to>
    <xdr:cxnSp macro="">
      <xdr:nvCxnSpPr>
        <xdr:cNvPr id="645" name="直線コネクタ 644"/>
        <xdr:cNvCxnSpPr/>
      </xdr:nvCxnSpPr>
      <xdr:spPr>
        <a:xfrm flipV="1">
          <a:off x="14592300" y="13315307"/>
          <a:ext cx="889000" cy="1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114566</xdr:rowOff>
    </xdr:from>
    <xdr:ext cx="469744" cy="259045"/>
    <xdr:sp macro="" textlink="">
      <xdr:nvSpPr>
        <xdr:cNvPr id="647" name="テキスト ボックス 646"/>
        <xdr:cNvSpPr txBox="1"/>
      </xdr:nvSpPr>
      <xdr:spPr>
        <a:xfrm>
          <a:off x="15246427" y="1365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59935</xdr:rowOff>
    </xdr:from>
    <xdr:to>
      <xdr:col>21</xdr:col>
      <xdr:colOff>161925</xdr:colOff>
      <xdr:row>78</xdr:row>
      <xdr:rowOff>81260</xdr:rowOff>
    </xdr:to>
    <xdr:cxnSp macro="">
      <xdr:nvCxnSpPr>
        <xdr:cNvPr id="648" name="直線コネクタ 647"/>
        <xdr:cNvCxnSpPr/>
      </xdr:nvCxnSpPr>
      <xdr:spPr>
        <a:xfrm>
          <a:off x="13703300" y="12747235"/>
          <a:ext cx="889000" cy="70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83166</xdr:rowOff>
    </xdr:from>
    <xdr:ext cx="469744" cy="259045"/>
    <xdr:sp macro="" textlink="">
      <xdr:nvSpPr>
        <xdr:cNvPr id="650" name="テキスト ボックス 649"/>
        <xdr:cNvSpPr txBox="1"/>
      </xdr:nvSpPr>
      <xdr:spPr>
        <a:xfrm>
          <a:off x="14357427" y="136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47901</xdr:rowOff>
    </xdr:from>
    <xdr:to>
      <xdr:col>19</xdr:col>
      <xdr:colOff>644525</xdr:colOff>
      <xdr:row>74</xdr:row>
      <xdr:rowOff>59935</xdr:rowOff>
    </xdr:to>
    <xdr:cxnSp macro="">
      <xdr:nvCxnSpPr>
        <xdr:cNvPr id="651" name="直線コネクタ 650"/>
        <xdr:cNvCxnSpPr/>
      </xdr:nvCxnSpPr>
      <xdr:spPr>
        <a:xfrm>
          <a:off x="12814300" y="12563751"/>
          <a:ext cx="889000" cy="18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86219</xdr:rowOff>
    </xdr:from>
    <xdr:ext cx="469744" cy="259045"/>
    <xdr:sp macro="" textlink="">
      <xdr:nvSpPr>
        <xdr:cNvPr id="653" name="テキスト ボックス 652"/>
        <xdr:cNvSpPr txBox="1"/>
      </xdr:nvSpPr>
      <xdr:spPr>
        <a:xfrm>
          <a:off x="13468427" y="136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62771</xdr:rowOff>
    </xdr:from>
    <xdr:ext cx="534377" cy="259045"/>
    <xdr:sp macro="" textlink="">
      <xdr:nvSpPr>
        <xdr:cNvPr id="655" name="テキスト ボックス 654"/>
        <xdr:cNvSpPr txBox="1"/>
      </xdr:nvSpPr>
      <xdr:spPr>
        <a:xfrm>
          <a:off x="12547111" y="1343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73273</xdr:rowOff>
    </xdr:from>
    <xdr:to>
      <xdr:col>23</xdr:col>
      <xdr:colOff>568325</xdr:colOff>
      <xdr:row>79</xdr:row>
      <xdr:rowOff>3423</xdr:rowOff>
    </xdr:to>
    <xdr:sp macro="" textlink="">
      <xdr:nvSpPr>
        <xdr:cNvPr id="661" name="円/楕円 660"/>
        <xdr:cNvSpPr/>
      </xdr:nvSpPr>
      <xdr:spPr>
        <a:xfrm>
          <a:off x="16268700" y="134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96150</xdr:rowOff>
    </xdr:from>
    <xdr:ext cx="469744" cy="259045"/>
    <xdr:sp macro="" textlink="">
      <xdr:nvSpPr>
        <xdr:cNvPr id="662" name="災害復旧費該当値テキスト"/>
        <xdr:cNvSpPr txBox="1"/>
      </xdr:nvSpPr>
      <xdr:spPr>
        <a:xfrm>
          <a:off x="16370300" y="13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62857</xdr:rowOff>
    </xdr:from>
    <xdr:to>
      <xdr:col>22</xdr:col>
      <xdr:colOff>415925</xdr:colOff>
      <xdr:row>77</xdr:row>
      <xdr:rowOff>164457</xdr:rowOff>
    </xdr:to>
    <xdr:sp macro="" textlink="">
      <xdr:nvSpPr>
        <xdr:cNvPr id="663" name="円/楕円 662"/>
        <xdr:cNvSpPr/>
      </xdr:nvSpPr>
      <xdr:spPr>
        <a:xfrm>
          <a:off x="15430500" y="132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9534</xdr:rowOff>
    </xdr:from>
    <xdr:ext cx="534377" cy="259045"/>
    <xdr:sp macro="" textlink="">
      <xdr:nvSpPr>
        <xdr:cNvPr id="664" name="テキスト ボックス 663"/>
        <xdr:cNvSpPr txBox="1"/>
      </xdr:nvSpPr>
      <xdr:spPr>
        <a:xfrm>
          <a:off x="15214111" y="1303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30460</xdr:rowOff>
    </xdr:from>
    <xdr:to>
      <xdr:col>21</xdr:col>
      <xdr:colOff>212725</xdr:colOff>
      <xdr:row>78</xdr:row>
      <xdr:rowOff>132060</xdr:rowOff>
    </xdr:to>
    <xdr:sp macro="" textlink="">
      <xdr:nvSpPr>
        <xdr:cNvPr id="665" name="円/楕円 664"/>
        <xdr:cNvSpPr/>
      </xdr:nvSpPr>
      <xdr:spPr>
        <a:xfrm>
          <a:off x="14541500" y="134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148587</xdr:rowOff>
    </xdr:from>
    <xdr:ext cx="534377" cy="259045"/>
    <xdr:sp macro="" textlink="">
      <xdr:nvSpPr>
        <xdr:cNvPr id="666" name="テキスト ボックス 665"/>
        <xdr:cNvSpPr txBox="1"/>
      </xdr:nvSpPr>
      <xdr:spPr>
        <a:xfrm>
          <a:off x="14325111" y="1317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9135</xdr:rowOff>
    </xdr:from>
    <xdr:to>
      <xdr:col>20</xdr:col>
      <xdr:colOff>9525</xdr:colOff>
      <xdr:row>74</xdr:row>
      <xdr:rowOff>110735</xdr:rowOff>
    </xdr:to>
    <xdr:sp macro="" textlink="">
      <xdr:nvSpPr>
        <xdr:cNvPr id="667" name="円/楕円 666"/>
        <xdr:cNvSpPr/>
      </xdr:nvSpPr>
      <xdr:spPr>
        <a:xfrm>
          <a:off x="13652500" y="126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127262</xdr:rowOff>
    </xdr:from>
    <xdr:ext cx="534377" cy="259045"/>
    <xdr:sp macro="" textlink="">
      <xdr:nvSpPr>
        <xdr:cNvPr id="668" name="テキスト ボックス 667"/>
        <xdr:cNvSpPr txBox="1"/>
      </xdr:nvSpPr>
      <xdr:spPr>
        <a:xfrm>
          <a:off x="13436111" y="1247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54,885</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168551</xdr:rowOff>
    </xdr:from>
    <xdr:to>
      <xdr:col>18</xdr:col>
      <xdr:colOff>492125</xdr:colOff>
      <xdr:row>73</xdr:row>
      <xdr:rowOff>98701</xdr:rowOff>
    </xdr:to>
    <xdr:sp macro="" textlink="">
      <xdr:nvSpPr>
        <xdr:cNvPr id="669" name="円/楕円 668"/>
        <xdr:cNvSpPr/>
      </xdr:nvSpPr>
      <xdr:spPr>
        <a:xfrm>
          <a:off x="12763500" y="1251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115228</xdr:rowOff>
    </xdr:from>
    <xdr:ext cx="534377" cy="259045"/>
    <xdr:sp macro="" textlink="">
      <xdr:nvSpPr>
        <xdr:cNvPr id="670" name="テキスト ボックス 669"/>
        <xdr:cNvSpPr txBox="1"/>
      </xdr:nvSpPr>
      <xdr:spPr>
        <a:xfrm>
          <a:off x="12547111" y="1228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37630</xdr:rowOff>
    </xdr:from>
    <xdr:to>
      <xdr:col>23</xdr:col>
      <xdr:colOff>517525</xdr:colOff>
      <xdr:row>97</xdr:row>
      <xdr:rowOff>47605</xdr:rowOff>
    </xdr:to>
    <xdr:cxnSp macro="">
      <xdr:nvCxnSpPr>
        <xdr:cNvPr id="699" name="直線コネクタ 698"/>
        <xdr:cNvCxnSpPr/>
      </xdr:nvCxnSpPr>
      <xdr:spPr>
        <a:xfrm flipV="1">
          <a:off x="15481300" y="16668280"/>
          <a:ext cx="8382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47605</xdr:rowOff>
    </xdr:from>
    <xdr:to>
      <xdr:col>22</xdr:col>
      <xdr:colOff>365125</xdr:colOff>
      <xdr:row>97</xdr:row>
      <xdr:rowOff>51513</xdr:rowOff>
    </xdr:to>
    <xdr:cxnSp macro="">
      <xdr:nvCxnSpPr>
        <xdr:cNvPr id="702" name="直線コネクタ 701"/>
        <xdr:cNvCxnSpPr/>
      </xdr:nvCxnSpPr>
      <xdr:spPr>
        <a:xfrm flipV="1">
          <a:off x="14592300" y="16678255"/>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51513</xdr:rowOff>
    </xdr:from>
    <xdr:to>
      <xdr:col>21</xdr:col>
      <xdr:colOff>161925</xdr:colOff>
      <xdr:row>97</xdr:row>
      <xdr:rowOff>79411</xdr:rowOff>
    </xdr:to>
    <xdr:cxnSp macro="">
      <xdr:nvCxnSpPr>
        <xdr:cNvPr id="705" name="直線コネクタ 704"/>
        <xdr:cNvCxnSpPr/>
      </xdr:nvCxnSpPr>
      <xdr:spPr>
        <a:xfrm flipV="1">
          <a:off x="13703300" y="16682163"/>
          <a:ext cx="889000" cy="2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79411</xdr:rowOff>
    </xdr:from>
    <xdr:to>
      <xdr:col>19</xdr:col>
      <xdr:colOff>644525</xdr:colOff>
      <xdr:row>97</xdr:row>
      <xdr:rowOff>103657</xdr:rowOff>
    </xdr:to>
    <xdr:cxnSp macro="">
      <xdr:nvCxnSpPr>
        <xdr:cNvPr id="708" name="直線コネクタ 707"/>
        <xdr:cNvCxnSpPr/>
      </xdr:nvCxnSpPr>
      <xdr:spPr>
        <a:xfrm flipV="1">
          <a:off x="12814300" y="16710061"/>
          <a:ext cx="889000" cy="2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158280</xdr:rowOff>
    </xdr:from>
    <xdr:to>
      <xdr:col>23</xdr:col>
      <xdr:colOff>568325</xdr:colOff>
      <xdr:row>97</xdr:row>
      <xdr:rowOff>88430</xdr:rowOff>
    </xdr:to>
    <xdr:sp macro="" textlink="">
      <xdr:nvSpPr>
        <xdr:cNvPr id="718" name="円/楕円 717"/>
        <xdr:cNvSpPr/>
      </xdr:nvSpPr>
      <xdr:spPr>
        <a:xfrm>
          <a:off x="16268700" y="166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136707</xdr:rowOff>
    </xdr:from>
    <xdr:ext cx="534377" cy="259045"/>
    <xdr:sp macro="" textlink="">
      <xdr:nvSpPr>
        <xdr:cNvPr id="719" name="公債費該当値テキスト"/>
        <xdr:cNvSpPr txBox="1"/>
      </xdr:nvSpPr>
      <xdr:spPr>
        <a:xfrm>
          <a:off x="16370300" y="1659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45,895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168255</xdr:rowOff>
    </xdr:from>
    <xdr:to>
      <xdr:col>22</xdr:col>
      <xdr:colOff>415925</xdr:colOff>
      <xdr:row>97</xdr:row>
      <xdr:rowOff>98405</xdr:rowOff>
    </xdr:to>
    <xdr:sp macro="" textlink="">
      <xdr:nvSpPr>
        <xdr:cNvPr id="720" name="円/楕円 719"/>
        <xdr:cNvSpPr/>
      </xdr:nvSpPr>
      <xdr:spPr>
        <a:xfrm>
          <a:off x="15430500" y="1662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89532</xdr:rowOff>
    </xdr:from>
    <xdr:ext cx="534377" cy="259045"/>
    <xdr:sp macro="" textlink="">
      <xdr:nvSpPr>
        <xdr:cNvPr id="721" name="テキスト ボックス 720"/>
        <xdr:cNvSpPr txBox="1"/>
      </xdr:nvSpPr>
      <xdr:spPr>
        <a:xfrm>
          <a:off x="15214111" y="1672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713</xdr:rowOff>
    </xdr:from>
    <xdr:to>
      <xdr:col>21</xdr:col>
      <xdr:colOff>212725</xdr:colOff>
      <xdr:row>97</xdr:row>
      <xdr:rowOff>102313</xdr:rowOff>
    </xdr:to>
    <xdr:sp macro="" textlink="">
      <xdr:nvSpPr>
        <xdr:cNvPr id="722" name="円/楕円 721"/>
        <xdr:cNvSpPr/>
      </xdr:nvSpPr>
      <xdr:spPr>
        <a:xfrm>
          <a:off x="14541500" y="166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93440</xdr:rowOff>
    </xdr:from>
    <xdr:ext cx="534377" cy="259045"/>
    <xdr:sp macro="" textlink="">
      <xdr:nvSpPr>
        <xdr:cNvPr id="723" name="テキスト ボックス 722"/>
        <xdr:cNvSpPr txBox="1"/>
      </xdr:nvSpPr>
      <xdr:spPr>
        <a:xfrm>
          <a:off x="14325111" y="167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28611</xdr:rowOff>
    </xdr:from>
    <xdr:to>
      <xdr:col>20</xdr:col>
      <xdr:colOff>9525</xdr:colOff>
      <xdr:row>97</xdr:row>
      <xdr:rowOff>130211</xdr:rowOff>
    </xdr:to>
    <xdr:sp macro="" textlink="">
      <xdr:nvSpPr>
        <xdr:cNvPr id="724" name="円/楕円 723"/>
        <xdr:cNvSpPr/>
      </xdr:nvSpPr>
      <xdr:spPr>
        <a:xfrm>
          <a:off x="13652500" y="1665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121338</xdr:rowOff>
    </xdr:from>
    <xdr:ext cx="534377" cy="259045"/>
    <xdr:sp macro="" textlink="">
      <xdr:nvSpPr>
        <xdr:cNvPr id="725" name="テキスト ボックス 724"/>
        <xdr:cNvSpPr txBox="1"/>
      </xdr:nvSpPr>
      <xdr:spPr>
        <a:xfrm>
          <a:off x="13436111" y="1675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52857</xdr:rowOff>
    </xdr:from>
    <xdr:to>
      <xdr:col>18</xdr:col>
      <xdr:colOff>492125</xdr:colOff>
      <xdr:row>97</xdr:row>
      <xdr:rowOff>154457</xdr:rowOff>
    </xdr:to>
    <xdr:sp macro="" textlink="">
      <xdr:nvSpPr>
        <xdr:cNvPr id="726" name="円/楕円 725"/>
        <xdr:cNvSpPr/>
      </xdr:nvSpPr>
      <xdr:spPr>
        <a:xfrm>
          <a:off x="12763500" y="166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145584</xdr:rowOff>
    </xdr:from>
    <xdr:ext cx="534377" cy="259045"/>
    <xdr:sp macro="" textlink="">
      <xdr:nvSpPr>
        <xdr:cNvPr id="727" name="テキスト ボックス 726"/>
        <xdr:cNvSpPr txBox="1"/>
      </xdr:nvSpPr>
      <xdr:spPr>
        <a:xfrm>
          <a:off x="12547111" y="1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499,548</a:t>
          </a:r>
          <a:r>
            <a:rPr kumimoji="1" lang="ja-JP" altLang="ja-JP" sz="1100">
              <a:solidFill>
                <a:schemeClr val="dk1"/>
              </a:solidFill>
              <a:effectLst/>
              <a:latin typeface="+mn-lt"/>
              <a:ea typeface="+mn-ea"/>
              <a:cs typeface="+mn-cs"/>
            </a:rPr>
            <a:t>円となっている。類似団体平均と比較して、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人当たりのコストが高い主なものは</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費・消防費の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つである。</a:t>
          </a:r>
          <a:r>
            <a:rPr kumimoji="1" lang="ja-JP" altLang="en-US" sz="1100">
              <a:solidFill>
                <a:schemeClr val="dk1"/>
              </a:solidFill>
              <a:effectLst/>
              <a:latin typeface="+mn-lt"/>
              <a:ea typeface="+mn-ea"/>
              <a:cs typeface="+mn-cs"/>
            </a:rPr>
            <a:t>民生費</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7,594</a:t>
          </a:r>
          <a:r>
            <a:rPr kumimoji="1" lang="ja-JP" altLang="ja-JP" sz="1100">
              <a:solidFill>
                <a:schemeClr val="dk1"/>
              </a:solidFill>
              <a:effectLst/>
              <a:latin typeface="+mn-lt"/>
              <a:ea typeface="+mn-ea"/>
              <a:cs typeface="+mn-cs"/>
            </a:rPr>
            <a:t>円増加している。</a:t>
          </a:r>
          <a:r>
            <a:rPr kumimoji="1" lang="ja-JP" altLang="en-US" sz="1100">
              <a:solidFill>
                <a:schemeClr val="dk1"/>
              </a:solidFill>
              <a:effectLst/>
              <a:latin typeface="+mn-lt"/>
              <a:ea typeface="+mn-ea"/>
              <a:cs typeface="+mn-cs"/>
            </a:rPr>
            <a:t>要因としては、国民健康保険事業費特別会計や介護保険事業費特別会計への繰出金が増加したことが挙げられる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衛生費</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8,623</a:t>
          </a:r>
          <a:r>
            <a:rPr kumimoji="1" lang="ja-JP" altLang="ja-JP" sz="1100">
              <a:solidFill>
                <a:schemeClr val="dk1"/>
              </a:solidFill>
              <a:effectLst/>
              <a:latin typeface="+mn-lt"/>
              <a:ea typeface="+mn-ea"/>
              <a:cs typeface="+mn-cs"/>
            </a:rPr>
            <a:t>円増加している。</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としては、</a:t>
          </a:r>
          <a:r>
            <a:rPr kumimoji="1" lang="ja-JP" altLang="en-US" sz="1100">
              <a:solidFill>
                <a:schemeClr val="dk1"/>
              </a:solidFill>
              <a:effectLst/>
              <a:latin typeface="+mn-lt"/>
              <a:ea typeface="+mn-ea"/>
              <a:cs typeface="+mn-cs"/>
            </a:rPr>
            <a:t>新病院建設事業に係る病院事業会計への繰出金が増加したことが挙げられる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新病院建設事業については次年度が最終年度となるため、衛生費は次年度も増加すると考えられる。</a:t>
          </a:r>
          <a:r>
            <a:rPr kumimoji="1" lang="ja-JP" altLang="ja-JP" sz="1100">
              <a:solidFill>
                <a:schemeClr val="dk1"/>
              </a:solidFill>
              <a:effectLst/>
              <a:latin typeface="+mn-lt"/>
              <a:ea typeface="+mn-ea"/>
              <a:cs typeface="+mn-cs"/>
            </a:rPr>
            <a:t>消防費</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424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　</a:t>
          </a:r>
          <a:r>
            <a:rPr kumimoji="1" lang="ja-JP" altLang="en-US" sz="1100">
              <a:solidFill>
                <a:schemeClr val="dk1"/>
              </a:solidFill>
              <a:effectLst/>
              <a:latin typeface="+mn-lt"/>
              <a:ea typeface="+mn-ea"/>
              <a:cs typeface="+mn-cs"/>
            </a:rPr>
            <a:t>類似団体平均と比較すると依然として差が大きい状態であるが、これは津波避難タワー整備事業等の災害対策費が多いことが要因として考えられる。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今後は、施設</a:t>
          </a:r>
          <a:r>
            <a:rPr kumimoji="1" lang="ja-JP" altLang="ja-JP" sz="1100" baseline="0">
              <a:solidFill>
                <a:schemeClr val="dk1"/>
              </a:solidFill>
              <a:effectLst/>
              <a:latin typeface="+mn-lt"/>
              <a:ea typeface="+mn-ea"/>
              <a:cs typeface="+mn-cs"/>
            </a:rPr>
            <a:t>（出張所・保育所・学校等）</a:t>
          </a:r>
          <a:r>
            <a:rPr kumimoji="1" lang="ja-JP" altLang="ja-JP" sz="1100">
              <a:solidFill>
                <a:schemeClr val="dk1"/>
              </a:solidFill>
              <a:effectLst/>
              <a:latin typeface="+mn-lt"/>
              <a:ea typeface="+mn-ea"/>
              <a:cs typeface="+mn-cs"/>
            </a:rPr>
            <a:t>の統廃合、施設管理業務や事務事業の民間委託、民間ノウハウの導入、事業効率化等を推進し、類似団体平均と同水準となるよう事業費の削減に努める。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人口減少や地価下落による町税の自然減など自主財源の確保は依然として厳しい状況が続いているが、平成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年度も平成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年度と同様に財政調整基金の積立てを行うことができた。平成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実質収支額が平成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年度の実質収支比率は</a:t>
          </a:r>
          <a:r>
            <a:rPr kumimoji="1" lang="en-US" altLang="ja-JP" sz="1100">
              <a:solidFill>
                <a:schemeClr val="dk1"/>
              </a:solidFill>
              <a:effectLst/>
              <a:latin typeface="+mn-lt"/>
              <a:ea typeface="+mn-ea"/>
              <a:cs typeface="+mn-cs"/>
            </a:rPr>
            <a:t>3.34</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今後は大規模事業が多数予定されているため、歳入の維持や経常経費の削減等により財政状況の黒字を堅持し、公債費の増加を見据えて少しでも多くの基金を積立てる必要がある。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連結実質赤字比率については、各会計</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黒字となっており、町全体としても健全な財政状況を維持できている。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水道・病院事業会計では施設の老朽化や人口減少等による経営悪化が予想され、国民健康保険・介護保険事業費特別会計では高齢化等により給付費が更に増大することが予想される。</a:t>
          </a:r>
          <a:endParaRPr lang="ja-JP" altLang="ja-JP" sz="1400">
            <a:effectLst/>
          </a:endParaRPr>
        </a:p>
        <a:p>
          <a:r>
            <a:rPr kumimoji="1" lang="ja-JP" altLang="ja-JP" sz="1100">
              <a:solidFill>
                <a:schemeClr val="dk1"/>
              </a:solidFill>
              <a:effectLst/>
              <a:latin typeface="+mn-lt"/>
              <a:ea typeface="+mn-ea"/>
              <a:cs typeface="+mn-cs"/>
            </a:rPr>
            <a:t>　今後は経営戦略や公立病院改革プランに基づき経営の効率化を図り</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各特別会計・公営企業会計それぞれが健全な財政運営を行</a:t>
          </a:r>
          <a:r>
            <a:rPr kumimoji="1" lang="ja-JP" altLang="en-US" sz="1100">
              <a:solidFill>
                <a:schemeClr val="dk1"/>
              </a:solidFill>
              <a:effectLst/>
              <a:latin typeface="+mn-lt"/>
              <a:ea typeface="+mn-ea"/>
              <a:cs typeface="+mn-cs"/>
            </a:rPr>
            <a:t>うことで、</a:t>
          </a:r>
          <a:r>
            <a:rPr kumimoji="1" lang="ja-JP" altLang="ja-JP" sz="1100">
              <a:solidFill>
                <a:schemeClr val="dk1"/>
              </a:solidFill>
              <a:effectLst/>
              <a:latin typeface="+mn-lt"/>
              <a:ea typeface="+mn-ea"/>
              <a:cs typeface="+mn-cs"/>
            </a:rPr>
            <a:t>町全体の財政状況の健全化に努め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8248407</v>
      </c>
      <c r="BO4" s="411"/>
      <c r="BP4" s="411"/>
      <c r="BQ4" s="411"/>
      <c r="BR4" s="411"/>
      <c r="BS4" s="411"/>
      <c r="BT4" s="411"/>
      <c r="BU4" s="412"/>
      <c r="BV4" s="410">
        <v>8899038</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3.3</v>
      </c>
      <c r="CU4" s="588"/>
      <c r="CV4" s="588"/>
      <c r="CW4" s="588"/>
      <c r="CX4" s="588"/>
      <c r="CY4" s="588"/>
      <c r="CZ4" s="588"/>
      <c r="DA4" s="589"/>
      <c r="DB4" s="587">
        <v>3.6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7981272</v>
      </c>
      <c r="BO5" s="416"/>
      <c r="BP5" s="416"/>
      <c r="BQ5" s="416"/>
      <c r="BR5" s="416"/>
      <c r="BS5" s="416"/>
      <c r="BT5" s="416"/>
      <c r="BU5" s="417"/>
      <c r="BV5" s="415">
        <v>8658672</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91.4</v>
      </c>
      <c r="CU5" s="386"/>
      <c r="CV5" s="386"/>
      <c r="CW5" s="386"/>
      <c r="CX5" s="386"/>
      <c r="CY5" s="386"/>
      <c r="CZ5" s="386"/>
      <c r="DA5" s="387"/>
      <c r="DB5" s="385">
        <v>86.5</v>
      </c>
      <c r="DC5" s="386"/>
      <c r="DD5" s="386"/>
      <c r="DE5" s="386"/>
      <c r="DF5" s="386"/>
      <c r="DG5" s="386"/>
      <c r="DH5" s="386"/>
      <c r="DI5" s="387"/>
      <c r="DJ5" s="139"/>
      <c r="DK5" s="139"/>
      <c r="DL5" s="139"/>
      <c r="DM5" s="139"/>
      <c r="DN5" s="139"/>
      <c r="DO5" s="139"/>
    </row>
    <row r="6" spans="1:119" ht="18.75" customHeight="1">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267135</v>
      </c>
      <c r="BO6" s="416"/>
      <c r="BP6" s="416"/>
      <c r="BQ6" s="416"/>
      <c r="BR6" s="416"/>
      <c r="BS6" s="416"/>
      <c r="BT6" s="416"/>
      <c r="BU6" s="417"/>
      <c r="BV6" s="415">
        <v>240366</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95.9</v>
      </c>
      <c r="CU6" s="562"/>
      <c r="CV6" s="562"/>
      <c r="CW6" s="562"/>
      <c r="CX6" s="562"/>
      <c r="CY6" s="562"/>
      <c r="CZ6" s="562"/>
      <c r="DA6" s="563"/>
      <c r="DB6" s="561">
        <v>91.8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106242</v>
      </c>
      <c r="BO7" s="416"/>
      <c r="BP7" s="416"/>
      <c r="BQ7" s="416"/>
      <c r="BR7" s="416"/>
      <c r="BS7" s="416"/>
      <c r="BT7" s="416"/>
      <c r="BU7" s="417"/>
      <c r="BV7" s="415">
        <v>66245</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4820698</v>
      </c>
      <c r="CU7" s="416"/>
      <c r="CV7" s="416"/>
      <c r="CW7" s="416"/>
      <c r="CX7" s="416"/>
      <c r="CY7" s="416"/>
      <c r="CZ7" s="416"/>
      <c r="DA7" s="417"/>
      <c r="DB7" s="415">
        <v>4841303</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160893</v>
      </c>
      <c r="BO8" s="416"/>
      <c r="BP8" s="416"/>
      <c r="BQ8" s="416"/>
      <c r="BR8" s="416"/>
      <c r="BS8" s="416"/>
      <c r="BT8" s="416"/>
      <c r="BU8" s="417"/>
      <c r="BV8" s="415">
        <v>174121</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0.34</v>
      </c>
      <c r="CU8" s="525"/>
      <c r="CV8" s="525"/>
      <c r="CW8" s="525"/>
      <c r="CX8" s="525"/>
      <c r="CY8" s="525"/>
      <c r="CZ8" s="525"/>
      <c r="DA8" s="526"/>
      <c r="DB8" s="524">
        <v>0.34</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15682</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77</v>
      </c>
      <c r="AV9" s="473"/>
      <c r="AW9" s="473"/>
      <c r="AX9" s="473"/>
      <c r="AY9" s="395" t="s">
        <v>99</v>
      </c>
      <c r="AZ9" s="396"/>
      <c r="BA9" s="396"/>
      <c r="BB9" s="396"/>
      <c r="BC9" s="396"/>
      <c r="BD9" s="396"/>
      <c r="BE9" s="396"/>
      <c r="BF9" s="396"/>
      <c r="BG9" s="396"/>
      <c r="BH9" s="396"/>
      <c r="BI9" s="396"/>
      <c r="BJ9" s="396"/>
      <c r="BK9" s="396"/>
      <c r="BL9" s="396"/>
      <c r="BM9" s="397"/>
      <c r="BN9" s="415">
        <v>-13228</v>
      </c>
      <c r="BO9" s="416"/>
      <c r="BP9" s="416"/>
      <c r="BQ9" s="416"/>
      <c r="BR9" s="416"/>
      <c r="BS9" s="416"/>
      <c r="BT9" s="416"/>
      <c r="BU9" s="417"/>
      <c r="BV9" s="415">
        <v>-39869</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12.5</v>
      </c>
      <c r="CU9" s="386"/>
      <c r="CV9" s="386"/>
      <c r="CW9" s="386"/>
      <c r="CX9" s="386"/>
      <c r="CY9" s="386"/>
      <c r="CZ9" s="386"/>
      <c r="DA9" s="387"/>
      <c r="DB9" s="385">
        <v>12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17080</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50571</v>
      </c>
      <c r="BO10" s="416"/>
      <c r="BP10" s="416"/>
      <c r="BQ10" s="416"/>
      <c r="BR10" s="416"/>
      <c r="BS10" s="416"/>
      <c r="BT10" s="416"/>
      <c r="BU10" s="417"/>
      <c r="BV10" s="415">
        <v>150721</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109</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15977</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15853</v>
      </c>
      <c r="S13" s="517"/>
      <c r="T13" s="517"/>
      <c r="U13" s="517"/>
      <c r="V13" s="518"/>
      <c r="W13" s="504" t="s">
        <v>123</v>
      </c>
      <c r="X13" s="428"/>
      <c r="Y13" s="428"/>
      <c r="Z13" s="428"/>
      <c r="AA13" s="428"/>
      <c r="AB13" s="429"/>
      <c r="AC13" s="391">
        <v>353</v>
      </c>
      <c r="AD13" s="392"/>
      <c r="AE13" s="392"/>
      <c r="AF13" s="392"/>
      <c r="AG13" s="393"/>
      <c r="AH13" s="391">
        <v>458</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37343</v>
      </c>
      <c r="BO13" s="416"/>
      <c r="BP13" s="416"/>
      <c r="BQ13" s="416"/>
      <c r="BR13" s="416"/>
      <c r="BS13" s="416"/>
      <c r="BT13" s="416"/>
      <c r="BU13" s="417"/>
      <c r="BV13" s="415">
        <v>110852</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5.2</v>
      </c>
      <c r="CU13" s="386"/>
      <c r="CV13" s="386"/>
      <c r="CW13" s="386"/>
      <c r="CX13" s="386"/>
      <c r="CY13" s="386"/>
      <c r="CZ13" s="386"/>
      <c r="DA13" s="387"/>
      <c r="DB13" s="385">
        <v>4.3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16276</v>
      </c>
      <c r="S14" s="517"/>
      <c r="T14" s="517"/>
      <c r="U14" s="517"/>
      <c r="V14" s="518"/>
      <c r="W14" s="519"/>
      <c r="X14" s="431"/>
      <c r="Y14" s="431"/>
      <c r="Z14" s="431"/>
      <c r="AA14" s="431"/>
      <c r="AB14" s="432"/>
      <c r="AC14" s="509">
        <v>5.2</v>
      </c>
      <c r="AD14" s="510"/>
      <c r="AE14" s="510"/>
      <c r="AF14" s="510"/>
      <c r="AG14" s="511"/>
      <c r="AH14" s="509">
        <v>6.3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34.4</v>
      </c>
      <c r="CU14" s="488"/>
      <c r="CV14" s="488"/>
      <c r="CW14" s="488"/>
      <c r="CX14" s="488"/>
      <c r="CY14" s="488"/>
      <c r="CZ14" s="488"/>
      <c r="DA14" s="489"/>
      <c r="DB14" s="520">
        <v>32.1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16146</v>
      </c>
      <c r="S15" s="517"/>
      <c r="T15" s="517"/>
      <c r="U15" s="517"/>
      <c r="V15" s="518"/>
      <c r="W15" s="504" t="s">
        <v>129</v>
      </c>
      <c r="X15" s="428"/>
      <c r="Y15" s="428"/>
      <c r="Z15" s="428"/>
      <c r="AA15" s="428"/>
      <c r="AB15" s="429"/>
      <c r="AC15" s="391">
        <v>996</v>
      </c>
      <c r="AD15" s="392"/>
      <c r="AE15" s="392"/>
      <c r="AF15" s="392"/>
      <c r="AG15" s="393"/>
      <c r="AH15" s="391">
        <v>983</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1451645</v>
      </c>
      <c r="BO15" s="411"/>
      <c r="BP15" s="411"/>
      <c r="BQ15" s="411"/>
      <c r="BR15" s="411"/>
      <c r="BS15" s="411"/>
      <c r="BT15" s="411"/>
      <c r="BU15" s="412"/>
      <c r="BV15" s="410">
        <v>1418206</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14.6</v>
      </c>
      <c r="AD16" s="510"/>
      <c r="AE16" s="510"/>
      <c r="AF16" s="510"/>
      <c r="AG16" s="511"/>
      <c r="AH16" s="509">
        <v>13.6</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4210147</v>
      </c>
      <c r="BO16" s="416"/>
      <c r="BP16" s="416"/>
      <c r="BQ16" s="416"/>
      <c r="BR16" s="416"/>
      <c r="BS16" s="416"/>
      <c r="BT16" s="416"/>
      <c r="BU16" s="417"/>
      <c r="BV16" s="415">
        <v>4174308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5458</v>
      </c>
      <c r="AD17" s="392"/>
      <c r="AE17" s="392"/>
      <c r="AF17" s="392"/>
      <c r="AG17" s="393"/>
      <c r="AH17" s="391">
        <v>5779</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1836695</v>
      </c>
      <c r="BO17" s="416"/>
      <c r="BP17" s="416"/>
      <c r="BQ17" s="416"/>
      <c r="BR17" s="416"/>
      <c r="BS17" s="416"/>
      <c r="BT17" s="416"/>
      <c r="BU17" s="417"/>
      <c r="BV17" s="415">
        <v>1799699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138</v>
      </c>
      <c r="C18" s="478"/>
      <c r="D18" s="478"/>
      <c r="E18" s="479"/>
      <c r="F18" s="479"/>
      <c r="G18" s="479"/>
      <c r="H18" s="479"/>
      <c r="I18" s="479"/>
      <c r="J18" s="479"/>
      <c r="K18" s="479"/>
      <c r="L18" s="480">
        <v>183.31</v>
      </c>
      <c r="M18" s="480"/>
      <c r="N18" s="480"/>
      <c r="O18" s="480"/>
      <c r="P18" s="480"/>
      <c r="Q18" s="480"/>
      <c r="R18" s="481"/>
      <c r="S18" s="481"/>
      <c r="T18" s="481"/>
      <c r="U18" s="481"/>
      <c r="V18" s="482"/>
      <c r="W18" s="496"/>
      <c r="X18" s="497"/>
      <c r="Y18" s="497"/>
      <c r="Z18" s="497"/>
      <c r="AA18" s="497"/>
      <c r="AB18" s="505"/>
      <c r="AC18" s="379">
        <v>80.2</v>
      </c>
      <c r="AD18" s="380"/>
      <c r="AE18" s="380"/>
      <c r="AF18" s="380"/>
      <c r="AG18" s="483"/>
      <c r="AH18" s="379">
        <v>80</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4465629</v>
      </c>
      <c r="BO18" s="416"/>
      <c r="BP18" s="416"/>
      <c r="BQ18" s="416"/>
      <c r="BR18" s="416"/>
      <c r="BS18" s="416"/>
      <c r="BT18" s="416"/>
      <c r="BU18" s="417"/>
      <c r="BV18" s="415">
        <v>4308558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140</v>
      </c>
      <c r="C19" s="478"/>
      <c r="D19" s="478"/>
      <c r="E19" s="479"/>
      <c r="F19" s="479"/>
      <c r="G19" s="479"/>
      <c r="H19" s="479"/>
      <c r="I19" s="479"/>
      <c r="J19" s="479"/>
      <c r="K19" s="479"/>
      <c r="L19" s="485">
        <v>86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5730888</v>
      </c>
      <c r="BO19" s="416"/>
      <c r="BP19" s="416"/>
      <c r="BQ19" s="416"/>
      <c r="BR19" s="416"/>
      <c r="BS19" s="416"/>
      <c r="BT19" s="416"/>
      <c r="BU19" s="417"/>
      <c r="BV19" s="415">
        <v>5942825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142</v>
      </c>
      <c r="C20" s="478"/>
      <c r="D20" s="478"/>
      <c r="E20" s="479"/>
      <c r="F20" s="479"/>
      <c r="G20" s="479"/>
      <c r="H20" s="479"/>
      <c r="I20" s="479"/>
      <c r="J20" s="479"/>
      <c r="K20" s="479"/>
      <c r="L20" s="485">
        <v>7296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9982200</v>
      </c>
      <c r="BO23" s="416"/>
      <c r="BP23" s="416"/>
      <c r="BQ23" s="416"/>
      <c r="BR23" s="416"/>
      <c r="BS23" s="416"/>
      <c r="BT23" s="416"/>
      <c r="BU23" s="417"/>
      <c r="BV23" s="415">
        <v>9638108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151</v>
      </c>
      <c r="F24" s="389"/>
      <c r="G24" s="389"/>
      <c r="H24" s="389"/>
      <c r="I24" s="389"/>
      <c r="J24" s="389"/>
      <c r="K24" s="390"/>
      <c r="L24" s="391">
        <v>1</v>
      </c>
      <c r="M24" s="392"/>
      <c r="N24" s="392"/>
      <c r="O24" s="392"/>
      <c r="P24" s="393"/>
      <c r="Q24" s="391">
        <v>5020</v>
      </c>
      <c r="R24" s="392"/>
      <c r="S24" s="392"/>
      <c r="T24" s="392"/>
      <c r="U24" s="392"/>
      <c r="V24" s="393"/>
      <c r="W24" s="457"/>
      <c r="X24" s="448"/>
      <c r="Y24" s="449"/>
      <c r="Z24" s="388" t="s">
        <v>152</v>
      </c>
      <c r="AA24" s="389"/>
      <c r="AB24" s="389"/>
      <c r="AC24" s="389"/>
      <c r="AD24" s="389"/>
      <c r="AE24" s="389"/>
      <c r="AF24" s="389"/>
      <c r="AG24" s="390"/>
      <c r="AH24" s="391">
        <v>181</v>
      </c>
      <c r="AI24" s="392"/>
      <c r="AJ24" s="392"/>
      <c r="AK24" s="392"/>
      <c r="AL24" s="393"/>
      <c r="AM24" s="391">
        <v>500465</v>
      </c>
      <c r="AN24" s="392"/>
      <c r="AO24" s="392"/>
      <c r="AP24" s="392"/>
      <c r="AQ24" s="392"/>
      <c r="AR24" s="393"/>
      <c r="AS24" s="391">
        <v>2765</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7814186</v>
      </c>
      <c r="BO24" s="416"/>
      <c r="BP24" s="416"/>
      <c r="BQ24" s="416"/>
      <c r="BR24" s="416"/>
      <c r="BS24" s="416"/>
      <c r="BT24" s="416"/>
      <c r="BU24" s="417"/>
      <c r="BV24" s="415">
        <v>7646738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154</v>
      </c>
      <c r="F25" s="389"/>
      <c r="G25" s="389"/>
      <c r="H25" s="389"/>
      <c r="I25" s="389"/>
      <c r="J25" s="389"/>
      <c r="K25" s="390"/>
      <c r="L25" s="391">
        <v>1</v>
      </c>
      <c r="M25" s="392"/>
      <c r="N25" s="392"/>
      <c r="O25" s="392"/>
      <c r="P25" s="393"/>
      <c r="Q25" s="391">
        <v>4760</v>
      </c>
      <c r="R25" s="392"/>
      <c r="S25" s="392"/>
      <c r="T25" s="392"/>
      <c r="U25" s="392"/>
      <c r="V25" s="393"/>
      <c r="W25" s="457"/>
      <c r="X25" s="448"/>
      <c r="Y25" s="449"/>
      <c r="Z25" s="388" t="s">
        <v>155</v>
      </c>
      <c r="AA25" s="389"/>
      <c r="AB25" s="389"/>
      <c r="AC25" s="389"/>
      <c r="AD25" s="389"/>
      <c r="AE25" s="389"/>
      <c r="AF25" s="389"/>
      <c r="AG25" s="390"/>
      <c r="AH25" s="391">
        <v>40</v>
      </c>
      <c r="AI25" s="392"/>
      <c r="AJ25" s="392"/>
      <c r="AK25" s="392"/>
      <c r="AL25" s="393"/>
      <c r="AM25" s="391">
        <v>112560</v>
      </c>
      <c r="AN25" s="392"/>
      <c r="AO25" s="392"/>
      <c r="AP25" s="392"/>
      <c r="AQ25" s="392"/>
      <c r="AR25" s="393"/>
      <c r="AS25" s="391">
        <v>2814</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1214800</v>
      </c>
      <c r="BO25" s="411"/>
      <c r="BP25" s="411"/>
      <c r="BQ25" s="411"/>
      <c r="BR25" s="411"/>
      <c r="BS25" s="411"/>
      <c r="BT25" s="411"/>
      <c r="BU25" s="412"/>
      <c r="BV25" s="410">
        <v>1878469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157</v>
      </c>
      <c r="F26" s="389"/>
      <c r="G26" s="389"/>
      <c r="H26" s="389"/>
      <c r="I26" s="389"/>
      <c r="J26" s="389"/>
      <c r="K26" s="390"/>
      <c r="L26" s="391">
        <v>1</v>
      </c>
      <c r="M26" s="392"/>
      <c r="N26" s="392"/>
      <c r="O26" s="392"/>
      <c r="P26" s="393"/>
      <c r="Q26" s="391">
        <v>4500</v>
      </c>
      <c r="R26" s="392"/>
      <c r="S26" s="392"/>
      <c r="T26" s="392"/>
      <c r="U26" s="392"/>
      <c r="V26" s="393"/>
      <c r="W26" s="457"/>
      <c r="X26" s="448"/>
      <c r="Y26" s="449"/>
      <c r="Z26" s="388" t="s">
        <v>158</v>
      </c>
      <c r="AA26" s="470"/>
      <c r="AB26" s="470"/>
      <c r="AC26" s="470"/>
      <c r="AD26" s="470"/>
      <c r="AE26" s="470"/>
      <c r="AF26" s="470"/>
      <c r="AG26" s="471"/>
      <c r="AH26" s="391" t="s">
        <v>120</v>
      </c>
      <c r="AI26" s="392"/>
      <c r="AJ26" s="392"/>
      <c r="AK26" s="392"/>
      <c r="AL26" s="393"/>
      <c r="AM26" s="391" t="s">
        <v>120</v>
      </c>
      <c r="AN26" s="392"/>
      <c r="AO26" s="392"/>
      <c r="AP26" s="392"/>
      <c r="AQ26" s="392"/>
      <c r="AR26" s="393"/>
      <c r="AS26" s="391" t="s">
        <v>120</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160</v>
      </c>
      <c r="F27" s="389"/>
      <c r="G27" s="389"/>
      <c r="H27" s="389"/>
      <c r="I27" s="389"/>
      <c r="J27" s="389"/>
      <c r="K27" s="390"/>
      <c r="L27" s="391">
        <v>1</v>
      </c>
      <c r="M27" s="392"/>
      <c r="N27" s="392"/>
      <c r="O27" s="392"/>
      <c r="P27" s="393"/>
      <c r="Q27" s="391">
        <v>2800</v>
      </c>
      <c r="R27" s="392"/>
      <c r="S27" s="392"/>
      <c r="T27" s="392"/>
      <c r="U27" s="392"/>
      <c r="V27" s="393"/>
      <c r="W27" s="457"/>
      <c r="X27" s="448"/>
      <c r="Y27" s="449"/>
      <c r="Z27" s="388" t="s">
        <v>161</v>
      </c>
      <c r="AA27" s="389"/>
      <c r="AB27" s="389"/>
      <c r="AC27" s="389"/>
      <c r="AD27" s="389"/>
      <c r="AE27" s="389"/>
      <c r="AF27" s="389"/>
      <c r="AG27" s="390"/>
      <c r="AH27" s="391">
        <v>2</v>
      </c>
      <c r="AI27" s="392"/>
      <c r="AJ27" s="392"/>
      <c r="AK27" s="392"/>
      <c r="AL27" s="393"/>
      <c r="AM27" s="391" t="s">
        <v>162</v>
      </c>
      <c r="AN27" s="392"/>
      <c r="AO27" s="392"/>
      <c r="AP27" s="392"/>
      <c r="AQ27" s="392"/>
      <c r="AR27" s="393"/>
      <c r="AS27" s="391" t="s">
        <v>162</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447168</v>
      </c>
      <c r="BO27" s="419"/>
      <c r="BP27" s="419"/>
      <c r="BQ27" s="419"/>
      <c r="BR27" s="419"/>
      <c r="BS27" s="419"/>
      <c r="BT27" s="419"/>
      <c r="BU27" s="420"/>
      <c r="BV27" s="418">
        <v>439042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2300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1026102</v>
      </c>
      <c r="BO28" s="411"/>
      <c r="BP28" s="411"/>
      <c r="BQ28" s="411"/>
      <c r="BR28" s="411"/>
      <c r="BS28" s="411"/>
      <c r="BT28" s="411"/>
      <c r="BU28" s="412"/>
      <c r="BV28" s="410">
        <v>975531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10</v>
      </c>
      <c r="M29" s="392"/>
      <c r="N29" s="392"/>
      <c r="O29" s="392"/>
      <c r="P29" s="393"/>
      <c r="Q29" s="391">
        <v>2100</v>
      </c>
      <c r="R29" s="392"/>
      <c r="S29" s="392"/>
      <c r="T29" s="392"/>
      <c r="U29" s="392"/>
      <c r="V29" s="393"/>
      <c r="W29" s="458"/>
      <c r="X29" s="459"/>
      <c r="Y29" s="460"/>
      <c r="Z29" s="388" t="s">
        <v>169</v>
      </c>
      <c r="AA29" s="389"/>
      <c r="AB29" s="389"/>
      <c r="AC29" s="389"/>
      <c r="AD29" s="389"/>
      <c r="AE29" s="389"/>
      <c r="AF29" s="389"/>
      <c r="AG29" s="390"/>
      <c r="AH29" s="391">
        <v>183</v>
      </c>
      <c r="AI29" s="392"/>
      <c r="AJ29" s="392"/>
      <c r="AK29" s="392"/>
      <c r="AL29" s="393"/>
      <c r="AM29" s="391">
        <v>508219</v>
      </c>
      <c r="AN29" s="392"/>
      <c r="AO29" s="392"/>
      <c r="AP29" s="392"/>
      <c r="AQ29" s="392"/>
      <c r="AR29" s="393"/>
      <c r="AS29" s="391">
        <v>2777</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1224754</v>
      </c>
      <c r="BO29" s="416"/>
      <c r="BP29" s="416"/>
      <c r="BQ29" s="416"/>
      <c r="BR29" s="416"/>
      <c r="BS29" s="416"/>
      <c r="BT29" s="416"/>
      <c r="BU29" s="417"/>
      <c r="BV29" s="415">
        <v>1174017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99.4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1320888</v>
      </c>
      <c r="BO30" s="419"/>
      <c r="BP30" s="419"/>
      <c r="BQ30" s="419"/>
      <c r="BR30" s="419"/>
      <c r="BS30" s="419"/>
      <c r="BT30" s="419"/>
      <c r="BU30" s="420"/>
      <c r="BV30" s="418">
        <v>1202692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国民健康保険事業費特別会計</v>
      </c>
      <c r="X34" s="374"/>
      <c r="Y34" s="374"/>
      <c r="Z34" s="374"/>
      <c r="AA34" s="374"/>
      <c r="AB34" s="374"/>
      <c r="AC34" s="374"/>
      <c r="AD34" s="374"/>
      <c r="AE34" s="374"/>
      <c r="AF34" s="374"/>
      <c r="AG34" s="374"/>
      <c r="AH34" s="374"/>
      <c r="AI34" s="374"/>
      <c r="AJ34" s="374"/>
      <c r="AK34" s="374"/>
      <c r="AL34" s="167"/>
      <c r="AM34" s="375">
        <f>IF(AO34="","",MAX(C34:D43,U34:V43)+1)</f>
        <v>10</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12</v>
      </c>
      <c r="BF34" s="375"/>
      <c r="BG34" s="374" t="str">
        <f>IF('各会計、関係団体の財政状況及び健全化判断比率'!B35="","",'各会計、関係団体の財政状況及び健全化判断比率'!B35)</f>
        <v>簡易水道事業費特別会計</v>
      </c>
      <c r="BH34" s="374"/>
      <c r="BI34" s="374"/>
      <c r="BJ34" s="374"/>
      <c r="BK34" s="374"/>
      <c r="BL34" s="374"/>
      <c r="BM34" s="374"/>
      <c r="BN34" s="374"/>
      <c r="BO34" s="374"/>
      <c r="BP34" s="374"/>
      <c r="BQ34" s="374"/>
      <c r="BR34" s="374"/>
      <c r="BS34" s="374"/>
      <c r="BT34" s="374"/>
      <c r="BU34" s="374"/>
      <c r="BV34" s="167"/>
      <c r="BW34" s="375">
        <f>IF(BY34="","",MAX(C34:D43,U34:V43,AM34:AN43,BE34:BF43)+1)</f>
        <v>15</v>
      </c>
      <c r="BX34" s="375"/>
      <c r="BY34" s="374" t="str">
        <f>IF('各会計、関係団体の財政状況及び健全化判断比率'!B68="","",'各会計、関係団体の財政状況及び健全化判断比率'!B68)</f>
        <v>和歌山県市町村総合事務組合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25</v>
      </c>
      <c r="CP34" s="375"/>
      <c r="CQ34" s="374" t="str">
        <f>IF('各会計、関係団体の財政状況及び健全化判断比率'!BS7="","",'各会計、関係団体の財政状況及び健全化判断比率'!BS7)</f>
        <v>那智勝浦冷蔵株式会社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住宅宅地資金貸付事業費特別会計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後期高齢者医療事業費特別会計</v>
      </c>
      <c r="X35" s="374"/>
      <c r="Y35" s="374"/>
      <c r="Z35" s="374"/>
      <c r="AA35" s="374"/>
      <c r="AB35" s="374"/>
      <c r="AC35" s="374"/>
      <c r="AD35" s="374"/>
      <c r="AE35" s="374"/>
      <c r="AF35" s="374"/>
      <c r="AG35" s="374"/>
      <c r="AH35" s="374"/>
      <c r="AI35" s="374"/>
      <c r="AJ35" s="374"/>
      <c r="AK35" s="374"/>
      <c r="AL35" s="167"/>
      <c r="AM35" s="375">
        <f t="shared" ref="AM35:AM43" si="0">IF(AO35="","",AM34+1)</f>
        <v>11</v>
      </c>
      <c r="AN35" s="375"/>
      <c r="AO35" s="374" t="str">
        <f>IF('各会計、関係団体の財政状況及び健全化判断比率'!B34="","",'各会計、関係団体の財政状況及び健全化判断比率'!B34)</f>
        <v>町立温泉病院事業会計</v>
      </c>
      <c r="AP35" s="374"/>
      <c r="AQ35" s="374"/>
      <c r="AR35" s="374"/>
      <c r="AS35" s="374"/>
      <c r="AT35" s="374"/>
      <c r="AU35" s="374"/>
      <c r="AV35" s="374"/>
      <c r="AW35" s="374"/>
      <c r="AX35" s="374"/>
      <c r="AY35" s="374"/>
      <c r="AZ35" s="374"/>
      <c r="BA35" s="374"/>
      <c r="BB35" s="374"/>
      <c r="BC35" s="374"/>
      <c r="BD35" s="167"/>
      <c r="BE35" s="375">
        <f t="shared" ref="BE35:BE43" si="1">IF(BG35="","",BE34+1)</f>
        <v>13</v>
      </c>
      <c r="BF35" s="375"/>
      <c r="BG35" s="374" t="str">
        <f>IF('各会計、関係団体の財政状況及び健全化判断比率'!B36="","",'各会計、関係団体の財政状況及び健全化判断比率'!B36)</f>
        <v>下水道事業費特別会計</v>
      </c>
      <c r="BH35" s="374"/>
      <c r="BI35" s="374"/>
      <c r="BJ35" s="374"/>
      <c r="BK35" s="374"/>
      <c r="BL35" s="374"/>
      <c r="BM35" s="374"/>
      <c r="BN35" s="374"/>
      <c r="BO35" s="374"/>
      <c r="BP35" s="374"/>
      <c r="BQ35" s="374"/>
      <c r="BR35" s="374"/>
      <c r="BS35" s="374"/>
      <c r="BT35" s="374"/>
      <c r="BU35" s="374"/>
      <c r="BV35" s="167"/>
      <c r="BW35" s="375">
        <f t="shared" ref="BW35:BW43" si="2">IF(BY35="","",BW34+1)</f>
        <v>16</v>
      </c>
      <c r="BX35" s="375"/>
      <c r="BY35" s="374" t="str">
        <f>IF('各会計、関係団体の財政状況及び健全化判断比率'!B69="","",'各会計、関係団体の財政状況及び健全化判断比率'!B69)</f>
        <v>紀南学園事務組合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土地取得事業費特別会計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介護保険事業費特別会計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14</v>
      </c>
      <c r="BF36" s="375"/>
      <c r="BG36" s="374" t="str">
        <f>IF('各会計、関係団体の財政状況及び健全化判断比率'!B37="","",'各会計、関係団体の財政状況及び健全化判断比率'!B37)</f>
        <v>勝浦地方卸売市場事業費特別会計</v>
      </c>
      <c r="BH36" s="374"/>
      <c r="BI36" s="374"/>
      <c r="BJ36" s="374"/>
      <c r="BK36" s="374"/>
      <c r="BL36" s="374"/>
      <c r="BM36" s="374"/>
      <c r="BN36" s="374"/>
      <c r="BO36" s="374"/>
      <c r="BP36" s="374"/>
      <c r="BQ36" s="374"/>
      <c r="BR36" s="374"/>
      <c r="BS36" s="374"/>
      <c r="BT36" s="374"/>
      <c r="BU36" s="374"/>
      <c r="BV36" s="167"/>
      <c r="BW36" s="375">
        <f t="shared" si="2"/>
        <v>17</v>
      </c>
      <c r="BX36" s="375"/>
      <c r="BY36" s="374" t="str">
        <f>IF('各会計、関係団体の財政状況及び健全化判断比率'!B70="","",'各会計、関係団体の財政状況及び健全化判断比率'!B70)</f>
        <v>東牟婁郡町村新宮市老人福祉施設事務組合（一般会計）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育英奨学金貸与事業費特別会計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通所介護事業費特別会計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18</v>
      </c>
      <c r="BX37" s="375"/>
      <c r="BY37" s="374" t="str">
        <f>IF('各会計、関係団体の財政状況及び健全化判断比率'!B71="","",'各会計、関係団体の財政状況及び健全化判断比率'!B71)</f>
        <v>東牟婁郡町村新宮市老人福祉施設事務組合（特別会計）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9</v>
      </c>
      <c r="V38" s="375"/>
      <c r="W38" s="374" t="str">
        <f>IF('各会計、関係団体の財政状況及び健全化判断比率'!B32="","",'各会計、関係団体の財政状況及び健全化判断比率'!B32)</f>
        <v>介護認定審査会共同設置事業費特別会計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19</v>
      </c>
      <c r="BX38" s="375"/>
      <c r="BY38" s="374" t="str">
        <f>IF('各会計、関係団体の財政状況及び健全化判断比率'!B72="","",'各会計、関係団体の財政状況及び健全化判断比率'!B72)</f>
        <v>那智勝浦町・太地町環境衛生施設一部事務組合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20</v>
      </c>
      <c r="BX39" s="375"/>
      <c r="BY39" s="374" t="str">
        <f>IF('各会計、関係団体の財政状況及び健全化判断比率'!B73="","",'各会計、関係団体の財政状況及び健全化判断比率'!B73)</f>
        <v>新宮周辺広域市町村圏事務組合（一般会計）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21</v>
      </c>
      <c r="BX40" s="375"/>
      <c r="BY40" s="374" t="str">
        <f>IF('各会計、関係団体の財政状況及び健全化判断比率'!B74="","",'各会計、関係団体の財政状況及び健全化判断比率'!B74)</f>
        <v>新宮周辺広域市町村圏事務組合（特別会計）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22</v>
      </c>
      <c r="BX41" s="375"/>
      <c r="BY41" s="374" t="str">
        <f>IF('各会計、関係団体の財政状況及び健全化判断比率'!B75="","",'各会計、関係団体の財政状況及び健全化判断比率'!B75)</f>
        <v>和歌山地方税回収機構</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23</v>
      </c>
      <c r="BX42" s="375"/>
      <c r="BY42" s="374" t="str">
        <f>IF('各会計、関係団体の財政状況及び健全化判断比率'!B76="","",'各会計、関係団体の財政状況及び健全化判断比率'!B76)</f>
        <v>和歌山県後期高齢者医療広域連合（一般会計）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24</v>
      </c>
      <c r="BX43" s="375"/>
      <c r="BY43" s="374" t="str">
        <f>IF('各会計、関係団体の財政状況及び健全化判断比率'!B77="","",'各会計、関係団体の財政状況及び健全化判断比率'!B77)</f>
        <v>和歌山県後期高齢者医療広域連合（特別会計）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528</v>
      </c>
      <c r="D34" s="1184"/>
      <c r="E34" s="1185"/>
      <c r="F34" s="32">
        <v>4.07</v>
      </c>
      <c r="G34" s="33">
        <v>5.82</v>
      </c>
      <c r="H34" s="33">
        <v>8.66</v>
      </c>
      <c r="I34" s="33">
        <v>9.83</v>
      </c>
      <c r="J34" s="34">
        <v>10.47</v>
      </c>
      <c r="K34" s="22"/>
      <c r="L34" s="22"/>
      <c r="M34" s="22"/>
      <c r="N34" s="22"/>
      <c r="O34" s="22"/>
      <c r="P34" s="22"/>
    </row>
    <row r="35" spans="1:16" ht="39" customHeight="1">
      <c r="A35" s="22"/>
      <c r="B35" s="35"/>
      <c r="C35" s="1178" t="s">
        <v>529</v>
      </c>
      <c r="D35" s="1179"/>
      <c r="E35" s="1180"/>
      <c r="F35" s="36">
        <v>8.1300000000000008</v>
      </c>
      <c r="G35" s="37">
        <v>8.83</v>
      </c>
      <c r="H35" s="37">
        <v>8.35</v>
      </c>
      <c r="I35" s="37">
        <v>8.9499999999999993</v>
      </c>
      <c r="J35" s="38">
        <v>10.44</v>
      </c>
      <c r="K35" s="22"/>
      <c r="L35" s="22"/>
      <c r="M35" s="22"/>
      <c r="N35" s="22"/>
      <c r="O35" s="22"/>
      <c r="P35" s="22"/>
    </row>
    <row r="36" spans="1:16" ht="39" customHeight="1">
      <c r="A36" s="22"/>
      <c r="B36" s="35"/>
      <c r="C36" s="1178" t="s">
        <v>530</v>
      </c>
      <c r="D36" s="1179"/>
      <c r="E36" s="1180"/>
      <c r="F36" s="36">
        <v>2.81</v>
      </c>
      <c r="G36" s="37">
        <v>3.44</v>
      </c>
      <c r="H36" s="37">
        <v>4.5</v>
      </c>
      <c r="I36" s="37">
        <v>3.55</v>
      </c>
      <c r="J36" s="38">
        <v>3.31</v>
      </c>
      <c r="K36" s="22"/>
      <c r="L36" s="22"/>
      <c r="M36" s="22"/>
      <c r="N36" s="22"/>
      <c r="O36" s="22"/>
      <c r="P36" s="22"/>
    </row>
    <row r="37" spans="1:16" ht="39" customHeight="1">
      <c r="A37" s="22"/>
      <c r="B37" s="35"/>
      <c r="C37" s="1178" t="s">
        <v>531</v>
      </c>
      <c r="D37" s="1179"/>
      <c r="E37" s="1180"/>
      <c r="F37" s="36">
        <v>0.23</v>
      </c>
      <c r="G37" s="37">
        <v>0.11</v>
      </c>
      <c r="H37" s="37">
        <v>0.72</v>
      </c>
      <c r="I37" s="37">
        <v>7.0000000000000007E-2</v>
      </c>
      <c r="J37" s="38">
        <v>1.47</v>
      </c>
      <c r="K37" s="22"/>
      <c r="L37" s="22"/>
      <c r="M37" s="22"/>
      <c r="N37" s="22"/>
      <c r="O37" s="22"/>
      <c r="P37" s="22"/>
    </row>
    <row r="38" spans="1:16" ht="39" customHeight="1">
      <c r="A38" s="22"/>
      <c r="B38" s="35"/>
      <c r="C38" s="1178" t="s">
        <v>532</v>
      </c>
      <c r="D38" s="1179"/>
      <c r="E38" s="1180"/>
      <c r="F38" s="36">
        <v>1.28</v>
      </c>
      <c r="G38" s="37">
        <v>1.3</v>
      </c>
      <c r="H38" s="37">
        <v>0.88</v>
      </c>
      <c r="I38" s="37">
        <v>0.73</v>
      </c>
      <c r="J38" s="38">
        <v>0.9</v>
      </c>
      <c r="K38" s="22"/>
      <c r="L38" s="22"/>
      <c r="M38" s="22"/>
      <c r="N38" s="22"/>
      <c r="O38" s="22"/>
      <c r="P38" s="22"/>
    </row>
    <row r="39" spans="1:16" ht="39" customHeight="1">
      <c r="A39" s="22"/>
      <c r="B39" s="35"/>
      <c r="C39" s="1178" t="s">
        <v>533</v>
      </c>
      <c r="D39" s="1179"/>
      <c r="E39" s="1180"/>
      <c r="F39" s="36">
        <v>0</v>
      </c>
      <c r="G39" s="37">
        <v>0.37</v>
      </c>
      <c r="H39" s="37">
        <v>0.34</v>
      </c>
      <c r="I39" s="37">
        <v>0.02</v>
      </c>
      <c r="J39" s="38">
        <v>0.38</v>
      </c>
      <c r="K39" s="22"/>
      <c r="L39" s="22"/>
      <c r="M39" s="22"/>
      <c r="N39" s="22"/>
      <c r="O39" s="22"/>
      <c r="P39" s="22"/>
    </row>
    <row r="40" spans="1:16" ht="39" customHeight="1">
      <c r="A40" s="22"/>
      <c r="B40" s="35"/>
      <c r="C40" s="1178" t="s">
        <v>534</v>
      </c>
      <c r="D40" s="1179"/>
      <c r="E40" s="1180"/>
      <c r="F40" s="36">
        <v>0</v>
      </c>
      <c r="G40" s="37">
        <v>0.06</v>
      </c>
      <c r="H40" s="37">
        <v>0.05</v>
      </c>
      <c r="I40" s="37">
        <v>0.03</v>
      </c>
      <c r="J40" s="38">
        <v>0.02</v>
      </c>
      <c r="K40" s="22"/>
      <c r="L40" s="22"/>
      <c r="M40" s="22"/>
      <c r="N40" s="22"/>
      <c r="O40" s="22"/>
      <c r="P40" s="22"/>
    </row>
    <row r="41" spans="1:16" ht="39" customHeight="1">
      <c r="A41" s="22"/>
      <c r="B41" s="35"/>
      <c r="C41" s="1178" t="s">
        <v>535</v>
      </c>
      <c r="D41" s="1179"/>
      <c r="E41" s="1180"/>
      <c r="F41" s="36" t="s">
        <v>484</v>
      </c>
      <c r="G41" s="37" t="s">
        <v>484</v>
      </c>
      <c r="H41" s="37" t="s">
        <v>484</v>
      </c>
      <c r="I41" s="37" t="s">
        <v>484</v>
      </c>
      <c r="J41" s="38">
        <v>0.01</v>
      </c>
      <c r="K41" s="22"/>
      <c r="L41" s="22"/>
      <c r="M41" s="22"/>
      <c r="N41" s="22"/>
      <c r="O41" s="22"/>
      <c r="P41" s="22"/>
    </row>
    <row r="42" spans="1:16" ht="39" customHeight="1">
      <c r="A42" s="22"/>
      <c r="B42" s="39"/>
      <c r="C42" s="1178" t="s">
        <v>536</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537</v>
      </c>
      <c r="D43" s="1182"/>
      <c r="E43" s="1183"/>
      <c r="F43" s="41">
        <v>0.02</v>
      </c>
      <c r="G43" s="42">
        <v>0</v>
      </c>
      <c r="H43" s="42">
        <v>0</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631</v>
      </c>
      <c r="L45" s="60">
        <v>681</v>
      </c>
      <c r="M45" s="60">
        <v>730</v>
      </c>
      <c r="N45" s="60">
        <v>726</v>
      </c>
      <c r="O45" s="61">
        <v>733</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40</v>
      </c>
      <c r="L48" s="64">
        <v>31</v>
      </c>
      <c r="M48" s="64">
        <v>39</v>
      </c>
      <c r="N48" s="64">
        <v>46</v>
      </c>
      <c r="O48" s="65">
        <v>48</v>
      </c>
      <c r="P48" s="48"/>
      <c r="Q48" s="48"/>
      <c r="R48" s="48"/>
      <c r="S48" s="48"/>
      <c r="T48" s="48"/>
      <c r="U48" s="48"/>
    </row>
    <row r="49" spans="1:21" ht="30.75" customHeight="1">
      <c r="A49" s="48"/>
      <c r="B49" s="1196"/>
      <c r="C49" s="1197"/>
      <c r="D49" s="62"/>
      <c r="E49" s="1188" t="s">
        <v>16</v>
      </c>
      <c r="F49" s="1188"/>
      <c r="G49" s="1188"/>
      <c r="H49" s="1188"/>
      <c r="I49" s="1188"/>
      <c r="J49" s="1189"/>
      <c r="K49" s="63" t="s">
        <v>484</v>
      </c>
      <c r="L49" s="64" t="s">
        <v>484</v>
      </c>
      <c r="M49" s="64" t="s">
        <v>484</v>
      </c>
      <c r="N49" s="64" t="s">
        <v>484</v>
      </c>
      <c r="O49" s="65" t="s">
        <v>484</v>
      </c>
      <c r="P49" s="48"/>
      <c r="Q49" s="48"/>
      <c r="R49" s="48"/>
      <c r="S49" s="48"/>
      <c r="T49" s="48"/>
      <c r="U49" s="48"/>
    </row>
    <row r="50" spans="1:21" ht="30.75" customHeight="1">
      <c r="A50" s="48"/>
      <c r="B50" s="1196"/>
      <c r="C50" s="1197"/>
      <c r="D50" s="62"/>
      <c r="E50" s="1188" t="s">
        <v>17</v>
      </c>
      <c r="F50" s="1188"/>
      <c r="G50" s="1188"/>
      <c r="H50" s="1188"/>
      <c r="I50" s="1188"/>
      <c r="J50" s="1189"/>
      <c r="K50" s="63">
        <v>0</v>
      </c>
      <c r="L50" s="64">
        <v>0</v>
      </c>
      <c r="M50" s="64">
        <v>0</v>
      </c>
      <c r="N50" s="64" t="s">
        <v>484</v>
      </c>
      <c r="O50" s="65">
        <v>105</v>
      </c>
      <c r="P50" s="48"/>
      <c r="Q50" s="48"/>
      <c r="R50" s="48"/>
      <c r="S50" s="48"/>
      <c r="T50" s="48"/>
      <c r="U50" s="48"/>
    </row>
    <row r="51" spans="1:21" ht="30.75" customHeight="1">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c r="A52" s="48"/>
      <c r="B52" s="1186" t="s">
        <v>19</v>
      </c>
      <c r="C52" s="1187"/>
      <c r="D52" s="66"/>
      <c r="E52" s="1188" t="s">
        <v>20</v>
      </c>
      <c r="F52" s="1188"/>
      <c r="G52" s="1188"/>
      <c r="H52" s="1188"/>
      <c r="I52" s="1188"/>
      <c r="J52" s="1189"/>
      <c r="K52" s="63">
        <v>511</v>
      </c>
      <c r="L52" s="64">
        <v>532</v>
      </c>
      <c r="M52" s="64">
        <v>588</v>
      </c>
      <c r="N52" s="64">
        <v>589</v>
      </c>
      <c r="O52" s="65">
        <v>596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160</v>
      </c>
      <c r="L53" s="69">
        <v>180</v>
      </c>
      <c r="M53" s="69">
        <v>181</v>
      </c>
      <c r="N53" s="69">
        <v>183</v>
      </c>
      <c r="O53" s="70">
        <v>290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4" t="s">
        <v>24</v>
      </c>
      <c r="C41" s="1215"/>
      <c r="D41" s="81"/>
      <c r="E41" s="1216" t="s">
        <v>25</v>
      </c>
      <c r="F41" s="1216"/>
      <c r="G41" s="1216"/>
      <c r="H41" s="1217"/>
      <c r="I41" s="82">
        <v>6997</v>
      </c>
      <c r="J41" s="83">
        <v>8607</v>
      </c>
      <c r="K41" s="83">
        <v>9538</v>
      </c>
      <c r="L41" s="83">
        <v>10231</v>
      </c>
      <c r="M41" s="84">
        <v>10999</v>
      </c>
    </row>
    <row r="42" spans="2:13" ht="27.75" customHeight="1">
      <c r="B42" s="1204"/>
      <c r="C42" s="1205"/>
      <c r="D42" s="85"/>
      <c r="E42" s="1208" t="s">
        <v>26</v>
      </c>
      <c r="F42" s="1208"/>
      <c r="G42" s="1208"/>
      <c r="H42" s="1209"/>
      <c r="I42" s="86" t="s">
        <v>484</v>
      </c>
      <c r="J42" s="87" t="s">
        <v>484</v>
      </c>
      <c r="K42" s="87" t="s">
        <v>484</v>
      </c>
      <c r="L42" s="87" t="s">
        <v>484</v>
      </c>
      <c r="M42" s="88" t="s">
        <v>484</v>
      </c>
    </row>
    <row r="43" spans="2:13" ht="27.75" customHeight="1">
      <c r="B43" s="1204"/>
      <c r="C43" s="1205"/>
      <c r="D43" s="85"/>
      <c r="E43" s="1208" t="s">
        <v>27</v>
      </c>
      <c r="F43" s="1208"/>
      <c r="G43" s="1208"/>
      <c r="H43" s="1209"/>
      <c r="I43" s="86">
        <v>375</v>
      </c>
      <c r="J43" s="87">
        <v>393</v>
      </c>
      <c r="K43" s="87">
        <v>564</v>
      </c>
      <c r="L43" s="87">
        <v>532</v>
      </c>
      <c r="M43" s="88">
        <v>1102</v>
      </c>
    </row>
    <row r="44" spans="2:13" ht="27.75" customHeight="1">
      <c r="B44" s="1204"/>
      <c r="C44" s="1205"/>
      <c r="D44" s="85"/>
      <c r="E44" s="1208" t="s">
        <v>28</v>
      </c>
      <c r="F44" s="1208"/>
      <c r="G44" s="1208"/>
      <c r="H44" s="1209"/>
      <c r="I44" s="86" t="s">
        <v>484</v>
      </c>
      <c r="J44" s="87">
        <v>210</v>
      </c>
      <c r="K44" s="87">
        <v>210</v>
      </c>
      <c r="L44" s="87">
        <v>210</v>
      </c>
      <c r="M44" s="88">
        <v>210</v>
      </c>
    </row>
    <row r="45" spans="2:13" ht="27.75" customHeight="1">
      <c r="B45" s="1204"/>
      <c r="C45" s="1205"/>
      <c r="D45" s="85"/>
      <c r="E45" s="1208" t="s">
        <v>29</v>
      </c>
      <c r="F45" s="1208"/>
      <c r="G45" s="1208"/>
      <c r="H45" s="1209"/>
      <c r="I45" s="86">
        <v>2113</v>
      </c>
      <c r="J45" s="87">
        <v>2034</v>
      </c>
      <c r="K45" s="87">
        <v>1747</v>
      </c>
      <c r="L45" s="87">
        <v>1685</v>
      </c>
      <c r="M45" s="88">
        <v>1409</v>
      </c>
    </row>
    <row r="46" spans="2:13" ht="27.75" customHeight="1">
      <c r="B46" s="1204"/>
      <c r="C46" s="1205"/>
      <c r="D46" s="89"/>
      <c r="E46" s="1208" t="s">
        <v>30</v>
      </c>
      <c r="F46" s="1208"/>
      <c r="G46" s="1208"/>
      <c r="H46" s="1209"/>
      <c r="I46" s="86" t="s">
        <v>484</v>
      </c>
      <c r="J46" s="87" t="s">
        <v>484</v>
      </c>
      <c r="K46" s="87" t="s">
        <v>484</v>
      </c>
      <c r="L46" s="87" t="s">
        <v>484</v>
      </c>
      <c r="M46" s="88" t="s">
        <v>484</v>
      </c>
    </row>
    <row r="47" spans="2:13" ht="27.75" customHeight="1">
      <c r="B47" s="1204"/>
      <c r="C47" s="1205"/>
      <c r="D47" s="90"/>
      <c r="E47" s="1218" t="s">
        <v>31</v>
      </c>
      <c r="F47" s="1219"/>
      <c r="G47" s="1219"/>
      <c r="H47" s="1220"/>
      <c r="I47" s="86" t="s">
        <v>484</v>
      </c>
      <c r="J47" s="87" t="s">
        <v>484</v>
      </c>
      <c r="K47" s="87" t="s">
        <v>484</v>
      </c>
      <c r="L47" s="87" t="s">
        <v>484</v>
      </c>
      <c r="M47" s="88" t="s">
        <v>484</v>
      </c>
    </row>
    <row r="48" spans="2:13" ht="27.75" customHeight="1">
      <c r="B48" s="1204"/>
      <c r="C48" s="1205"/>
      <c r="D48" s="85"/>
      <c r="E48" s="1208" t="s">
        <v>32</v>
      </c>
      <c r="F48" s="1208"/>
      <c r="G48" s="1208"/>
      <c r="H48" s="1209"/>
      <c r="I48" s="86" t="s">
        <v>484</v>
      </c>
      <c r="J48" s="87" t="s">
        <v>484</v>
      </c>
      <c r="K48" s="87" t="s">
        <v>484</v>
      </c>
      <c r="L48" s="87" t="s">
        <v>484</v>
      </c>
      <c r="M48" s="88" t="s">
        <v>484</v>
      </c>
    </row>
    <row r="49" spans="2:13" ht="27.75" customHeight="1">
      <c r="B49" s="1206"/>
      <c r="C49" s="1207"/>
      <c r="D49" s="85"/>
      <c r="E49" s="1208" t="s">
        <v>33</v>
      </c>
      <c r="F49" s="1208"/>
      <c r="G49" s="1208"/>
      <c r="H49" s="1209"/>
      <c r="I49" s="86" t="s">
        <v>484</v>
      </c>
      <c r="J49" s="87" t="s">
        <v>484</v>
      </c>
      <c r="K49" s="87" t="s">
        <v>484</v>
      </c>
      <c r="L49" s="87" t="s">
        <v>484</v>
      </c>
      <c r="M49" s="88" t="s">
        <v>484</v>
      </c>
    </row>
    <row r="50" spans="2:13" ht="27.75" customHeight="1">
      <c r="B50" s="1202" t="s">
        <v>34</v>
      </c>
      <c r="C50" s="1203"/>
      <c r="D50" s="91"/>
      <c r="E50" s="1208" t="s">
        <v>35</v>
      </c>
      <c r="F50" s="1208"/>
      <c r="G50" s="1208"/>
      <c r="H50" s="1209"/>
      <c r="I50" s="86">
        <v>2616</v>
      </c>
      <c r="J50" s="87">
        <v>3157</v>
      </c>
      <c r="K50" s="87">
        <v>2963</v>
      </c>
      <c r="L50" s="87">
        <v>3617</v>
      </c>
      <c r="M50" s="88">
        <v>3891</v>
      </c>
    </row>
    <row r="51" spans="2:13" ht="27.75" customHeight="1">
      <c r="B51" s="1204"/>
      <c r="C51" s="1205"/>
      <c r="D51" s="85"/>
      <c r="E51" s="1208" t="s">
        <v>36</v>
      </c>
      <c r="F51" s="1208"/>
      <c r="G51" s="1208"/>
      <c r="H51" s="1209"/>
      <c r="I51" s="86">
        <v>44</v>
      </c>
      <c r="J51" s="87">
        <v>33</v>
      </c>
      <c r="K51" s="87">
        <v>22</v>
      </c>
      <c r="L51" s="87">
        <v>12</v>
      </c>
      <c r="M51" s="88">
        <v>6</v>
      </c>
    </row>
    <row r="52" spans="2:13" ht="27.75" customHeight="1">
      <c r="B52" s="1206"/>
      <c r="C52" s="1207"/>
      <c r="D52" s="85"/>
      <c r="E52" s="1208" t="s">
        <v>37</v>
      </c>
      <c r="F52" s="1208"/>
      <c r="G52" s="1208"/>
      <c r="H52" s="1209"/>
      <c r="I52" s="86">
        <v>5859</v>
      </c>
      <c r="J52" s="87">
        <v>5887</v>
      </c>
      <c r="K52" s="87">
        <v>7156</v>
      </c>
      <c r="L52" s="87">
        <v>7661</v>
      </c>
      <c r="M52" s="88">
        <v>8363</v>
      </c>
    </row>
    <row r="53" spans="2:13" ht="27.75" customHeight="1" thickBot="1">
      <c r="B53" s="1210" t="s">
        <v>21</v>
      </c>
      <c r="C53" s="1211"/>
      <c r="D53" s="92"/>
      <c r="E53" s="1212" t="s">
        <v>38</v>
      </c>
      <c r="F53" s="1212"/>
      <c r="G53" s="1212"/>
      <c r="H53" s="1213"/>
      <c r="I53" s="93">
        <v>965</v>
      </c>
      <c r="J53" s="94">
        <v>2167</v>
      </c>
      <c r="K53" s="94">
        <v>1918</v>
      </c>
      <c r="L53" s="94">
        <v>1369</v>
      </c>
      <c r="M53" s="95">
        <v>1461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6" zoomScale="75" zoomScaleNormal="75"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564</v>
      </c>
      <c r="C41" s="248"/>
      <c r="D41" s="248"/>
      <c r="E41" s="248"/>
      <c r="F41" s="248"/>
      <c r="G41" s="248"/>
      <c r="H41" s="248"/>
      <c r="I41" s="248"/>
      <c r="J41" s="248"/>
      <c r="K41" s="248"/>
      <c r="L41" s="248"/>
      <c r="M41" s="248"/>
      <c r="N41" s="248"/>
      <c r="O41" s="248"/>
      <c r="P41" s="249"/>
    </row>
    <row r="42" spans="2:17">
      <c r="B42" s="250"/>
      <c r="C42" s="246"/>
      <c r="D42" s="246"/>
      <c r="E42" s="246"/>
      <c r="F42" s="246"/>
      <c r="G42" s="353" t="s">
        <v>565</v>
      </c>
      <c r="I42" s="354"/>
      <c r="J42" s="354"/>
      <c r="K42" s="354"/>
      <c r="L42" s="246"/>
      <c r="M42" s="246"/>
      <c r="N42" s="246"/>
      <c r="O42" s="246"/>
    </row>
    <row r="43" spans="2:17">
      <c r="B43" s="250"/>
      <c r="C43" s="246"/>
      <c r="D43" s="246"/>
      <c r="E43" s="246"/>
      <c r="F43" s="246"/>
      <c r="G43" s="1221" t="s">
        <v>573</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566</v>
      </c>
    </row>
    <row r="50" spans="1:17">
      <c r="B50" s="250"/>
      <c r="C50" s="246"/>
      <c r="D50" s="246"/>
      <c r="E50" s="246"/>
      <c r="F50" s="246"/>
      <c r="G50" s="1230"/>
      <c r="H50" s="1231"/>
      <c r="I50" s="1231"/>
      <c r="J50" s="1232"/>
      <c r="K50" s="356" t="s">
        <v>523</v>
      </c>
      <c r="L50" s="356" t="s">
        <v>524</v>
      </c>
      <c r="M50" s="356" t="s">
        <v>525</v>
      </c>
      <c r="N50" s="356" t="s">
        <v>526</v>
      </c>
      <c r="O50" s="356" t="s">
        <v>527</v>
      </c>
    </row>
    <row r="51" spans="1:17">
      <c r="B51" s="250"/>
      <c r="C51" s="246"/>
      <c r="D51" s="246"/>
      <c r="E51" s="246"/>
      <c r="F51" s="246"/>
      <c r="G51" s="1233" t="s">
        <v>567</v>
      </c>
      <c r="H51" s="1234"/>
      <c r="I51" s="1239" t="s">
        <v>568</v>
      </c>
      <c r="J51" s="1239"/>
      <c r="K51" s="1241"/>
      <c r="L51" s="1241"/>
      <c r="M51" s="1241"/>
      <c r="N51" s="1242">
        <v>32.1</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574</v>
      </c>
      <c r="J53" s="1243"/>
      <c r="K53" s="1250"/>
      <c r="L53" s="1250"/>
      <c r="M53" s="1250"/>
      <c r="N53" s="1252">
        <v>64.099999999999994</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569</v>
      </c>
      <c r="H55" s="1245"/>
      <c r="I55" s="1243" t="s">
        <v>568</v>
      </c>
      <c r="J55" s="1243"/>
      <c r="K55" s="1241"/>
      <c r="L55" s="1241"/>
      <c r="M55" s="1241"/>
      <c r="N55" s="1242">
        <v>36.5</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574</v>
      </c>
      <c r="J57" s="1253"/>
      <c r="K57" s="1250"/>
      <c r="L57" s="1250"/>
      <c r="M57" s="1250"/>
      <c r="N57" s="1252">
        <v>54.1</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570</v>
      </c>
      <c r="C63" s="246"/>
      <c r="D63" s="246"/>
      <c r="E63" s="246"/>
      <c r="F63" s="246"/>
      <c r="G63" s="246"/>
      <c r="H63" s="246"/>
      <c r="I63" s="246"/>
      <c r="J63" s="246"/>
      <c r="K63" s="246"/>
      <c r="L63" s="246"/>
      <c r="M63" s="246"/>
      <c r="N63" s="246"/>
      <c r="O63" s="246"/>
    </row>
    <row r="64" spans="1:17">
      <c r="B64" s="250"/>
      <c r="C64" s="246"/>
      <c r="D64" s="246"/>
      <c r="E64" s="246"/>
      <c r="F64" s="246"/>
      <c r="G64" s="353" t="s">
        <v>565</v>
      </c>
      <c r="I64" s="354"/>
      <c r="J64" s="354"/>
      <c r="K64" s="354"/>
      <c r="L64" s="246"/>
      <c r="M64" s="246"/>
      <c r="N64" s="246"/>
      <c r="O64" s="246"/>
    </row>
    <row r="65" spans="2:30">
      <c r="B65" s="250"/>
      <c r="C65" s="246"/>
      <c r="D65" s="246"/>
      <c r="E65" s="246"/>
      <c r="F65" s="246"/>
      <c r="G65" s="1221" t="s">
        <v>575</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571</v>
      </c>
      <c r="I71" s="370"/>
      <c r="J71" s="366"/>
      <c r="K71" s="366"/>
      <c r="L71" s="367"/>
      <c r="M71" s="366"/>
      <c r="N71" s="367"/>
      <c r="O71" s="368"/>
    </row>
    <row r="72" spans="2:30">
      <c r="B72" s="250"/>
      <c r="C72" s="246"/>
      <c r="D72" s="246"/>
      <c r="E72" s="246"/>
      <c r="F72" s="246"/>
      <c r="G72" s="1230"/>
      <c r="H72" s="1231"/>
      <c r="I72" s="1231"/>
      <c r="J72" s="1232"/>
      <c r="K72" s="356" t="s">
        <v>523</v>
      </c>
      <c r="L72" s="356" t="s">
        <v>524</v>
      </c>
      <c r="M72" s="356" t="s">
        <v>525</v>
      </c>
      <c r="N72" s="356" t="s">
        <v>526</v>
      </c>
      <c r="O72" s="356" t="s">
        <v>527</v>
      </c>
    </row>
    <row r="73" spans="2:30">
      <c r="B73" s="250"/>
      <c r="C73" s="246"/>
      <c r="D73" s="246"/>
      <c r="E73" s="246"/>
      <c r="F73" s="246"/>
      <c r="G73" s="1233" t="s">
        <v>567</v>
      </c>
      <c r="H73" s="1234"/>
      <c r="I73" s="1239" t="s">
        <v>568</v>
      </c>
      <c r="J73" s="1239"/>
      <c r="K73" s="1254">
        <v>22.9</v>
      </c>
      <c r="L73" s="1254">
        <v>51.8</v>
      </c>
      <c r="M73" s="1242">
        <v>46.7</v>
      </c>
      <c r="N73" s="1242">
        <v>32.1</v>
      </c>
      <c r="O73" s="1242">
        <v>34.4</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572</v>
      </c>
      <c r="J75" s="1243"/>
      <c r="K75" s="1252">
        <v>5.5</v>
      </c>
      <c r="L75" s="1252">
        <v>4.5</v>
      </c>
      <c r="M75" s="1252">
        <v>4.2</v>
      </c>
      <c r="N75" s="1252">
        <v>4.3</v>
      </c>
      <c r="O75" s="1252">
        <v>5.2</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569</v>
      </c>
      <c r="H77" s="1245"/>
      <c r="I77" s="1243" t="s">
        <v>568</v>
      </c>
      <c r="J77" s="1243"/>
      <c r="K77" s="1254">
        <v>61.3</v>
      </c>
      <c r="L77" s="1254">
        <v>54.6</v>
      </c>
      <c r="M77" s="1242">
        <v>48.7</v>
      </c>
      <c r="N77" s="1242">
        <v>36.5</v>
      </c>
      <c r="O77" s="1242">
        <v>32.9</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572</v>
      </c>
      <c r="J79" s="1253"/>
      <c r="K79" s="1256">
        <v>11.7</v>
      </c>
      <c r="L79" s="1256">
        <v>11.2</v>
      </c>
      <c r="M79" s="1256">
        <v>10.4</v>
      </c>
      <c r="N79" s="1256">
        <v>9</v>
      </c>
      <c r="O79" s="1256">
        <v>8.1999999999999993</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3" zoomScaleNormal="100" zoomScaleSheetLayoutView="70" workbookViewId="0">
      <selection activeCell="I92" sqref="I9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 zoomScaleNormal="100" zoomScaleSheetLayoutView="55" workbookViewId="0">
      <selection activeCell="I92" sqref="I9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42667</v>
      </c>
      <c r="E3" s="118"/>
      <c r="F3" s="119">
        <v>69806</v>
      </c>
      <c r="G3" s="120"/>
      <c r="H3" s="121"/>
    </row>
    <row r="4" spans="1:8">
      <c r="A4" s="122"/>
      <c r="B4" s="123"/>
      <c r="C4" s="124"/>
      <c r="D4" s="125">
        <v>20614</v>
      </c>
      <c r="E4" s="126"/>
      <c r="F4" s="127">
        <v>32823</v>
      </c>
      <c r="G4" s="128"/>
      <c r="H4" s="129"/>
    </row>
    <row r="5" spans="1:8">
      <c r="A5" s="110" t="s">
        <v>517</v>
      </c>
      <c r="B5" s="115"/>
      <c r="C5" s="116"/>
      <c r="D5" s="117">
        <v>133237</v>
      </c>
      <c r="E5" s="118"/>
      <c r="F5" s="119">
        <v>74444</v>
      </c>
      <c r="G5" s="120"/>
      <c r="H5" s="121"/>
    </row>
    <row r="6" spans="1:8">
      <c r="A6" s="122"/>
      <c r="B6" s="123"/>
      <c r="C6" s="124"/>
      <c r="D6" s="125">
        <v>74355</v>
      </c>
      <c r="E6" s="126"/>
      <c r="F6" s="127">
        <v>34175</v>
      </c>
      <c r="G6" s="128"/>
      <c r="H6" s="129"/>
    </row>
    <row r="7" spans="1:8">
      <c r="A7" s="110" t="s">
        <v>518</v>
      </c>
      <c r="B7" s="115"/>
      <c r="C7" s="116"/>
      <c r="D7" s="117">
        <v>97232</v>
      </c>
      <c r="E7" s="118"/>
      <c r="F7" s="119">
        <v>85205</v>
      </c>
      <c r="G7" s="120"/>
      <c r="H7" s="121"/>
    </row>
    <row r="8" spans="1:8">
      <c r="A8" s="122"/>
      <c r="B8" s="123"/>
      <c r="C8" s="124"/>
      <c r="D8" s="125">
        <v>71428</v>
      </c>
      <c r="E8" s="126"/>
      <c r="F8" s="127">
        <v>38847</v>
      </c>
      <c r="G8" s="128"/>
      <c r="H8" s="129"/>
    </row>
    <row r="9" spans="1:8">
      <c r="A9" s="110" t="s">
        <v>519</v>
      </c>
      <c r="B9" s="115"/>
      <c r="C9" s="116"/>
      <c r="D9" s="117">
        <v>70820</v>
      </c>
      <c r="E9" s="118"/>
      <c r="F9" s="119">
        <v>69469</v>
      </c>
      <c r="G9" s="120"/>
      <c r="H9" s="121"/>
    </row>
    <row r="10" spans="1:8">
      <c r="A10" s="122"/>
      <c r="B10" s="123"/>
      <c r="C10" s="124"/>
      <c r="D10" s="125">
        <v>45401</v>
      </c>
      <c r="E10" s="126"/>
      <c r="F10" s="127">
        <v>38215</v>
      </c>
      <c r="G10" s="128"/>
      <c r="H10" s="129"/>
    </row>
    <row r="11" spans="1:8">
      <c r="A11" s="110" t="s">
        <v>520</v>
      </c>
      <c r="B11" s="115"/>
      <c r="C11" s="116"/>
      <c r="D11" s="117">
        <v>51832</v>
      </c>
      <c r="E11" s="118"/>
      <c r="F11" s="119">
        <v>67293</v>
      </c>
      <c r="G11" s="120"/>
      <c r="H11" s="121"/>
    </row>
    <row r="12" spans="1:8">
      <c r="A12" s="122"/>
      <c r="B12" s="123"/>
      <c r="C12" s="130"/>
      <c r="D12" s="125">
        <v>33078</v>
      </c>
      <c r="E12" s="126"/>
      <c r="F12" s="127">
        <v>35076</v>
      </c>
      <c r="G12" s="128"/>
      <c r="H12" s="129"/>
    </row>
    <row r="13" spans="1:8">
      <c r="A13" s="110"/>
      <c r="B13" s="115"/>
      <c r="C13" s="131"/>
      <c r="D13" s="132">
        <v>79158</v>
      </c>
      <c r="E13" s="133"/>
      <c r="F13" s="134">
        <v>73243</v>
      </c>
      <c r="G13" s="135"/>
      <c r="H13" s="121"/>
    </row>
    <row r="14" spans="1:8">
      <c r="A14" s="122"/>
      <c r="B14" s="123"/>
      <c r="C14" s="124"/>
      <c r="D14" s="125">
        <v>48975</v>
      </c>
      <c r="E14" s="126"/>
      <c r="F14" s="127">
        <v>35827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2.82</v>
      </c>
      <c r="C19" s="136">
        <f>ROUND(VALUE(SUBSTITUTE(実質収支比率等に係る経年分析!G$48,"▲","-")),2)</f>
        <v>3.52</v>
      </c>
      <c r="D19" s="136">
        <f>ROUND(VALUE(SUBSTITUTE(実質収支比率等に係る経年分析!H$48,"▲","-")),2)</f>
        <v>4.57</v>
      </c>
      <c r="E19" s="136">
        <f>ROUND(VALUE(SUBSTITUTE(実質収支比率等に係る経年分析!I$48,"▲","-")),2)</f>
        <v>3.6</v>
      </c>
      <c r="F19" s="136">
        <f>ROUND(VALUE(SUBSTITUTE(実質収支比率等に係る経年分析!J$48,"▲","-")),2)</f>
        <v>3.34</v>
      </c>
    </row>
    <row r="20" spans="1:11">
      <c r="A20" s="136" t="s">
        <v>43</v>
      </c>
      <c r="B20" s="136">
        <f>ROUND(VALUE(SUBSTITUTE(実質収支比率等に係る経年分析!F$47,"▲","-")),2)</f>
        <v>14.34</v>
      </c>
      <c r="C20" s="136">
        <f>ROUND(VALUE(SUBSTITUTE(実質収支比率等に係る経年分析!G$47,"▲","-")),2)</f>
        <v>17.54</v>
      </c>
      <c r="D20" s="136">
        <f>ROUND(VALUE(SUBSTITUTE(実質収支比率等に係る経年分析!H$47,"▲","-")),2)</f>
        <v>17.62</v>
      </c>
      <c r="E20" s="136">
        <f>ROUND(VALUE(SUBSTITUTE(実質収支比率等に係る経年分析!I$47,"▲","-")),2)</f>
        <v>20.149999999999999</v>
      </c>
      <c r="F20" s="136">
        <f>ROUND(VALUE(SUBSTITUTE(実質収支比率等に係る経年分析!J$47,"▲","-")),2)</f>
        <v>21.29</v>
      </c>
    </row>
    <row r="21" spans="1:11">
      <c r="A21" s="136" t="s">
        <v>44</v>
      </c>
      <c r="B21" s="136">
        <f>IF(ISNUMBER(VALUE(SUBSTITUTE(実質収支比率等に係る経年分析!F$49,"▲","-"))),ROUND(VALUE(SUBSTITUTE(実質収支比率等に係る経年分析!F$49,"▲","-")),2),NA())</f>
        <v>0.96</v>
      </c>
      <c r="C21" s="136">
        <f>IF(ISNUMBER(VALUE(SUBSTITUTE(実質収支比率等に係る経年分析!G$49,"▲","-"))),ROUND(VALUE(SUBSTITUTE(実質収支比率等に係る経年分析!G$49,"▲","-")),2),NA())</f>
        <v>3.9</v>
      </c>
      <c r="D21" s="136">
        <f>IF(ISNUMBER(VALUE(SUBSTITUTE(実質収支比率等に係る経年分析!H$49,"▲","-"))),ROUND(VALUE(SUBSTITUTE(実質収支比率等に係る経年分析!H$49,"▲","-")),2),NA())</f>
        <v>1.04</v>
      </c>
      <c r="E21" s="136">
        <f>IF(ISNUMBER(VALUE(SUBSTITUTE(実質収支比率等に係る経年分析!I$49,"▲","-"))),ROUND(VALUE(SUBSTITUTE(実質収支比率等に係る経年分析!I$49,"▲","-")),2),NA())</f>
        <v>2.29</v>
      </c>
      <c r="F21" s="136">
        <f>IF(ISNUMBER(VALUE(SUBSTITUTE(実質収支比率等に係る経年分析!J$49,"▲","-"))),ROUND(VALUE(SUBSTITUTE(実質収支比率等に係る経年分析!J$49,"▲","-")),2),NA())</f>
        <v>0.77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勝浦地方卸売市場事業費特別会計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住宅宅地資金貸付事業費特別会計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国民健康保険事業費特別会計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0.38</v>
      </c>
    </row>
    <row r="32" spans="1:11">
      <c r="A32" s="137" t="str">
        <f>IF(連結実質赤字比率に係る赤字・黒字の構成分析!C$38="",NA(),連結実質赤字比率に係る赤字・黒字の構成分析!C$38)</f>
        <v>簡易水道事業費特別会計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1.28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v>
      </c>
    </row>
    <row r="33" spans="1:16">
      <c r="A33" s="137" t="str">
        <f>IF(連結実質赤字比率に係る赤字・黒字の構成分析!C$37="",NA(),連結実質赤字比率に係る赤字・黒字の構成分析!C$37)</f>
        <v>介護保険事業費特別会計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7.0000000000000007E-2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1.47</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3.44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3.31</v>
      </c>
    </row>
    <row r="35" spans="1:16">
      <c r="A35" s="137" t="str">
        <f>IF(連結実質赤字比率に係る赤字・黒字の構成分析!C$35="",NA(),連結実質赤字比率に係る赤字・黒字の構成分析!C$35)</f>
        <v>町立温泉病院事業会計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8.1300000000000008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8.83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8.35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8.9499999999999993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10.44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5.82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8.66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10.47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511</v>
      </c>
      <c r="E42" s="138"/>
      <c r="F42" s="138"/>
      <c r="G42" s="138">
        <f>'実質公債費比率（分子）の構造'!L$52</f>
        <v>532</v>
      </c>
      <c r="H42" s="138"/>
      <c r="I42" s="138"/>
      <c r="J42" s="138">
        <f>'実質公債費比率（分子）の構造'!M$52</f>
        <v>588</v>
      </c>
      <c r="K42" s="138"/>
      <c r="L42" s="138"/>
      <c r="M42" s="138">
        <f>'実質公債費比率（分子）の構造'!N$52</f>
        <v>589</v>
      </c>
      <c r="N42" s="138"/>
      <c r="O42" s="138"/>
      <c r="P42" s="138">
        <f>'実質公債費比率（分子）の構造'!O$52</f>
        <v>596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t="str">
        <f>'実質公債費比率（分子）の構造'!N$50</f>
        <v>-</v>
      </c>
      <c r="L44" s="138"/>
      <c r="M44" s="138"/>
      <c r="N44" s="138">
        <f>'実質公債費比率（分子）の構造'!O$50</f>
        <v>105</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40</v>
      </c>
      <c r="C46" s="138"/>
      <c r="D46" s="138"/>
      <c r="E46" s="138">
        <f>'実質公債費比率（分子）の構造'!L$48</f>
        <v>31</v>
      </c>
      <c r="F46" s="138"/>
      <c r="G46" s="138"/>
      <c r="H46" s="138">
        <f>'実質公債費比率（分子）の構造'!M$48</f>
        <v>39</v>
      </c>
      <c r="I46" s="138"/>
      <c r="J46" s="138"/>
      <c r="K46" s="138">
        <f>'実質公債費比率（分子）の構造'!N$48</f>
        <v>46</v>
      </c>
      <c r="L46" s="138"/>
      <c r="M46" s="138"/>
      <c r="N46" s="138">
        <f>'実質公債費比率（分子）の構造'!O$48</f>
        <v>48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631</v>
      </c>
      <c r="C49" s="138"/>
      <c r="D49" s="138"/>
      <c r="E49" s="138">
        <f>'実質公債費比率（分子）の構造'!L$45</f>
        <v>681</v>
      </c>
      <c r="F49" s="138"/>
      <c r="G49" s="138"/>
      <c r="H49" s="138">
        <f>'実質公債費比率（分子）の構造'!M$45</f>
        <v>730</v>
      </c>
      <c r="I49" s="138"/>
      <c r="J49" s="138"/>
      <c r="K49" s="138">
        <f>'実質公債費比率（分子）の構造'!N$45</f>
        <v>726</v>
      </c>
      <c r="L49" s="138"/>
      <c r="M49" s="138"/>
      <c r="N49" s="138">
        <f>'実質公債費比率（分子）の構造'!O$45</f>
        <v>733</v>
      </c>
      <c r="O49" s="138"/>
      <c r="P49" s="138"/>
    </row>
    <row r="50" spans="1:16">
      <c r="A50" s="138" t="s">
        <v>58</v>
      </c>
      <c r="B50" s="138" t="e">
        <f>NA()</f>
        <v>#N/A</v>
      </c>
      <c r="C50" s="138">
        <f>IF(ISNUMBER('実質公債費比率（分子）の構造'!K$53),'実質公債費比率（分子）の構造'!K$53,NA())</f>
        <v>160</v>
      </c>
      <c r="D50" s="138" t="e">
        <f>NA()</f>
        <v>#N/A</v>
      </c>
      <c r="E50" s="138" t="e">
        <f>NA()</f>
        <v>#N/A</v>
      </c>
      <c r="F50" s="138">
        <f>IF(ISNUMBER('実質公債費比率（分子）の構造'!L$53),'実質公債費比率（分子）の構造'!L$53,NA())</f>
        <v>180</v>
      </c>
      <c r="G50" s="138" t="e">
        <f>NA()</f>
        <v>#N/A</v>
      </c>
      <c r="H50" s="138" t="e">
        <f>NA()</f>
        <v>#N/A</v>
      </c>
      <c r="I50" s="138">
        <f>IF(ISNUMBER('実質公債費比率（分子）の構造'!M$53),'実質公債費比率（分子）の構造'!M$53,NA())</f>
        <v>181</v>
      </c>
      <c r="J50" s="138" t="e">
        <f>NA()</f>
        <v>#N/A</v>
      </c>
      <c r="K50" s="138" t="e">
        <f>NA()</f>
        <v>#N/A</v>
      </c>
      <c r="L50" s="138">
        <f>IF(ISNUMBER('実質公債費比率（分子）の構造'!N$53),'実質公債費比率（分子）の構造'!N$53,NA())</f>
        <v>183</v>
      </c>
      <c r="M50" s="138" t="e">
        <f>NA()</f>
        <v>#N/A</v>
      </c>
      <c r="N50" s="138" t="e">
        <f>NA()</f>
        <v>#N/A</v>
      </c>
      <c r="O50" s="138">
        <f>IF(ISNUMBER('実質公債費比率（分子）の構造'!O$53),'実質公債費比率（分子）の構造'!O$53,NA())</f>
        <v>290</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37</v>
      </c>
      <c r="B56" s="137"/>
      <c r="C56" s="137"/>
      <c r="D56" s="137">
        <f>'将来負担比率（分子）の構造'!I$52</f>
        <v>5859</v>
      </c>
      <c r="E56" s="137"/>
      <c r="F56" s="137"/>
      <c r="G56" s="137">
        <f>'将来負担比率（分子）の構造'!J$52</f>
        <v>5887</v>
      </c>
      <c r="H56" s="137"/>
      <c r="I56" s="137"/>
      <c r="J56" s="137">
        <f>'将来負担比率（分子）の構造'!K$52</f>
        <v>7156</v>
      </c>
      <c r="K56" s="137"/>
      <c r="L56" s="137"/>
      <c r="M56" s="137">
        <f>'将来負担比率（分子）の構造'!L$52</f>
        <v>7661</v>
      </c>
      <c r="N56" s="137"/>
      <c r="O56" s="137"/>
      <c r="P56" s="137">
        <f>'将来負担比率（分子）の構造'!M$52</f>
        <v>8363</v>
      </c>
    </row>
    <row r="57" spans="1:16">
      <c r="A57" s="137" t="s">
        <v>36</v>
      </c>
      <c r="B57" s="137"/>
      <c r="C57" s="137"/>
      <c r="D57" s="137">
        <f>'将来負担比率（分子）の構造'!I$51</f>
        <v>44</v>
      </c>
      <c r="E57" s="137"/>
      <c r="F57" s="137"/>
      <c r="G57" s="137">
        <f>'将来負担比率（分子）の構造'!J$51</f>
        <v>33</v>
      </c>
      <c r="H57" s="137"/>
      <c r="I57" s="137"/>
      <c r="J57" s="137">
        <f>'将来負担比率（分子）の構造'!K$51</f>
        <v>22</v>
      </c>
      <c r="K57" s="137"/>
      <c r="L57" s="137"/>
      <c r="M57" s="137">
        <f>'将来負担比率（分子）の構造'!L$51</f>
        <v>12</v>
      </c>
      <c r="N57" s="137"/>
      <c r="O57" s="137"/>
      <c r="P57" s="137">
        <f>'将来負担比率（分子）の構造'!M$51</f>
        <v>6</v>
      </c>
    </row>
    <row r="58" spans="1:16">
      <c r="A58" s="137" t="s">
        <v>35</v>
      </c>
      <c r="B58" s="137"/>
      <c r="C58" s="137"/>
      <c r="D58" s="137">
        <f>'将来負担比率（分子）の構造'!I$50</f>
        <v>2616</v>
      </c>
      <c r="E58" s="137"/>
      <c r="F58" s="137"/>
      <c r="G58" s="137">
        <f>'将来負担比率（分子）の構造'!J$50</f>
        <v>3157</v>
      </c>
      <c r="H58" s="137"/>
      <c r="I58" s="137"/>
      <c r="J58" s="137">
        <f>'将来負担比率（分子）の構造'!K$50</f>
        <v>2963</v>
      </c>
      <c r="K58" s="137"/>
      <c r="L58" s="137"/>
      <c r="M58" s="137">
        <f>'将来負担比率（分子）の構造'!L$50</f>
        <v>3617</v>
      </c>
      <c r="N58" s="137"/>
      <c r="O58" s="137"/>
      <c r="P58" s="137">
        <f>'将来負担比率（分子）の構造'!M$50</f>
        <v>3891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2113</v>
      </c>
      <c r="C62" s="137"/>
      <c r="D62" s="137"/>
      <c r="E62" s="137">
        <f>'将来負担比率（分子）の構造'!J$45</f>
        <v>2034</v>
      </c>
      <c r="F62" s="137"/>
      <c r="G62" s="137"/>
      <c r="H62" s="137">
        <f>'将来負担比率（分子）の構造'!K$45</f>
        <v>1747</v>
      </c>
      <c r="I62" s="137"/>
      <c r="J62" s="137"/>
      <c r="K62" s="137">
        <f>'将来負担比率（分子）の構造'!L$45</f>
        <v>1685</v>
      </c>
      <c r="L62" s="137"/>
      <c r="M62" s="137"/>
      <c r="N62" s="137">
        <f>'将来負担比率（分子）の構造'!M$45</f>
        <v>1409</v>
      </c>
      <c r="O62" s="137"/>
      <c r="P62" s="137"/>
    </row>
    <row r="63" spans="1:16">
      <c r="A63" s="137" t="s">
        <v>28</v>
      </c>
      <c r="B63" s="137" t="str">
        <f>'将来負担比率（分子）の構造'!I$44</f>
        <v>-</v>
      </c>
      <c r="C63" s="137"/>
      <c r="D63" s="137"/>
      <c r="E63" s="137">
        <f>'将来負担比率（分子）の構造'!J$44</f>
        <v>210</v>
      </c>
      <c r="F63" s="137"/>
      <c r="G63" s="137"/>
      <c r="H63" s="137">
        <f>'将来負担比率（分子）の構造'!K$44</f>
        <v>210</v>
      </c>
      <c r="I63" s="137"/>
      <c r="J63" s="137"/>
      <c r="K63" s="137">
        <f>'将来負担比率（分子）の構造'!L$44</f>
        <v>210</v>
      </c>
      <c r="L63" s="137"/>
      <c r="M63" s="137"/>
      <c r="N63" s="137">
        <f>'将来負担比率（分子）の構造'!M$44</f>
        <v>210</v>
      </c>
      <c r="O63" s="137"/>
      <c r="P63" s="137"/>
    </row>
    <row r="64" spans="1:16">
      <c r="A64" s="137" t="s">
        <v>27</v>
      </c>
      <c r="B64" s="137">
        <f>'将来負担比率（分子）の構造'!I$43</f>
        <v>375</v>
      </c>
      <c r="C64" s="137"/>
      <c r="D64" s="137"/>
      <c r="E64" s="137">
        <f>'将来負担比率（分子）の構造'!J$43</f>
        <v>393</v>
      </c>
      <c r="F64" s="137"/>
      <c r="G64" s="137"/>
      <c r="H64" s="137">
        <f>'将来負担比率（分子）の構造'!K$43</f>
        <v>564</v>
      </c>
      <c r="I64" s="137"/>
      <c r="J64" s="137"/>
      <c r="K64" s="137">
        <f>'将来負担比率（分子）の構造'!L$43</f>
        <v>532</v>
      </c>
      <c r="L64" s="137"/>
      <c r="M64" s="137"/>
      <c r="N64" s="137">
        <f>'将来負担比率（分子）の構造'!M$43</f>
        <v>1102</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6997</v>
      </c>
      <c r="C66" s="137"/>
      <c r="D66" s="137"/>
      <c r="E66" s="137">
        <f>'将来負担比率（分子）の構造'!J$41</f>
        <v>8607</v>
      </c>
      <c r="F66" s="137"/>
      <c r="G66" s="137"/>
      <c r="H66" s="137">
        <f>'将来負担比率（分子）の構造'!K$41</f>
        <v>9538</v>
      </c>
      <c r="I66" s="137"/>
      <c r="J66" s="137"/>
      <c r="K66" s="137">
        <f>'将来負担比率（分子）の構造'!L$41</f>
        <v>10231</v>
      </c>
      <c r="L66" s="137"/>
      <c r="M66" s="137"/>
      <c r="N66" s="137">
        <f>'将来負担比率（分子）の構造'!M$41</f>
        <v>10999</v>
      </c>
      <c r="O66" s="137"/>
      <c r="P66" s="137"/>
    </row>
    <row r="67" spans="1:16">
      <c r="A67" s="137" t="s">
        <v>62</v>
      </c>
      <c r="B67" s="137" t="e">
        <f>NA()</f>
        <v>#N/A</v>
      </c>
      <c r="C67" s="137">
        <f>IF(ISNUMBER('将来負担比率（分子）の構造'!I$53), IF('将来負担比率（分子）の構造'!I$53 &lt; 0, 0, '将来負担比率（分子）の構造'!I$53), NA())</f>
        <v>965</v>
      </c>
      <c r="D67" s="137" t="e">
        <f>NA()</f>
        <v>#N/A</v>
      </c>
      <c r="E67" s="137" t="e">
        <f>NA()</f>
        <v>#N/A</v>
      </c>
      <c r="F67" s="137">
        <f>IF(ISNUMBER('将来負担比率（分子）の構造'!J$53), IF('将来負担比率（分子）の構造'!J$53 &lt; 0, 0, '将来負担比率（分子）の構造'!J$53), NA())</f>
        <v>2167</v>
      </c>
      <c r="G67" s="137" t="e">
        <f>NA()</f>
        <v>#N/A</v>
      </c>
      <c r="H67" s="137" t="e">
        <f>NA()</f>
        <v>#N/A</v>
      </c>
      <c r="I67" s="137">
        <f>IF(ISNUMBER('将来負担比率（分子）の構造'!K$53), IF('将来負担比率（分子）の構造'!K$53 &lt; 0, 0, '将来負担比率（分子）の構造'!K$53), NA())</f>
        <v>1918</v>
      </c>
      <c r="J67" s="137" t="e">
        <f>NA()</f>
        <v>#N/A</v>
      </c>
      <c r="K67" s="137" t="e">
        <f>NA()</f>
        <v>#N/A</v>
      </c>
      <c r="L67" s="137">
        <f>IF(ISNUMBER('将来負担比率（分子）の構造'!L$53), IF('将来負担比率（分子）の構造'!L$53 &lt; 0, 0, '将来負担比率（分子）の構造'!L$53), NA())</f>
        <v>1369</v>
      </c>
      <c r="M67" s="137" t="e">
        <f>NA()</f>
        <v>#N/A</v>
      </c>
      <c r="N67" s="137" t="e">
        <f>NA()</f>
        <v>#N/A</v>
      </c>
      <c r="O67" s="137">
        <f>IF(ISNUMBER('将来負担比率（分子）の構造'!M$53), IF('将来負担比率（分子）の構造'!M$53 &lt; 0, 0, '将来負担比率（分子）の構造'!M$53), NA())</f>
        <v>1461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1505740</v>
      </c>
      <c r="S5" s="671"/>
      <c r="T5" s="671"/>
      <c r="U5" s="671"/>
      <c r="V5" s="671"/>
      <c r="W5" s="671"/>
      <c r="X5" s="671"/>
      <c r="Y5" s="718"/>
      <c r="Z5" s="731">
        <v>18.3</v>
      </c>
      <c r="AA5" s="731"/>
      <c r="AB5" s="731"/>
      <c r="AC5" s="731"/>
      <c r="AD5" s="732">
        <v>1505740</v>
      </c>
      <c r="AE5" s="732"/>
      <c r="AF5" s="732"/>
      <c r="AG5" s="732"/>
      <c r="AH5" s="732"/>
      <c r="AI5" s="732"/>
      <c r="AJ5" s="732"/>
      <c r="AK5" s="732"/>
      <c r="AL5" s="719">
        <v>32.299999999999997</v>
      </c>
      <c r="AM5" s="688"/>
      <c r="AN5" s="688"/>
      <c r="AO5" s="720"/>
      <c r="AP5" s="707" t="s">
        <v>208</v>
      </c>
      <c r="AQ5" s="708"/>
      <c r="AR5" s="708"/>
      <c r="AS5" s="708"/>
      <c r="AT5" s="708"/>
      <c r="AU5" s="708"/>
      <c r="AV5" s="708"/>
      <c r="AW5" s="708"/>
      <c r="AX5" s="708"/>
      <c r="AY5" s="708"/>
      <c r="AZ5" s="708"/>
      <c r="BA5" s="708"/>
      <c r="BB5" s="708"/>
      <c r="BC5" s="708"/>
      <c r="BD5" s="708"/>
      <c r="BE5" s="708"/>
      <c r="BF5" s="709"/>
      <c r="BG5" s="620">
        <v>1424517</v>
      </c>
      <c r="BH5" s="621"/>
      <c r="BI5" s="621"/>
      <c r="BJ5" s="621"/>
      <c r="BK5" s="621"/>
      <c r="BL5" s="621"/>
      <c r="BM5" s="621"/>
      <c r="BN5" s="622"/>
      <c r="BO5" s="673">
        <v>94.6</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53891</v>
      </c>
      <c r="S6" s="621"/>
      <c r="T6" s="621"/>
      <c r="U6" s="621"/>
      <c r="V6" s="621"/>
      <c r="W6" s="621"/>
      <c r="X6" s="621"/>
      <c r="Y6" s="622"/>
      <c r="Z6" s="673">
        <v>0.7</v>
      </c>
      <c r="AA6" s="673"/>
      <c r="AB6" s="673"/>
      <c r="AC6" s="673"/>
      <c r="AD6" s="674">
        <v>53891</v>
      </c>
      <c r="AE6" s="674"/>
      <c r="AF6" s="674"/>
      <c r="AG6" s="674"/>
      <c r="AH6" s="674"/>
      <c r="AI6" s="674"/>
      <c r="AJ6" s="674"/>
      <c r="AK6" s="674"/>
      <c r="AL6" s="643">
        <v>1.2</v>
      </c>
      <c r="AM6" s="675"/>
      <c r="AN6" s="675"/>
      <c r="AO6" s="676"/>
      <c r="AP6" s="617" t="s">
        <v>214</v>
      </c>
      <c r="AQ6" s="618"/>
      <c r="AR6" s="618"/>
      <c r="AS6" s="618"/>
      <c r="AT6" s="618"/>
      <c r="AU6" s="618"/>
      <c r="AV6" s="618"/>
      <c r="AW6" s="618"/>
      <c r="AX6" s="618"/>
      <c r="AY6" s="618"/>
      <c r="AZ6" s="618"/>
      <c r="BA6" s="618"/>
      <c r="BB6" s="618"/>
      <c r="BC6" s="618"/>
      <c r="BD6" s="618"/>
      <c r="BE6" s="618"/>
      <c r="BF6" s="619"/>
      <c r="BG6" s="620">
        <v>1424517</v>
      </c>
      <c r="BH6" s="621"/>
      <c r="BI6" s="621"/>
      <c r="BJ6" s="621"/>
      <c r="BK6" s="621"/>
      <c r="BL6" s="621"/>
      <c r="BM6" s="621"/>
      <c r="BN6" s="622"/>
      <c r="BO6" s="673">
        <v>94.6</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83426</v>
      </c>
      <c r="CS6" s="621"/>
      <c r="CT6" s="621"/>
      <c r="CU6" s="621"/>
      <c r="CV6" s="621"/>
      <c r="CW6" s="621"/>
      <c r="CX6" s="621"/>
      <c r="CY6" s="622"/>
      <c r="CZ6" s="673">
        <v>1</v>
      </c>
      <c r="DA6" s="673"/>
      <c r="DB6" s="673"/>
      <c r="DC6" s="673"/>
      <c r="DD6" s="626" t="s">
        <v>209</v>
      </c>
      <c r="DE6" s="621"/>
      <c r="DF6" s="621"/>
      <c r="DG6" s="621"/>
      <c r="DH6" s="621"/>
      <c r="DI6" s="621"/>
      <c r="DJ6" s="621"/>
      <c r="DK6" s="621"/>
      <c r="DL6" s="621"/>
      <c r="DM6" s="621"/>
      <c r="DN6" s="621"/>
      <c r="DO6" s="621"/>
      <c r="DP6" s="622"/>
      <c r="DQ6" s="626">
        <v>83426</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2801</v>
      </c>
      <c r="S7" s="621"/>
      <c r="T7" s="621"/>
      <c r="U7" s="621"/>
      <c r="V7" s="621"/>
      <c r="W7" s="621"/>
      <c r="X7" s="621"/>
      <c r="Y7" s="622"/>
      <c r="Z7" s="673">
        <v>0</v>
      </c>
      <c r="AA7" s="673"/>
      <c r="AB7" s="673"/>
      <c r="AC7" s="673"/>
      <c r="AD7" s="674">
        <v>2801</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542405</v>
      </c>
      <c r="BH7" s="621"/>
      <c r="BI7" s="621"/>
      <c r="BJ7" s="621"/>
      <c r="BK7" s="621"/>
      <c r="BL7" s="621"/>
      <c r="BM7" s="621"/>
      <c r="BN7" s="622"/>
      <c r="BO7" s="673">
        <v>36</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1136806</v>
      </c>
      <c r="CS7" s="621"/>
      <c r="CT7" s="621"/>
      <c r="CU7" s="621"/>
      <c r="CV7" s="621"/>
      <c r="CW7" s="621"/>
      <c r="CX7" s="621"/>
      <c r="CY7" s="622"/>
      <c r="CZ7" s="673">
        <v>14.2</v>
      </c>
      <c r="DA7" s="673"/>
      <c r="DB7" s="673"/>
      <c r="DC7" s="673"/>
      <c r="DD7" s="626">
        <v>9718</v>
      </c>
      <c r="DE7" s="621"/>
      <c r="DF7" s="621"/>
      <c r="DG7" s="621"/>
      <c r="DH7" s="621"/>
      <c r="DI7" s="621"/>
      <c r="DJ7" s="621"/>
      <c r="DK7" s="621"/>
      <c r="DL7" s="621"/>
      <c r="DM7" s="621"/>
      <c r="DN7" s="621"/>
      <c r="DO7" s="621"/>
      <c r="DP7" s="622"/>
      <c r="DQ7" s="626">
        <v>981845</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6900</v>
      </c>
      <c r="S8" s="621"/>
      <c r="T8" s="621"/>
      <c r="U8" s="621"/>
      <c r="V8" s="621"/>
      <c r="W8" s="621"/>
      <c r="X8" s="621"/>
      <c r="Y8" s="622"/>
      <c r="Z8" s="673">
        <v>0.1</v>
      </c>
      <c r="AA8" s="673"/>
      <c r="AB8" s="673"/>
      <c r="AC8" s="673"/>
      <c r="AD8" s="674">
        <v>6900</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24182</v>
      </c>
      <c r="BH8" s="621"/>
      <c r="BI8" s="621"/>
      <c r="BJ8" s="621"/>
      <c r="BK8" s="621"/>
      <c r="BL8" s="621"/>
      <c r="BM8" s="621"/>
      <c r="BN8" s="622"/>
      <c r="BO8" s="673">
        <v>1.6</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2446678</v>
      </c>
      <c r="CS8" s="621"/>
      <c r="CT8" s="621"/>
      <c r="CU8" s="621"/>
      <c r="CV8" s="621"/>
      <c r="CW8" s="621"/>
      <c r="CX8" s="621"/>
      <c r="CY8" s="622"/>
      <c r="CZ8" s="673">
        <v>30.7</v>
      </c>
      <c r="DA8" s="673"/>
      <c r="DB8" s="673"/>
      <c r="DC8" s="673"/>
      <c r="DD8" s="626">
        <v>3990</v>
      </c>
      <c r="DE8" s="621"/>
      <c r="DF8" s="621"/>
      <c r="DG8" s="621"/>
      <c r="DH8" s="621"/>
      <c r="DI8" s="621"/>
      <c r="DJ8" s="621"/>
      <c r="DK8" s="621"/>
      <c r="DL8" s="621"/>
      <c r="DM8" s="621"/>
      <c r="DN8" s="621"/>
      <c r="DO8" s="621"/>
      <c r="DP8" s="622"/>
      <c r="DQ8" s="626">
        <v>1328798</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3470</v>
      </c>
      <c r="S9" s="621"/>
      <c r="T9" s="621"/>
      <c r="U9" s="621"/>
      <c r="V9" s="621"/>
      <c r="W9" s="621"/>
      <c r="X9" s="621"/>
      <c r="Y9" s="622"/>
      <c r="Z9" s="673">
        <v>0</v>
      </c>
      <c r="AA9" s="673"/>
      <c r="AB9" s="673"/>
      <c r="AC9" s="673"/>
      <c r="AD9" s="674">
        <v>3470</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472235</v>
      </c>
      <c r="BH9" s="621"/>
      <c r="BI9" s="621"/>
      <c r="BJ9" s="621"/>
      <c r="BK9" s="621"/>
      <c r="BL9" s="621"/>
      <c r="BM9" s="621"/>
      <c r="BN9" s="622"/>
      <c r="BO9" s="673">
        <v>31.4</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1142422</v>
      </c>
      <c r="CS9" s="621"/>
      <c r="CT9" s="621"/>
      <c r="CU9" s="621"/>
      <c r="CV9" s="621"/>
      <c r="CW9" s="621"/>
      <c r="CX9" s="621"/>
      <c r="CY9" s="622"/>
      <c r="CZ9" s="673">
        <v>14.3</v>
      </c>
      <c r="DA9" s="673"/>
      <c r="DB9" s="673"/>
      <c r="DC9" s="673"/>
      <c r="DD9" s="626">
        <v>9624</v>
      </c>
      <c r="DE9" s="621"/>
      <c r="DF9" s="621"/>
      <c r="DG9" s="621"/>
      <c r="DH9" s="621"/>
      <c r="DI9" s="621"/>
      <c r="DJ9" s="621"/>
      <c r="DK9" s="621"/>
      <c r="DL9" s="621"/>
      <c r="DM9" s="621"/>
      <c r="DN9" s="621"/>
      <c r="DO9" s="621"/>
      <c r="DP9" s="622"/>
      <c r="DQ9" s="626">
        <v>858246</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260958</v>
      </c>
      <c r="S10" s="621"/>
      <c r="T10" s="621"/>
      <c r="U10" s="621"/>
      <c r="V10" s="621"/>
      <c r="W10" s="621"/>
      <c r="X10" s="621"/>
      <c r="Y10" s="622"/>
      <c r="Z10" s="673">
        <v>3.2</v>
      </c>
      <c r="AA10" s="673"/>
      <c r="AB10" s="673"/>
      <c r="AC10" s="673"/>
      <c r="AD10" s="674">
        <v>260958</v>
      </c>
      <c r="AE10" s="674"/>
      <c r="AF10" s="674"/>
      <c r="AG10" s="674"/>
      <c r="AH10" s="674"/>
      <c r="AI10" s="674"/>
      <c r="AJ10" s="674"/>
      <c r="AK10" s="674"/>
      <c r="AL10" s="643">
        <v>5.6</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25911</v>
      </c>
      <c r="BH10" s="621"/>
      <c r="BI10" s="621"/>
      <c r="BJ10" s="621"/>
      <c r="BK10" s="621"/>
      <c r="BL10" s="621"/>
      <c r="BM10" s="621"/>
      <c r="BN10" s="622"/>
      <c r="BO10" s="673">
        <v>1.7</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14923</v>
      </c>
      <c r="S11" s="621"/>
      <c r="T11" s="621"/>
      <c r="U11" s="621"/>
      <c r="V11" s="621"/>
      <c r="W11" s="621"/>
      <c r="X11" s="621"/>
      <c r="Y11" s="622"/>
      <c r="Z11" s="673">
        <v>0.2</v>
      </c>
      <c r="AA11" s="673"/>
      <c r="AB11" s="673"/>
      <c r="AC11" s="673"/>
      <c r="AD11" s="674">
        <v>14923</v>
      </c>
      <c r="AE11" s="674"/>
      <c r="AF11" s="674"/>
      <c r="AG11" s="674"/>
      <c r="AH11" s="674"/>
      <c r="AI11" s="674"/>
      <c r="AJ11" s="674"/>
      <c r="AK11" s="674"/>
      <c r="AL11" s="643">
        <v>0.3</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20077</v>
      </c>
      <c r="BH11" s="621"/>
      <c r="BI11" s="621"/>
      <c r="BJ11" s="621"/>
      <c r="BK11" s="621"/>
      <c r="BL11" s="621"/>
      <c r="BM11" s="621"/>
      <c r="BN11" s="622"/>
      <c r="BO11" s="673">
        <v>1.3</v>
      </c>
      <c r="BP11" s="673"/>
      <c r="BQ11" s="673"/>
      <c r="BR11" s="673"/>
      <c r="BS11" s="626" t="s">
        <v>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361856</v>
      </c>
      <c r="CS11" s="621"/>
      <c r="CT11" s="621"/>
      <c r="CU11" s="621"/>
      <c r="CV11" s="621"/>
      <c r="CW11" s="621"/>
      <c r="CX11" s="621"/>
      <c r="CY11" s="622"/>
      <c r="CZ11" s="673">
        <v>4.5</v>
      </c>
      <c r="DA11" s="673"/>
      <c r="DB11" s="673"/>
      <c r="DC11" s="673"/>
      <c r="DD11" s="626">
        <v>87890</v>
      </c>
      <c r="DE11" s="621"/>
      <c r="DF11" s="621"/>
      <c r="DG11" s="621"/>
      <c r="DH11" s="621"/>
      <c r="DI11" s="621"/>
      <c r="DJ11" s="621"/>
      <c r="DK11" s="621"/>
      <c r="DL11" s="621"/>
      <c r="DM11" s="621"/>
      <c r="DN11" s="621"/>
      <c r="DO11" s="621"/>
      <c r="DP11" s="622"/>
      <c r="DQ11" s="626">
        <v>221410</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717184</v>
      </c>
      <c r="BH12" s="621"/>
      <c r="BI12" s="621"/>
      <c r="BJ12" s="621"/>
      <c r="BK12" s="621"/>
      <c r="BL12" s="621"/>
      <c r="BM12" s="621"/>
      <c r="BN12" s="622"/>
      <c r="BO12" s="673">
        <v>47.6</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216636</v>
      </c>
      <c r="CS12" s="621"/>
      <c r="CT12" s="621"/>
      <c r="CU12" s="621"/>
      <c r="CV12" s="621"/>
      <c r="CW12" s="621"/>
      <c r="CX12" s="621"/>
      <c r="CY12" s="622"/>
      <c r="CZ12" s="673">
        <v>2.7</v>
      </c>
      <c r="DA12" s="673"/>
      <c r="DB12" s="673"/>
      <c r="DC12" s="673"/>
      <c r="DD12" s="626">
        <v>13196</v>
      </c>
      <c r="DE12" s="621"/>
      <c r="DF12" s="621"/>
      <c r="DG12" s="621"/>
      <c r="DH12" s="621"/>
      <c r="DI12" s="621"/>
      <c r="DJ12" s="621"/>
      <c r="DK12" s="621"/>
      <c r="DL12" s="621"/>
      <c r="DM12" s="621"/>
      <c r="DN12" s="621"/>
      <c r="DO12" s="621"/>
      <c r="DP12" s="622"/>
      <c r="DQ12" s="626">
        <v>199198</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13085</v>
      </c>
      <c r="S13" s="621"/>
      <c r="T13" s="621"/>
      <c r="U13" s="621"/>
      <c r="V13" s="621"/>
      <c r="W13" s="621"/>
      <c r="X13" s="621"/>
      <c r="Y13" s="622"/>
      <c r="Z13" s="673">
        <v>0.2</v>
      </c>
      <c r="AA13" s="673"/>
      <c r="AB13" s="673"/>
      <c r="AC13" s="673"/>
      <c r="AD13" s="674">
        <v>13085</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714377</v>
      </c>
      <c r="BH13" s="621"/>
      <c r="BI13" s="621"/>
      <c r="BJ13" s="621"/>
      <c r="BK13" s="621"/>
      <c r="BL13" s="621"/>
      <c r="BM13" s="621"/>
      <c r="BN13" s="622"/>
      <c r="BO13" s="673">
        <v>47.4</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492036</v>
      </c>
      <c r="CS13" s="621"/>
      <c r="CT13" s="621"/>
      <c r="CU13" s="621"/>
      <c r="CV13" s="621"/>
      <c r="CW13" s="621"/>
      <c r="CX13" s="621"/>
      <c r="CY13" s="622"/>
      <c r="CZ13" s="673">
        <v>6.2</v>
      </c>
      <c r="DA13" s="673"/>
      <c r="DB13" s="673"/>
      <c r="DC13" s="673"/>
      <c r="DD13" s="626">
        <v>270011</v>
      </c>
      <c r="DE13" s="621"/>
      <c r="DF13" s="621"/>
      <c r="DG13" s="621"/>
      <c r="DH13" s="621"/>
      <c r="DI13" s="621"/>
      <c r="DJ13" s="621"/>
      <c r="DK13" s="621"/>
      <c r="DL13" s="621"/>
      <c r="DM13" s="621"/>
      <c r="DN13" s="621"/>
      <c r="DO13" s="621"/>
      <c r="DP13" s="622"/>
      <c r="DQ13" s="626">
        <v>303724</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49311</v>
      </c>
      <c r="BH14" s="621"/>
      <c r="BI14" s="621"/>
      <c r="BJ14" s="621"/>
      <c r="BK14" s="621"/>
      <c r="BL14" s="621"/>
      <c r="BM14" s="621"/>
      <c r="BN14" s="622"/>
      <c r="BO14" s="673">
        <v>3.3</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610687</v>
      </c>
      <c r="CS14" s="621"/>
      <c r="CT14" s="621"/>
      <c r="CU14" s="621"/>
      <c r="CV14" s="621"/>
      <c r="CW14" s="621"/>
      <c r="CX14" s="621"/>
      <c r="CY14" s="622"/>
      <c r="CZ14" s="673">
        <v>7.7</v>
      </c>
      <c r="DA14" s="673"/>
      <c r="DB14" s="673"/>
      <c r="DC14" s="673"/>
      <c r="DD14" s="626">
        <v>226024</v>
      </c>
      <c r="DE14" s="621"/>
      <c r="DF14" s="621"/>
      <c r="DG14" s="621"/>
      <c r="DH14" s="621"/>
      <c r="DI14" s="621"/>
      <c r="DJ14" s="621"/>
      <c r="DK14" s="621"/>
      <c r="DL14" s="621"/>
      <c r="DM14" s="621"/>
      <c r="DN14" s="621"/>
      <c r="DO14" s="621"/>
      <c r="DP14" s="622"/>
      <c r="DQ14" s="626">
        <v>384164</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5122</v>
      </c>
      <c r="S15" s="621"/>
      <c r="T15" s="621"/>
      <c r="U15" s="621"/>
      <c r="V15" s="621"/>
      <c r="W15" s="621"/>
      <c r="X15" s="621"/>
      <c r="Y15" s="622"/>
      <c r="Z15" s="673">
        <v>0.1</v>
      </c>
      <c r="AA15" s="673"/>
      <c r="AB15" s="673"/>
      <c r="AC15" s="673"/>
      <c r="AD15" s="674">
        <v>5122</v>
      </c>
      <c r="AE15" s="674"/>
      <c r="AF15" s="674"/>
      <c r="AG15" s="674"/>
      <c r="AH15" s="674"/>
      <c r="AI15" s="674"/>
      <c r="AJ15" s="674"/>
      <c r="AK15" s="674"/>
      <c r="AL15" s="643">
        <v>0.1</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115617</v>
      </c>
      <c r="BH15" s="621"/>
      <c r="BI15" s="621"/>
      <c r="BJ15" s="621"/>
      <c r="BK15" s="621"/>
      <c r="BL15" s="621"/>
      <c r="BM15" s="621"/>
      <c r="BN15" s="622"/>
      <c r="BO15" s="673">
        <v>7.7</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614354</v>
      </c>
      <c r="CS15" s="621"/>
      <c r="CT15" s="621"/>
      <c r="CU15" s="621"/>
      <c r="CV15" s="621"/>
      <c r="CW15" s="621"/>
      <c r="CX15" s="621"/>
      <c r="CY15" s="622"/>
      <c r="CZ15" s="673">
        <v>7.7</v>
      </c>
      <c r="DA15" s="673"/>
      <c r="DB15" s="673"/>
      <c r="DC15" s="673"/>
      <c r="DD15" s="626">
        <v>207663</v>
      </c>
      <c r="DE15" s="621"/>
      <c r="DF15" s="621"/>
      <c r="DG15" s="621"/>
      <c r="DH15" s="621"/>
      <c r="DI15" s="621"/>
      <c r="DJ15" s="621"/>
      <c r="DK15" s="621"/>
      <c r="DL15" s="621"/>
      <c r="DM15" s="621"/>
      <c r="DN15" s="621"/>
      <c r="DO15" s="621"/>
      <c r="DP15" s="622"/>
      <c r="DQ15" s="626">
        <v>386065</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3187142</v>
      </c>
      <c r="S16" s="621"/>
      <c r="T16" s="621"/>
      <c r="U16" s="621"/>
      <c r="V16" s="621"/>
      <c r="W16" s="621"/>
      <c r="X16" s="621"/>
      <c r="Y16" s="622"/>
      <c r="Z16" s="673">
        <v>38.6</v>
      </c>
      <c r="AA16" s="673"/>
      <c r="AB16" s="673"/>
      <c r="AC16" s="673"/>
      <c r="AD16" s="674">
        <v>2755039</v>
      </c>
      <c r="AE16" s="674"/>
      <c r="AF16" s="674"/>
      <c r="AG16" s="674"/>
      <c r="AH16" s="674"/>
      <c r="AI16" s="674"/>
      <c r="AJ16" s="674"/>
      <c r="AK16" s="674"/>
      <c r="AL16" s="643">
        <v>59.1</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143111</v>
      </c>
      <c r="CS16" s="621"/>
      <c r="CT16" s="621"/>
      <c r="CU16" s="621"/>
      <c r="CV16" s="621"/>
      <c r="CW16" s="621"/>
      <c r="CX16" s="621"/>
      <c r="CY16" s="622"/>
      <c r="CZ16" s="673">
        <v>1.8</v>
      </c>
      <c r="DA16" s="673"/>
      <c r="DB16" s="673"/>
      <c r="DC16" s="673"/>
      <c r="DD16" s="626" t="s">
        <v>111</v>
      </c>
      <c r="DE16" s="621"/>
      <c r="DF16" s="621"/>
      <c r="DG16" s="621"/>
      <c r="DH16" s="621"/>
      <c r="DI16" s="621"/>
      <c r="DJ16" s="621"/>
      <c r="DK16" s="621"/>
      <c r="DL16" s="621"/>
      <c r="DM16" s="621"/>
      <c r="DN16" s="621"/>
      <c r="DO16" s="621"/>
      <c r="DP16" s="622"/>
      <c r="DQ16" s="626">
        <v>46821</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2755039</v>
      </c>
      <c r="S17" s="621"/>
      <c r="T17" s="621"/>
      <c r="U17" s="621"/>
      <c r="V17" s="621"/>
      <c r="W17" s="621"/>
      <c r="X17" s="621"/>
      <c r="Y17" s="622"/>
      <c r="Z17" s="673">
        <v>33.4</v>
      </c>
      <c r="AA17" s="673"/>
      <c r="AB17" s="673"/>
      <c r="AC17" s="673"/>
      <c r="AD17" s="674">
        <v>2755039</v>
      </c>
      <c r="AE17" s="674"/>
      <c r="AF17" s="674"/>
      <c r="AG17" s="674"/>
      <c r="AH17" s="674"/>
      <c r="AI17" s="674"/>
      <c r="AJ17" s="674"/>
      <c r="AK17" s="674"/>
      <c r="AL17" s="643">
        <v>59.1</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733260</v>
      </c>
      <c r="CS17" s="621"/>
      <c r="CT17" s="621"/>
      <c r="CU17" s="621"/>
      <c r="CV17" s="621"/>
      <c r="CW17" s="621"/>
      <c r="CX17" s="621"/>
      <c r="CY17" s="622"/>
      <c r="CZ17" s="673">
        <v>9.1999999999999993</v>
      </c>
      <c r="DA17" s="673"/>
      <c r="DB17" s="673"/>
      <c r="DC17" s="673"/>
      <c r="DD17" s="626" t="s">
        <v>111</v>
      </c>
      <c r="DE17" s="621"/>
      <c r="DF17" s="621"/>
      <c r="DG17" s="621"/>
      <c r="DH17" s="621"/>
      <c r="DI17" s="621"/>
      <c r="DJ17" s="621"/>
      <c r="DK17" s="621"/>
      <c r="DL17" s="621"/>
      <c r="DM17" s="621"/>
      <c r="DN17" s="621"/>
      <c r="DO17" s="621"/>
      <c r="DP17" s="622"/>
      <c r="DQ17" s="626">
        <v>714306</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432103</v>
      </c>
      <c r="S18" s="621"/>
      <c r="T18" s="621"/>
      <c r="U18" s="621"/>
      <c r="V18" s="621"/>
      <c r="W18" s="621"/>
      <c r="X18" s="621"/>
      <c r="Y18" s="622"/>
      <c r="Z18" s="673">
        <v>5.2</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81223</v>
      </c>
      <c r="BH19" s="621"/>
      <c r="BI19" s="621"/>
      <c r="BJ19" s="621"/>
      <c r="BK19" s="621"/>
      <c r="BL19" s="621"/>
      <c r="BM19" s="621"/>
      <c r="BN19" s="622"/>
      <c r="BO19" s="673">
        <v>5.4</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5054032</v>
      </c>
      <c r="S20" s="621"/>
      <c r="T20" s="621"/>
      <c r="U20" s="621"/>
      <c r="V20" s="621"/>
      <c r="W20" s="621"/>
      <c r="X20" s="621"/>
      <c r="Y20" s="622"/>
      <c r="Z20" s="673">
        <v>61.3</v>
      </c>
      <c r="AA20" s="673"/>
      <c r="AB20" s="673"/>
      <c r="AC20" s="673"/>
      <c r="AD20" s="674">
        <v>4621929</v>
      </c>
      <c r="AE20" s="674"/>
      <c r="AF20" s="674"/>
      <c r="AG20" s="674"/>
      <c r="AH20" s="674"/>
      <c r="AI20" s="674"/>
      <c r="AJ20" s="674"/>
      <c r="AK20" s="674"/>
      <c r="AL20" s="643">
        <v>99.2</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81223</v>
      </c>
      <c r="BH20" s="621"/>
      <c r="BI20" s="621"/>
      <c r="BJ20" s="621"/>
      <c r="BK20" s="621"/>
      <c r="BL20" s="621"/>
      <c r="BM20" s="621"/>
      <c r="BN20" s="622"/>
      <c r="BO20" s="673">
        <v>5.4</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7981272</v>
      </c>
      <c r="CS20" s="621"/>
      <c r="CT20" s="621"/>
      <c r="CU20" s="621"/>
      <c r="CV20" s="621"/>
      <c r="CW20" s="621"/>
      <c r="CX20" s="621"/>
      <c r="CY20" s="622"/>
      <c r="CZ20" s="673">
        <v>100</v>
      </c>
      <c r="DA20" s="673"/>
      <c r="DB20" s="673"/>
      <c r="DC20" s="673"/>
      <c r="DD20" s="626">
        <v>828116</v>
      </c>
      <c r="DE20" s="621"/>
      <c r="DF20" s="621"/>
      <c r="DG20" s="621"/>
      <c r="DH20" s="621"/>
      <c r="DI20" s="621"/>
      <c r="DJ20" s="621"/>
      <c r="DK20" s="621"/>
      <c r="DL20" s="621"/>
      <c r="DM20" s="621"/>
      <c r="DN20" s="621"/>
      <c r="DO20" s="621"/>
      <c r="DP20" s="622"/>
      <c r="DQ20" s="626">
        <v>5508003</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1426</v>
      </c>
      <c r="S21" s="621"/>
      <c r="T21" s="621"/>
      <c r="U21" s="621"/>
      <c r="V21" s="621"/>
      <c r="W21" s="621"/>
      <c r="X21" s="621"/>
      <c r="Y21" s="622"/>
      <c r="Z21" s="673">
        <v>0</v>
      </c>
      <c r="AA21" s="673"/>
      <c r="AB21" s="673"/>
      <c r="AC21" s="673"/>
      <c r="AD21" s="674">
        <v>1426</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81223</v>
      </c>
      <c r="BH21" s="621"/>
      <c r="BI21" s="621"/>
      <c r="BJ21" s="621"/>
      <c r="BK21" s="621"/>
      <c r="BL21" s="621"/>
      <c r="BM21" s="621"/>
      <c r="BN21" s="622"/>
      <c r="BO21" s="673">
        <v>5.4</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13197</v>
      </c>
      <c r="S22" s="621"/>
      <c r="T22" s="621"/>
      <c r="U22" s="621"/>
      <c r="V22" s="621"/>
      <c r="W22" s="621"/>
      <c r="X22" s="621"/>
      <c r="Y22" s="622"/>
      <c r="Z22" s="673">
        <v>0.2</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346518</v>
      </c>
      <c r="S23" s="621"/>
      <c r="T23" s="621"/>
      <c r="U23" s="621"/>
      <c r="V23" s="621"/>
      <c r="W23" s="621"/>
      <c r="X23" s="621"/>
      <c r="Y23" s="622"/>
      <c r="Z23" s="673">
        <v>4.2</v>
      </c>
      <c r="AA23" s="673"/>
      <c r="AB23" s="673"/>
      <c r="AC23" s="673"/>
      <c r="AD23" s="674" t="s">
        <v>111</v>
      </c>
      <c r="AE23" s="674"/>
      <c r="AF23" s="674"/>
      <c r="AG23" s="674"/>
      <c r="AH23" s="674"/>
      <c r="AI23" s="674"/>
      <c r="AJ23" s="674"/>
      <c r="AK23" s="674"/>
      <c r="AL23" s="643" t="s">
        <v>111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55766</v>
      </c>
      <c r="S24" s="621"/>
      <c r="T24" s="621"/>
      <c r="U24" s="621"/>
      <c r="V24" s="621"/>
      <c r="W24" s="621"/>
      <c r="X24" s="621"/>
      <c r="Y24" s="622"/>
      <c r="Z24" s="673">
        <v>0.7</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3115783</v>
      </c>
      <c r="CS24" s="671"/>
      <c r="CT24" s="671"/>
      <c r="CU24" s="671"/>
      <c r="CV24" s="671"/>
      <c r="CW24" s="671"/>
      <c r="CX24" s="671"/>
      <c r="CY24" s="718"/>
      <c r="CZ24" s="722">
        <v>39</v>
      </c>
      <c r="DA24" s="723"/>
      <c r="DB24" s="723"/>
      <c r="DC24" s="724"/>
      <c r="DD24" s="717">
        <v>2308307</v>
      </c>
      <c r="DE24" s="671"/>
      <c r="DF24" s="671"/>
      <c r="DG24" s="671"/>
      <c r="DH24" s="671"/>
      <c r="DI24" s="671"/>
      <c r="DJ24" s="671"/>
      <c r="DK24" s="718"/>
      <c r="DL24" s="717">
        <v>2200062</v>
      </c>
      <c r="DM24" s="671"/>
      <c r="DN24" s="671"/>
      <c r="DO24" s="671"/>
      <c r="DP24" s="671"/>
      <c r="DQ24" s="671"/>
      <c r="DR24" s="671"/>
      <c r="DS24" s="671"/>
      <c r="DT24" s="671"/>
      <c r="DU24" s="671"/>
      <c r="DV24" s="718"/>
      <c r="DW24" s="719">
        <v>45</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766013</v>
      </c>
      <c r="S25" s="621"/>
      <c r="T25" s="621"/>
      <c r="U25" s="621"/>
      <c r="V25" s="621"/>
      <c r="W25" s="621"/>
      <c r="X25" s="621"/>
      <c r="Y25" s="622"/>
      <c r="Z25" s="673">
        <v>9.3000000000000007</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1452774</v>
      </c>
      <c r="CS25" s="639"/>
      <c r="CT25" s="639"/>
      <c r="CU25" s="639"/>
      <c r="CV25" s="639"/>
      <c r="CW25" s="639"/>
      <c r="CX25" s="639"/>
      <c r="CY25" s="640"/>
      <c r="CZ25" s="623">
        <v>18.2</v>
      </c>
      <c r="DA25" s="641"/>
      <c r="DB25" s="641"/>
      <c r="DC25" s="642"/>
      <c r="DD25" s="626">
        <v>1381535</v>
      </c>
      <c r="DE25" s="639"/>
      <c r="DF25" s="639"/>
      <c r="DG25" s="639"/>
      <c r="DH25" s="639"/>
      <c r="DI25" s="639"/>
      <c r="DJ25" s="639"/>
      <c r="DK25" s="640"/>
      <c r="DL25" s="626">
        <v>1275790</v>
      </c>
      <c r="DM25" s="639"/>
      <c r="DN25" s="639"/>
      <c r="DO25" s="639"/>
      <c r="DP25" s="639"/>
      <c r="DQ25" s="639"/>
      <c r="DR25" s="639"/>
      <c r="DS25" s="639"/>
      <c r="DT25" s="639"/>
      <c r="DU25" s="639"/>
      <c r="DV25" s="640"/>
      <c r="DW25" s="643">
        <v>26.1</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911934</v>
      </c>
      <c r="CS26" s="621"/>
      <c r="CT26" s="621"/>
      <c r="CU26" s="621"/>
      <c r="CV26" s="621"/>
      <c r="CW26" s="621"/>
      <c r="CX26" s="621"/>
      <c r="CY26" s="622"/>
      <c r="CZ26" s="623">
        <v>11.4</v>
      </c>
      <c r="DA26" s="641"/>
      <c r="DB26" s="641"/>
      <c r="DC26" s="642"/>
      <c r="DD26" s="626">
        <v>855750</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552724</v>
      </c>
      <c r="S27" s="621"/>
      <c r="T27" s="621"/>
      <c r="U27" s="621"/>
      <c r="V27" s="621"/>
      <c r="W27" s="621"/>
      <c r="X27" s="621"/>
      <c r="Y27" s="622"/>
      <c r="Z27" s="673">
        <v>6.7</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1505740</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929749</v>
      </c>
      <c r="CS27" s="639"/>
      <c r="CT27" s="639"/>
      <c r="CU27" s="639"/>
      <c r="CV27" s="639"/>
      <c r="CW27" s="639"/>
      <c r="CX27" s="639"/>
      <c r="CY27" s="640"/>
      <c r="CZ27" s="623">
        <v>11.6</v>
      </c>
      <c r="DA27" s="641"/>
      <c r="DB27" s="641"/>
      <c r="DC27" s="642"/>
      <c r="DD27" s="626">
        <v>212466</v>
      </c>
      <c r="DE27" s="639"/>
      <c r="DF27" s="639"/>
      <c r="DG27" s="639"/>
      <c r="DH27" s="639"/>
      <c r="DI27" s="639"/>
      <c r="DJ27" s="639"/>
      <c r="DK27" s="640"/>
      <c r="DL27" s="626">
        <v>212466</v>
      </c>
      <c r="DM27" s="639"/>
      <c r="DN27" s="639"/>
      <c r="DO27" s="639"/>
      <c r="DP27" s="639"/>
      <c r="DQ27" s="639"/>
      <c r="DR27" s="639"/>
      <c r="DS27" s="639"/>
      <c r="DT27" s="639"/>
      <c r="DU27" s="639"/>
      <c r="DV27" s="640"/>
      <c r="DW27" s="643">
        <v>4.3</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56077</v>
      </c>
      <c r="S28" s="621"/>
      <c r="T28" s="621"/>
      <c r="U28" s="621"/>
      <c r="V28" s="621"/>
      <c r="W28" s="621"/>
      <c r="X28" s="621"/>
      <c r="Y28" s="622"/>
      <c r="Z28" s="673">
        <v>0.7</v>
      </c>
      <c r="AA28" s="673"/>
      <c r="AB28" s="673"/>
      <c r="AC28" s="673"/>
      <c r="AD28" s="674">
        <v>15241</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733260</v>
      </c>
      <c r="CS28" s="621"/>
      <c r="CT28" s="621"/>
      <c r="CU28" s="621"/>
      <c r="CV28" s="621"/>
      <c r="CW28" s="621"/>
      <c r="CX28" s="621"/>
      <c r="CY28" s="622"/>
      <c r="CZ28" s="623">
        <v>9.1999999999999993</v>
      </c>
      <c r="DA28" s="641"/>
      <c r="DB28" s="641"/>
      <c r="DC28" s="642"/>
      <c r="DD28" s="626">
        <v>714306</v>
      </c>
      <c r="DE28" s="621"/>
      <c r="DF28" s="621"/>
      <c r="DG28" s="621"/>
      <c r="DH28" s="621"/>
      <c r="DI28" s="621"/>
      <c r="DJ28" s="621"/>
      <c r="DK28" s="622"/>
      <c r="DL28" s="626">
        <v>711806</v>
      </c>
      <c r="DM28" s="621"/>
      <c r="DN28" s="621"/>
      <c r="DO28" s="621"/>
      <c r="DP28" s="621"/>
      <c r="DQ28" s="621"/>
      <c r="DR28" s="621"/>
      <c r="DS28" s="621"/>
      <c r="DT28" s="621"/>
      <c r="DU28" s="621"/>
      <c r="DV28" s="622"/>
      <c r="DW28" s="643">
        <v>14.6</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45902</v>
      </c>
      <c r="S29" s="621"/>
      <c r="T29" s="621"/>
      <c r="U29" s="621"/>
      <c r="V29" s="621"/>
      <c r="W29" s="621"/>
      <c r="X29" s="621"/>
      <c r="Y29" s="622"/>
      <c r="Z29" s="673">
        <v>0.6</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57</v>
      </c>
      <c r="CG29" s="654"/>
      <c r="CH29" s="654"/>
      <c r="CI29" s="654"/>
      <c r="CJ29" s="654"/>
      <c r="CK29" s="654"/>
      <c r="CL29" s="654"/>
      <c r="CM29" s="654"/>
      <c r="CN29" s="654"/>
      <c r="CO29" s="654"/>
      <c r="CP29" s="654"/>
      <c r="CQ29" s="655"/>
      <c r="CR29" s="620">
        <v>733260</v>
      </c>
      <c r="CS29" s="639"/>
      <c r="CT29" s="639"/>
      <c r="CU29" s="639"/>
      <c r="CV29" s="639"/>
      <c r="CW29" s="639"/>
      <c r="CX29" s="639"/>
      <c r="CY29" s="640"/>
      <c r="CZ29" s="623">
        <v>9.1999999999999993</v>
      </c>
      <c r="DA29" s="641"/>
      <c r="DB29" s="641"/>
      <c r="DC29" s="642"/>
      <c r="DD29" s="626">
        <v>714306</v>
      </c>
      <c r="DE29" s="639"/>
      <c r="DF29" s="639"/>
      <c r="DG29" s="639"/>
      <c r="DH29" s="639"/>
      <c r="DI29" s="639"/>
      <c r="DJ29" s="639"/>
      <c r="DK29" s="640"/>
      <c r="DL29" s="626">
        <v>711806</v>
      </c>
      <c r="DM29" s="639"/>
      <c r="DN29" s="639"/>
      <c r="DO29" s="639"/>
      <c r="DP29" s="639"/>
      <c r="DQ29" s="639"/>
      <c r="DR29" s="639"/>
      <c r="DS29" s="639"/>
      <c r="DT29" s="639"/>
      <c r="DU29" s="639"/>
      <c r="DV29" s="640"/>
      <c r="DW29" s="643">
        <v>14.6</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25450</v>
      </c>
      <c r="S30" s="621"/>
      <c r="T30" s="621"/>
      <c r="U30" s="621"/>
      <c r="V30" s="621"/>
      <c r="W30" s="621"/>
      <c r="X30" s="621"/>
      <c r="Y30" s="622"/>
      <c r="Z30" s="673">
        <v>0.3</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98.3</v>
      </c>
      <c r="BH30" s="687"/>
      <c r="BI30" s="687"/>
      <c r="BJ30" s="687"/>
      <c r="BK30" s="687"/>
      <c r="BL30" s="687"/>
      <c r="BM30" s="688">
        <v>90.9</v>
      </c>
      <c r="BN30" s="687"/>
      <c r="BO30" s="687"/>
      <c r="BP30" s="687"/>
      <c r="BQ30" s="689"/>
      <c r="BR30" s="686">
        <v>98.2</v>
      </c>
      <c r="BS30" s="687"/>
      <c r="BT30" s="687"/>
      <c r="BU30" s="687"/>
      <c r="BV30" s="687"/>
      <c r="BW30" s="687"/>
      <c r="BX30" s="688">
        <v>90.9</v>
      </c>
      <c r="BY30" s="687"/>
      <c r="BZ30" s="687"/>
      <c r="CA30" s="687"/>
      <c r="CB30" s="689"/>
      <c r="CD30" s="692"/>
      <c r="CE30" s="693"/>
      <c r="CF30" s="657" t="s">
        <v>291</v>
      </c>
      <c r="CG30" s="654"/>
      <c r="CH30" s="654"/>
      <c r="CI30" s="654"/>
      <c r="CJ30" s="654"/>
      <c r="CK30" s="654"/>
      <c r="CL30" s="654"/>
      <c r="CM30" s="654"/>
      <c r="CN30" s="654"/>
      <c r="CO30" s="654"/>
      <c r="CP30" s="654"/>
      <c r="CQ30" s="655"/>
      <c r="CR30" s="620">
        <v>655872</v>
      </c>
      <c r="CS30" s="621"/>
      <c r="CT30" s="621"/>
      <c r="CU30" s="621"/>
      <c r="CV30" s="621"/>
      <c r="CW30" s="621"/>
      <c r="CX30" s="621"/>
      <c r="CY30" s="622"/>
      <c r="CZ30" s="623">
        <v>8.1999999999999993</v>
      </c>
      <c r="DA30" s="641"/>
      <c r="DB30" s="641"/>
      <c r="DC30" s="642"/>
      <c r="DD30" s="626">
        <v>639499</v>
      </c>
      <c r="DE30" s="621"/>
      <c r="DF30" s="621"/>
      <c r="DG30" s="621"/>
      <c r="DH30" s="621"/>
      <c r="DI30" s="621"/>
      <c r="DJ30" s="621"/>
      <c r="DK30" s="622"/>
      <c r="DL30" s="626">
        <v>636999</v>
      </c>
      <c r="DM30" s="621"/>
      <c r="DN30" s="621"/>
      <c r="DO30" s="621"/>
      <c r="DP30" s="621"/>
      <c r="DQ30" s="621"/>
      <c r="DR30" s="621"/>
      <c r="DS30" s="621"/>
      <c r="DT30" s="621"/>
      <c r="DU30" s="621"/>
      <c r="DV30" s="622"/>
      <c r="DW30" s="643">
        <v>13</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240409</v>
      </c>
      <c r="S31" s="621"/>
      <c r="T31" s="621"/>
      <c r="U31" s="621"/>
      <c r="V31" s="621"/>
      <c r="W31" s="621"/>
      <c r="X31" s="621"/>
      <c r="Y31" s="622"/>
      <c r="Z31" s="673">
        <v>2.9</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97.9</v>
      </c>
      <c r="BH31" s="639"/>
      <c r="BI31" s="639"/>
      <c r="BJ31" s="639"/>
      <c r="BK31" s="639"/>
      <c r="BL31" s="639"/>
      <c r="BM31" s="675">
        <v>95</v>
      </c>
      <c r="BN31" s="685"/>
      <c r="BO31" s="685"/>
      <c r="BP31" s="685"/>
      <c r="BQ31" s="649"/>
      <c r="BR31" s="684">
        <v>97.8</v>
      </c>
      <c r="BS31" s="639"/>
      <c r="BT31" s="639"/>
      <c r="BU31" s="639"/>
      <c r="BV31" s="639"/>
      <c r="BW31" s="639"/>
      <c r="BX31" s="675">
        <v>95.1</v>
      </c>
      <c r="BY31" s="685"/>
      <c r="BZ31" s="685"/>
      <c r="CA31" s="685"/>
      <c r="CB31" s="649"/>
      <c r="CD31" s="692"/>
      <c r="CE31" s="693"/>
      <c r="CF31" s="657" t="s">
        <v>295</v>
      </c>
      <c r="CG31" s="654"/>
      <c r="CH31" s="654"/>
      <c r="CI31" s="654"/>
      <c r="CJ31" s="654"/>
      <c r="CK31" s="654"/>
      <c r="CL31" s="654"/>
      <c r="CM31" s="654"/>
      <c r="CN31" s="654"/>
      <c r="CO31" s="654"/>
      <c r="CP31" s="654"/>
      <c r="CQ31" s="655"/>
      <c r="CR31" s="620">
        <v>77388</v>
      </c>
      <c r="CS31" s="639"/>
      <c r="CT31" s="639"/>
      <c r="CU31" s="639"/>
      <c r="CV31" s="639"/>
      <c r="CW31" s="639"/>
      <c r="CX31" s="639"/>
      <c r="CY31" s="640"/>
      <c r="CZ31" s="623">
        <v>1</v>
      </c>
      <c r="DA31" s="641"/>
      <c r="DB31" s="641"/>
      <c r="DC31" s="642"/>
      <c r="DD31" s="626">
        <v>74807</v>
      </c>
      <c r="DE31" s="639"/>
      <c r="DF31" s="639"/>
      <c r="DG31" s="639"/>
      <c r="DH31" s="639"/>
      <c r="DI31" s="639"/>
      <c r="DJ31" s="639"/>
      <c r="DK31" s="640"/>
      <c r="DL31" s="626">
        <v>74807</v>
      </c>
      <c r="DM31" s="639"/>
      <c r="DN31" s="639"/>
      <c r="DO31" s="639"/>
      <c r="DP31" s="639"/>
      <c r="DQ31" s="639"/>
      <c r="DR31" s="639"/>
      <c r="DS31" s="639"/>
      <c r="DT31" s="639"/>
      <c r="DU31" s="639"/>
      <c r="DV31" s="640"/>
      <c r="DW31" s="643">
        <v>1.5</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90929</v>
      </c>
      <c r="S32" s="621"/>
      <c r="T32" s="621"/>
      <c r="U32" s="621"/>
      <c r="V32" s="621"/>
      <c r="W32" s="621"/>
      <c r="X32" s="621"/>
      <c r="Y32" s="622"/>
      <c r="Z32" s="673">
        <v>1.1000000000000001</v>
      </c>
      <c r="AA32" s="673"/>
      <c r="AB32" s="673"/>
      <c r="AC32" s="673"/>
      <c r="AD32" s="674">
        <v>19435</v>
      </c>
      <c r="AE32" s="674"/>
      <c r="AF32" s="674"/>
      <c r="AG32" s="674"/>
      <c r="AH32" s="674"/>
      <c r="AI32" s="674"/>
      <c r="AJ32" s="674"/>
      <c r="AK32" s="674"/>
      <c r="AL32" s="643">
        <v>0.4</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98.2</v>
      </c>
      <c r="BH32" s="605"/>
      <c r="BI32" s="605"/>
      <c r="BJ32" s="605"/>
      <c r="BK32" s="605"/>
      <c r="BL32" s="605"/>
      <c r="BM32" s="668">
        <v>85.8</v>
      </c>
      <c r="BN32" s="605"/>
      <c r="BO32" s="605"/>
      <c r="BP32" s="605"/>
      <c r="BQ32" s="662"/>
      <c r="BR32" s="683">
        <v>98.1</v>
      </c>
      <c r="BS32" s="605"/>
      <c r="BT32" s="605"/>
      <c r="BU32" s="605"/>
      <c r="BV32" s="605"/>
      <c r="BW32" s="605"/>
      <c r="BX32" s="668">
        <v>85.5</v>
      </c>
      <c r="BY32" s="605"/>
      <c r="BZ32" s="605"/>
      <c r="CA32" s="605"/>
      <c r="CB32" s="662"/>
      <c r="CD32" s="694"/>
      <c r="CE32" s="695"/>
      <c r="CF32" s="657" t="s">
        <v>298</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999964</v>
      </c>
      <c r="S33" s="621"/>
      <c r="T33" s="621"/>
      <c r="U33" s="621"/>
      <c r="V33" s="621"/>
      <c r="W33" s="621"/>
      <c r="X33" s="621"/>
      <c r="Y33" s="622"/>
      <c r="Z33" s="673">
        <v>12.1</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3894262</v>
      </c>
      <c r="CS33" s="639"/>
      <c r="CT33" s="639"/>
      <c r="CU33" s="639"/>
      <c r="CV33" s="639"/>
      <c r="CW33" s="639"/>
      <c r="CX33" s="639"/>
      <c r="CY33" s="640"/>
      <c r="CZ33" s="623">
        <v>48.8</v>
      </c>
      <c r="DA33" s="641"/>
      <c r="DB33" s="641"/>
      <c r="DC33" s="642"/>
      <c r="DD33" s="626">
        <v>2906132</v>
      </c>
      <c r="DE33" s="639"/>
      <c r="DF33" s="639"/>
      <c r="DG33" s="639"/>
      <c r="DH33" s="639"/>
      <c r="DI33" s="639"/>
      <c r="DJ33" s="639"/>
      <c r="DK33" s="640"/>
      <c r="DL33" s="626">
        <v>2265567</v>
      </c>
      <c r="DM33" s="639"/>
      <c r="DN33" s="639"/>
      <c r="DO33" s="639"/>
      <c r="DP33" s="639"/>
      <c r="DQ33" s="639"/>
      <c r="DR33" s="639"/>
      <c r="DS33" s="639"/>
      <c r="DT33" s="639"/>
      <c r="DU33" s="639"/>
      <c r="DV33" s="640"/>
      <c r="DW33" s="643">
        <v>46.4</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1469416</v>
      </c>
      <c r="CS34" s="621"/>
      <c r="CT34" s="621"/>
      <c r="CU34" s="621"/>
      <c r="CV34" s="621"/>
      <c r="CW34" s="621"/>
      <c r="CX34" s="621"/>
      <c r="CY34" s="622"/>
      <c r="CZ34" s="623">
        <v>18.399999999999999</v>
      </c>
      <c r="DA34" s="641"/>
      <c r="DB34" s="641"/>
      <c r="DC34" s="642"/>
      <c r="DD34" s="626">
        <v>1133208</v>
      </c>
      <c r="DE34" s="621"/>
      <c r="DF34" s="621"/>
      <c r="DG34" s="621"/>
      <c r="DH34" s="621"/>
      <c r="DI34" s="621"/>
      <c r="DJ34" s="621"/>
      <c r="DK34" s="622"/>
      <c r="DL34" s="626">
        <v>1055003</v>
      </c>
      <c r="DM34" s="621"/>
      <c r="DN34" s="621"/>
      <c r="DO34" s="621"/>
      <c r="DP34" s="621"/>
      <c r="DQ34" s="621"/>
      <c r="DR34" s="621"/>
      <c r="DS34" s="621"/>
      <c r="DT34" s="621"/>
      <c r="DU34" s="621"/>
      <c r="DV34" s="622"/>
      <c r="DW34" s="643">
        <v>21.6</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228964</v>
      </c>
      <c r="S35" s="621"/>
      <c r="T35" s="621"/>
      <c r="U35" s="621"/>
      <c r="V35" s="621"/>
      <c r="W35" s="621"/>
      <c r="X35" s="621"/>
      <c r="Y35" s="622"/>
      <c r="Z35" s="673">
        <v>2.8</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1379107</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18487</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102615</v>
      </c>
      <c r="CS35" s="639"/>
      <c r="CT35" s="639"/>
      <c r="CU35" s="639"/>
      <c r="CV35" s="639"/>
      <c r="CW35" s="639"/>
      <c r="CX35" s="639"/>
      <c r="CY35" s="640"/>
      <c r="CZ35" s="623">
        <v>1.3</v>
      </c>
      <c r="DA35" s="641"/>
      <c r="DB35" s="641"/>
      <c r="DC35" s="642"/>
      <c r="DD35" s="626">
        <v>54928</v>
      </c>
      <c r="DE35" s="639"/>
      <c r="DF35" s="639"/>
      <c r="DG35" s="639"/>
      <c r="DH35" s="639"/>
      <c r="DI35" s="639"/>
      <c r="DJ35" s="639"/>
      <c r="DK35" s="640"/>
      <c r="DL35" s="626">
        <v>38731</v>
      </c>
      <c r="DM35" s="639"/>
      <c r="DN35" s="639"/>
      <c r="DO35" s="639"/>
      <c r="DP35" s="639"/>
      <c r="DQ35" s="639"/>
      <c r="DR35" s="639"/>
      <c r="DS35" s="639"/>
      <c r="DT35" s="639"/>
      <c r="DU35" s="639"/>
      <c r="DV35" s="640"/>
      <c r="DW35" s="643">
        <v>0.8</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8248407</v>
      </c>
      <c r="S36" s="661"/>
      <c r="T36" s="661"/>
      <c r="U36" s="661"/>
      <c r="V36" s="661"/>
      <c r="W36" s="661"/>
      <c r="X36" s="661"/>
      <c r="Y36" s="664"/>
      <c r="Z36" s="665">
        <v>100</v>
      </c>
      <c r="AA36" s="665"/>
      <c r="AB36" s="665"/>
      <c r="AC36" s="665"/>
      <c r="AD36" s="666">
        <v>4658031</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438971</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-47257</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986183</v>
      </c>
      <c r="CS36" s="621"/>
      <c r="CT36" s="621"/>
      <c r="CU36" s="621"/>
      <c r="CV36" s="621"/>
      <c r="CW36" s="621"/>
      <c r="CX36" s="621"/>
      <c r="CY36" s="622"/>
      <c r="CZ36" s="623">
        <v>12.4</v>
      </c>
      <c r="DA36" s="641"/>
      <c r="DB36" s="641"/>
      <c r="DC36" s="642"/>
      <c r="DD36" s="626">
        <v>783183</v>
      </c>
      <c r="DE36" s="621"/>
      <c r="DF36" s="621"/>
      <c r="DG36" s="621"/>
      <c r="DH36" s="621"/>
      <c r="DI36" s="621"/>
      <c r="DJ36" s="621"/>
      <c r="DK36" s="622"/>
      <c r="DL36" s="626">
        <v>520351</v>
      </c>
      <c r="DM36" s="621"/>
      <c r="DN36" s="621"/>
      <c r="DO36" s="621"/>
      <c r="DP36" s="621"/>
      <c r="DQ36" s="621"/>
      <c r="DR36" s="621"/>
      <c r="DS36" s="621"/>
      <c r="DT36" s="621"/>
      <c r="DU36" s="621"/>
      <c r="DV36" s="622"/>
      <c r="DW36" s="643">
        <v>10.6</v>
      </c>
      <c r="DX36" s="644"/>
      <c r="DY36" s="644"/>
      <c r="DZ36" s="644"/>
      <c r="EA36" s="644"/>
      <c r="EB36" s="644"/>
      <c r="EC36" s="645"/>
    </row>
    <row r="37" spans="2:133" ht="11.25" customHeight="1">
      <c r="AQ37" s="646" t="s">
        <v>313</v>
      </c>
      <c r="AR37" s="647"/>
      <c r="AS37" s="647"/>
      <c r="AT37" s="647"/>
      <c r="AU37" s="647"/>
      <c r="AV37" s="647"/>
      <c r="AW37" s="647"/>
      <c r="AX37" s="647"/>
      <c r="AY37" s="648"/>
      <c r="AZ37" s="620">
        <v>33986</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3402</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134303</v>
      </c>
      <c r="CS37" s="639"/>
      <c r="CT37" s="639"/>
      <c r="CU37" s="639"/>
      <c r="CV37" s="639"/>
      <c r="CW37" s="639"/>
      <c r="CX37" s="639"/>
      <c r="CY37" s="640"/>
      <c r="CZ37" s="623">
        <v>1.7</v>
      </c>
      <c r="DA37" s="641"/>
      <c r="DB37" s="641"/>
      <c r="DC37" s="642"/>
      <c r="DD37" s="626">
        <v>130303</v>
      </c>
      <c r="DE37" s="639"/>
      <c r="DF37" s="639"/>
      <c r="DG37" s="639"/>
      <c r="DH37" s="639"/>
      <c r="DI37" s="639"/>
      <c r="DJ37" s="639"/>
      <c r="DK37" s="640"/>
      <c r="DL37" s="626">
        <v>130054</v>
      </c>
      <c r="DM37" s="639"/>
      <c r="DN37" s="639"/>
      <c r="DO37" s="639"/>
      <c r="DP37" s="639"/>
      <c r="DQ37" s="639"/>
      <c r="DR37" s="639"/>
      <c r="DS37" s="639"/>
      <c r="DT37" s="639"/>
      <c r="DU37" s="639"/>
      <c r="DV37" s="640"/>
      <c r="DW37" s="643">
        <v>2.7</v>
      </c>
      <c r="DX37" s="644"/>
      <c r="DY37" s="644"/>
      <c r="DZ37" s="644"/>
      <c r="EA37" s="644"/>
      <c r="EB37" s="644"/>
      <c r="EC37" s="645"/>
    </row>
    <row r="38" spans="2:133" ht="11.25" customHeight="1">
      <c r="AQ38" s="646" t="s">
        <v>316</v>
      </c>
      <c r="AR38" s="647"/>
      <c r="AS38" s="647"/>
      <c r="AT38" s="647"/>
      <c r="AU38" s="647"/>
      <c r="AV38" s="647"/>
      <c r="AW38" s="647"/>
      <c r="AX38" s="647"/>
      <c r="AY38" s="648"/>
      <c r="AZ38" s="620">
        <v>11806</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5513</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933984</v>
      </c>
      <c r="CS38" s="621"/>
      <c r="CT38" s="621"/>
      <c r="CU38" s="621"/>
      <c r="CV38" s="621"/>
      <c r="CW38" s="621"/>
      <c r="CX38" s="621"/>
      <c r="CY38" s="622"/>
      <c r="CZ38" s="623">
        <v>11.7</v>
      </c>
      <c r="DA38" s="641"/>
      <c r="DB38" s="641"/>
      <c r="DC38" s="642"/>
      <c r="DD38" s="626">
        <v>746992</v>
      </c>
      <c r="DE38" s="621"/>
      <c r="DF38" s="621"/>
      <c r="DG38" s="621"/>
      <c r="DH38" s="621"/>
      <c r="DI38" s="621"/>
      <c r="DJ38" s="621"/>
      <c r="DK38" s="622"/>
      <c r="DL38" s="626">
        <v>651482</v>
      </c>
      <c r="DM38" s="621"/>
      <c r="DN38" s="621"/>
      <c r="DO38" s="621"/>
      <c r="DP38" s="621"/>
      <c r="DQ38" s="621"/>
      <c r="DR38" s="621"/>
      <c r="DS38" s="621"/>
      <c r="DT38" s="621"/>
      <c r="DU38" s="621"/>
      <c r="DV38" s="622"/>
      <c r="DW38" s="643">
        <v>13.3</v>
      </c>
      <c r="DX38" s="644"/>
      <c r="DY38" s="644"/>
      <c r="DZ38" s="644"/>
      <c r="EA38" s="644"/>
      <c r="EB38" s="644"/>
      <c r="EC38" s="645"/>
    </row>
    <row r="39" spans="2:133" ht="11.25" customHeight="1">
      <c r="AQ39" s="646" t="s">
        <v>319</v>
      </c>
      <c r="AR39" s="647"/>
      <c r="AS39" s="647"/>
      <c r="AT39" s="647"/>
      <c r="AU39" s="647"/>
      <c r="AV39" s="647"/>
      <c r="AW39" s="647"/>
      <c r="AX39" s="647"/>
      <c r="AY39" s="648"/>
      <c r="AZ39" s="620">
        <v>6190</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83</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242354</v>
      </c>
      <c r="CS39" s="639"/>
      <c r="CT39" s="639"/>
      <c r="CU39" s="639"/>
      <c r="CV39" s="639"/>
      <c r="CW39" s="639"/>
      <c r="CX39" s="639"/>
      <c r="CY39" s="640"/>
      <c r="CZ39" s="623">
        <v>3</v>
      </c>
      <c r="DA39" s="641"/>
      <c r="DB39" s="641"/>
      <c r="DC39" s="642"/>
      <c r="DD39" s="626">
        <v>187821</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276525</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119</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159710</v>
      </c>
      <c r="CS40" s="621"/>
      <c r="CT40" s="621"/>
      <c r="CU40" s="621"/>
      <c r="CV40" s="621"/>
      <c r="CW40" s="621"/>
      <c r="CX40" s="621"/>
      <c r="CY40" s="622"/>
      <c r="CZ40" s="623">
        <v>2</v>
      </c>
      <c r="DA40" s="641"/>
      <c r="DB40" s="641"/>
      <c r="DC40" s="642"/>
      <c r="DD40" s="626" t="s">
        <v>323</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611629</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325</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971227</v>
      </c>
      <c r="CS42" s="621"/>
      <c r="CT42" s="621"/>
      <c r="CU42" s="621"/>
      <c r="CV42" s="621"/>
      <c r="CW42" s="621"/>
      <c r="CX42" s="621"/>
      <c r="CY42" s="622"/>
      <c r="CZ42" s="623">
        <v>12.2</v>
      </c>
      <c r="DA42" s="624"/>
      <c r="DB42" s="624"/>
      <c r="DC42" s="625"/>
      <c r="DD42" s="626">
        <v>293564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30712</v>
      </c>
      <c r="CS43" s="639"/>
      <c r="CT43" s="639"/>
      <c r="CU43" s="639"/>
      <c r="CV43" s="639"/>
      <c r="CW43" s="639"/>
      <c r="CX43" s="639"/>
      <c r="CY43" s="640"/>
      <c r="CZ43" s="623">
        <v>0.4</v>
      </c>
      <c r="DA43" s="641"/>
      <c r="DB43" s="641"/>
      <c r="DC43" s="642"/>
      <c r="DD43" s="626">
        <v>30712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828116</v>
      </c>
      <c r="CS44" s="621"/>
      <c r="CT44" s="621"/>
      <c r="CU44" s="621"/>
      <c r="CV44" s="621"/>
      <c r="CW44" s="621"/>
      <c r="CX44" s="621"/>
      <c r="CY44" s="622"/>
      <c r="CZ44" s="623">
        <v>10.4</v>
      </c>
      <c r="DA44" s="624"/>
      <c r="DB44" s="624"/>
      <c r="DC44" s="625"/>
      <c r="DD44" s="626">
        <v>246743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278601</v>
      </c>
      <c r="CS45" s="639"/>
      <c r="CT45" s="639"/>
      <c r="CU45" s="639"/>
      <c r="CV45" s="639"/>
      <c r="CW45" s="639"/>
      <c r="CX45" s="639"/>
      <c r="CY45" s="640"/>
      <c r="CZ45" s="623">
        <v>3.5</v>
      </c>
      <c r="DA45" s="641"/>
      <c r="DB45" s="641"/>
      <c r="DC45" s="642"/>
      <c r="DD45" s="626">
        <v>18230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528495</v>
      </c>
      <c r="CS46" s="621"/>
      <c r="CT46" s="621"/>
      <c r="CU46" s="621"/>
      <c r="CV46" s="621"/>
      <c r="CW46" s="621"/>
      <c r="CX46" s="621"/>
      <c r="CY46" s="622"/>
      <c r="CZ46" s="623">
        <v>6.6</v>
      </c>
      <c r="DA46" s="624"/>
      <c r="DB46" s="624"/>
      <c r="DC46" s="625"/>
      <c r="DD46" s="626">
        <v>212552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v>143111</v>
      </c>
      <c r="CS47" s="639"/>
      <c r="CT47" s="639"/>
      <c r="CU47" s="639"/>
      <c r="CV47" s="639"/>
      <c r="CW47" s="639"/>
      <c r="CX47" s="639"/>
      <c r="CY47" s="640"/>
      <c r="CZ47" s="623">
        <v>1.8</v>
      </c>
      <c r="DA47" s="641"/>
      <c r="DB47" s="641"/>
      <c r="DC47" s="642"/>
      <c r="DD47" s="626">
        <v>46821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7981272</v>
      </c>
      <c r="CS49" s="605"/>
      <c r="CT49" s="605"/>
      <c r="CU49" s="605"/>
      <c r="CV49" s="605"/>
      <c r="CW49" s="605"/>
      <c r="CX49" s="605"/>
      <c r="CY49" s="606"/>
      <c r="CZ49" s="607">
        <v>100</v>
      </c>
      <c r="DA49" s="608"/>
      <c r="DB49" s="608"/>
      <c r="DC49" s="609"/>
      <c r="DD49" s="610">
        <v>5508003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v>8647</v>
      </c>
      <c r="R7" s="1134"/>
      <c r="S7" s="1134"/>
      <c r="T7" s="1134"/>
      <c r="U7" s="1134"/>
      <c r="V7" s="1134">
        <v>8337</v>
      </c>
      <c r="W7" s="1134"/>
      <c r="X7" s="1134"/>
      <c r="Y7" s="1134"/>
      <c r="Z7" s="1134"/>
      <c r="AA7" s="1134">
        <v>310</v>
      </c>
      <c r="AB7" s="1134"/>
      <c r="AC7" s="1134"/>
      <c r="AD7" s="1134"/>
      <c r="AE7" s="1135"/>
      <c r="AF7" s="1136">
        <v>160</v>
      </c>
      <c r="AG7" s="1137"/>
      <c r="AH7" s="1137"/>
      <c r="AI7" s="1137"/>
      <c r="AJ7" s="1138"/>
      <c r="AK7" s="1120">
        <v>3</v>
      </c>
      <c r="AL7" s="1121"/>
      <c r="AM7" s="1121"/>
      <c r="AN7" s="1121"/>
      <c r="AO7" s="1121"/>
      <c r="AP7" s="1121">
        <v>10997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562</v>
      </c>
      <c r="BT7" s="1125"/>
      <c r="BU7" s="1125"/>
      <c r="BV7" s="1125"/>
      <c r="BW7" s="1125"/>
      <c r="BX7" s="1125"/>
      <c r="BY7" s="1125"/>
      <c r="BZ7" s="1125"/>
      <c r="CA7" s="1125"/>
      <c r="CB7" s="1125"/>
      <c r="CC7" s="1125"/>
      <c r="CD7" s="1125"/>
      <c r="CE7" s="1125"/>
      <c r="CF7" s="1125"/>
      <c r="CG7" s="1126"/>
      <c r="CH7" s="1117">
        <v>17</v>
      </c>
      <c r="CI7" s="1118"/>
      <c r="CJ7" s="1118"/>
      <c r="CK7" s="1118"/>
      <c r="CL7" s="1119"/>
      <c r="CM7" s="1117">
        <v>75</v>
      </c>
      <c r="CN7" s="1118"/>
      <c r="CO7" s="1118"/>
      <c r="CP7" s="1118"/>
      <c r="CQ7" s="1119"/>
      <c r="CR7" s="1117">
        <v>52</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c r="A8" s="214">
        <v>2</v>
      </c>
      <c r="B8" s="1066" t="s">
        <v>365</v>
      </c>
      <c r="C8" s="1067"/>
      <c r="D8" s="1067"/>
      <c r="E8" s="1067"/>
      <c r="F8" s="1067"/>
      <c r="G8" s="1067"/>
      <c r="H8" s="1067"/>
      <c r="I8" s="1067"/>
      <c r="J8" s="1067"/>
      <c r="K8" s="1067"/>
      <c r="L8" s="1067"/>
      <c r="M8" s="1067"/>
      <c r="N8" s="1067"/>
      <c r="O8" s="1067"/>
      <c r="P8" s="1068"/>
      <c r="Q8" s="1072">
        <v>3</v>
      </c>
      <c r="R8" s="1073"/>
      <c r="S8" s="1073"/>
      <c r="T8" s="1073"/>
      <c r="U8" s="1073"/>
      <c r="V8" s="1073">
        <v>2</v>
      </c>
      <c r="W8" s="1073"/>
      <c r="X8" s="1073"/>
      <c r="Y8" s="1073"/>
      <c r="Z8" s="1073"/>
      <c r="AA8" s="1073">
        <v>1</v>
      </c>
      <c r="AB8" s="1073"/>
      <c r="AC8" s="1073"/>
      <c r="AD8" s="1073"/>
      <c r="AE8" s="1074"/>
      <c r="AF8" s="1048">
        <v>1</v>
      </c>
      <c r="AG8" s="1049"/>
      <c r="AH8" s="1049"/>
      <c r="AI8" s="1049"/>
      <c r="AJ8" s="1050"/>
      <c r="AK8" s="1115">
        <v>0</v>
      </c>
      <c r="AL8" s="1116"/>
      <c r="AM8" s="1116"/>
      <c r="AN8" s="1116"/>
      <c r="AO8" s="1116"/>
      <c r="AP8" s="1116">
        <v>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t="s">
        <v>366</v>
      </c>
      <c r="C9" s="1067"/>
      <c r="D9" s="1067"/>
      <c r="E9" s="1067"/>
      <c r="F9" s="1067"/>
      <c r="G9" s="1067"/>
      <c r="H9" s="1067"/>
      <c r="I9" s="1067"/>
      <c r="J9" s="1067"/>
      <c r="K9" s="1067"/>
      <c r="L9" s="1067"/>
      <c r="M9" s="1067"/>
      <c r="N9" s="1067"/>
      <c r="O9" s="1067"/>
      <c r="P9" s="1068"/>
      <c r="Q9" s="1072">
        <v>8</v>
      </c>
      <c r="R9" s="1073"/>
      <c r="S9" s="1073"/>
      <c r="T9" s="1073"/>
      <c r="U9" s="1073"/>
      <c r="V9" s="1073">
        <v>8</v>
      </c>
      <c r="W9" s="1073"/>
      <c r="X9" s="1073"/>
      <c r="Y9" s="1073"/>
      <c r="Z9" s="1073"/>
      <c r="AA9" s="1073">
        <v>0</v>
      </c>
      <c r="AB9" s="1073"/>
      <c r="AC9" s="1073"/>
      <c r="AD9" s="1073"/>
      <c r="AE9" s="1074"/>
      <c r="AF9" s="1048" t="s">
        <v>111</v>
      </c>
      <c r="AG9" s="1049"/>
      <c r="AH9" s="1049"/>
      <c r="AI9" s="1049"/>
      <c r="AJ9" s="1050"/>
      <c r="AK9" s="1115">
        <v>0</v>
      </c>
      <c r="AL9" s="1116"/>
      <c r="AM9" s="1116"/>
      <c r="AN9" s="1116"/>
      <c r="AO9" s="1116"/>
      <c r="AP9" s="1116" t="s">
        <v>538</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t="s">
        <v>367</v>
      </c>
      <c r="C10" s="1067"/>
      <c r="D10" s="1067"/>
      <c r="E10" s="1067"/>
      <c r="F10" s="1067"/>
      <c r="G10" s="1067"/>
      <c r="H10" s="1067"/>
      <c r="I10" s="1067"/>
      <c r="J10" s="1067"/>
      <c r="K10" s="1067"/>
      <c r="L10" s="1067"/>
      <c r="M10" s="1067"/>
      <c r="N10" s="1067"/>
      <c r="O10" s="1067"/>
      <c r="P10" s="1068"/>
      <c r="Q10" s="1072">
        <v>8</v>
      </c>
      <c r="R10" s="1073"/>
      <c r="S10" s="1073"/>
      <c r="T10" s="1073"/>
      <c r="U10" s="1073"/>
      <c r="V10" s="1073">
        <v>8</v>
      </c>
      <c r="W10" s="1073"/>
      <c r="X10" s="1073"/>
      <c r="Y10" s="1073"/>
      <c r="Z10" s="1073"/>
      <c r="AA10" s="1073">
        <v>0</v>
      </c>
      <c r="AB10" s="1073"/>
      <c r="AC10" s="1073"/>
      <c r="AD10" s="1073"/>
      <c r="AE10" s="1074"/>
      <c r="AF10" s="1048">
        <v>0</v>
      </c>
      <c r="AG10" s="1049"/>
      <c r="AH10" s="1049"/>
      <c r="AI10" s="1049"/>
      <c r="AJ10" s="1050"/>
      <c r="AK10" s="1115">
        <v>0</v>
      </c>
      <c r="AL10" s="1116"/>
      <c r="AM10" s="1116"/>
      <c r="AN10" s="1116"/>
      <c r="AO10" s="1116"/>
      <c r="AP10" s="1116" t="s">
        <v>539</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8666</v>
      </c>
      <c r="R23" s="1098"/>
      <c r="S23" s="1098"/>
      <c r="T23" s="1098"/>
      <c r="U23" s="1098"/>
      <c r="V23" s="1098">
        <v>8355</v>
      </c>
      <c r="W23" s="1098"/>
      <c r="X23" s="1098"/>
      <c r="Y23" s="1098"/>
      <c r="Z23" s="1098"/>
      <c r="AA23" s="1098">
        <v>311</v>
      </c>
      <c r="AB23" s="1098"/>
      <c r="AC23" s="1098"/>
      <c r="AD23" s="1098"/>
      <c r="AE23" s="1099"/>
      <c r="AF23" s="1100">
        <v>161</v>
      </c>
      <c r="AG23" s="1098"/>
      <c r="AH23" s="1098"/>
      <c r="AI23" s="1098"/>
      <c r="AJ23" s="1101"/>
      <c r="AK23" s="1102"/>
      <c r="AL23" s="1103"/>
      <c r="AM23" s="1103"/>
      <c r="AN23" s="1103"/>
      <c r="AO23" s="1103"/>
      <c r="AP23" s="1098">
        <v>10999</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3028</v>
      </c>
      <c r="R28" s="1083"/>
      <c r="S28" s="1083"/>
      <c r="T28" s="1083"/>
      <c r="U28" s="1083"/>
      <c r="V28" s="1083">
        <v>3010</v>
      </c>
      <c r="W28" s="1083"/>
      <c r="X28" s="1083"/>
      <c r="Y28" s="1083"/>
      <c r="Z28" s="1083"/>
      <c r="AA28" s="1083">
        <v>18</v>
      </c>
      <c r="AB28" s="1083"/>
      <c r="AC28" s="1083"/>
      <c r="AD28" s="1083"/>
      <c r="AE28" s="1084"/>
      <c r="AF28" s="1085">
        <v>18</v>
      </c>
      <c r="AG28" s="1083"/>
      <c r="AH28" s="1083"/>
      <c r="AI28" s="1083"/>
      <c r="AJ28" s="1086"/>
      <c r="AK28" s="1087">
        <v>279</v>
      </c>
      <c r="AL28" s="1075"/>
      <c r="AM28" s="1075"/>
      <c r="AN28" s="1075"/>
      <c r="AO28" s="1075"/>
      <c r="AP28" s="1075" t="s">
        <v>540</v>
      </c>
      <c r="AQ28" s="1075"/>
      <c r="AR28" s="1075"/>
      <c r="AS28" s="1075"/>
      <c r="AT28" s="1075"/>
      <c r="AU28" s="1075" t="s">
        <v>541</v>
      </c>
      <c r="AV28" s="1075"/>
      <c r="AW28" s="1075"/>
      <c r="AX28" s="1075"/>
      <c r="AY28" s="1075"/>
      <c r="AZ28" s="1076" t="s">
        <v>541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427</v>
      </c>
      <c r="R29" s="1073"/>
      <c r="S29" s="1073"/>
      <c r="T29" s="1073"/>
      <c r="U29" s="1073"/>
      <c r="V29" s="1073">
        <v>427</v>
      </c>
      <c r="W29" s="1073"/>
      <c r="X29" s="1073"/>
      <c r="Y29" s="1073"/>
      <c r="Z29" s="1073"/>
      <c r="AA29" s="1073">
        <v>0</v>
      </c>
      <c r="AB29" s="1073"/>
      <c r="AC29" s="1073"/>
      <c r="AD29" s="1073"/>
      <c r="AE29" s="1074"/>
      <c r="AF29" s="1048">
        <v>0</v>
      </c>
      <c r="AG29" s="1049"/>
      <c r="AH29" s="1049"/>
      <c r="AI29" s="1049"/>
      <c r="AJ29" s="1050"/>
      <c r="AK29" s="1009">
        <v>282</v>
      </c>
      <c r="AL29" s="1000"/>
      <c r="AM29" s="1000"/>
      <c r="AN29" s="1000"/>
      <c r="AO29" s="1000"/>
      <c r="AP29" s="1000" t="s">
        <v>541</v>
      </c>
      <c r="AQ29" s="1000"/>
      <c r="AR29" s="1000"/>
      <c r="AS29" s="1000"/>
      <c r="AT29" s="1000"/>
      <c r="AU29" s="1000" t="s">
        <v>541</v>
      </c>
      <c r="AV29" s="1000"/>
      <c r="AW29" s="1000"/>
      <c r="AX29" s="1000"/>
      <c r="AY29" s="1000"/>
      <c r="AZ29" s="1071" t="s">
        <v>541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2058</v>
      </c>
      <c r="R30" s="1073"/>
      <c r="S30" s="1073"/>
      <c r="T30" s="1073"/>
      <c r="U30" s="1073"/>
      <c r="V30" s="1073">
        <v>1987</v>
      </c>
      <c r="W30" s="1073"/>
      <c r="X30" s="1073"/>
      <c r="Y30" s="1073"/>
      <c r="Z30" s="1073"/>
      <c r="AA30" s="1073">
        <v>71</v>
      </c>
      <c r="AB30" s="1073"/>
      <c r="AC30" s="1073"/>
      <c r="AD30" s="1073"/>
      <c r="AE30" s="1074"/>
      <c r="AF30" s="1048">
        <v>71</v>
      </c>
      <c r="AG30" s="1049"/>
      <c r="AH30" s="1049"/>
      <c r="AI30" s="1049"/>
      <c r="AJ30" s="1050"/>
      <c r="AK30" s="1009">
        <v>305</v>
      </c>
      <c r="AL30" s="1000"/>
      <c r="AM30" s="1000"/>
      <c r="AN30" s="1000"/>
      <c r="AO30" s="1000"/>
      <c r="AP30" s="1000" t="s">
        <v>541</v>
      </c>
      <c r="AQ30" s="1000"/>
      <c r="AR30" s="1000"/>
      <c r="AS30" s="1000"/>
      <c r="AT30" s="1000"/>
      <c r="AU30" s="1000" t="s">
        <v>541</v>
      </c>
      <c r="AV30" s="1000"/>
      <c r="AW30" s="1000"/>
      <c r="AX30" s="1000"/>
      <c r="AY30" s="1000"/>
      <c r="AZ30" s="1071" t="s">
        <v>541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8</v>
      </c>
      <c r="R31" s="1073"/>
      <c r="S31" s="1073"/>
      <c r="T31" s="1073"/>
      <c r="U31" s="1073"/>
      <c r="V31" s="1073">
        <v>8</v>
      </c>
      <c r="W31" s="1073"/>
      <c r="X31" s="1073"/>
      <c r="Y31" s="1073"/>
      <c r="Z31" s="1073"/>
      <c r="AA31" s="1073">
        <v>0</v>
      </c>
      <c r="AB31" s="1073"/>
      <c r="AC31" s="1073"/>
      <c r="AD31" s="1073"/>
      <c r="AE31" s="1074"/>
      <c r="AF31" s="1048" t="s">
        <v>111</v>
      </c>
      <c r="AG31" s="1049"/>
      <c r="AH31" s="1049"/>
      <c r="AI31" s="1049"/>
      <c r="AJ31" s="1050"/>
      <c r="AK31" s="1009">
        <v>5</v>
      </c>
      <c r="AL31" s="1000"/>
      <c r="AM31" s="1000"/>
      <c r="AN31" s="1000"/>
      <c r="AO31" s="1000"/>
      <c r="AP31" s="1000">
        <v>16</v>
      </c>
      <c r="AQ31" s="1000"/>
      <c r="AR31" s="1000"/>
      <c r="AS31" s="1000"/>
      <c r="AT31" s="1000"/>
      <c r="AU31" s="1000">
        <v>10</v>
      </c>
      <c r="AV31" s="1000"/>
      <c r="AW31" s="1000"/>
      <c r="AX31" s="1000"/>
      <c r="AY31" s="1000"/>
      <c r="AZ31" s="1071" t="s">
        <v>541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3</v>
      </c>
      <c r="R32" s="1073"/>
      <c r="S32" s="1073"/>
      <c r="T32" s="1073"/>
      <c r="U32" s="1073"/>
      <c r="V32" s="1073">
        <v>3</v>
      </c>
      <c r="W32" s="1073"/>
      <c r="X32" s="1073"/>
      <c r="Y32" s="1073"/>
      <c r="Z32" s="1073"/>
      <c r="AA32" s="1073">
        <v>0</v>
      </c>
      <c r="AB32" s="1073"/>
      <c r="AC32" s="1073"/>
      <c r="AD32" s="1073"/>
      <c r="AE32" s="1074"/>
      <c r="AF32" s="1048" t="s">
        <v>111</v>
      </c>
      <c r="AG32" s="1049"/>
      <c r="AH32" s="1049"/>
      <c r="AI32" s="1049"/>
      <c r="AJ32" s="1050"/>
      <c r="AK32" s="1009">
        <v>2</v>
      </c>
      <c r="AL32" s="1000"/>
      <c r="AM32" s="1000"/>
      <c r="AN32" s="1000"/>
      <c r="AO32" s="1000"/>
      <c r="AP32" s="1000" t="s">
        <v>541</v>
      </c>
      <c r="AQ32" s="1000"/>
      <c r="AR32" s="1000"/>
      <c r="AS32" s="1000"/>
      <c r="AT32" s="1000"/>
      <c r="AU32" s="1000" t="s">
        <v>541</v>
      </c>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373</v>
      </c>
      <c r="R33" s="1073"/>
      <c r="S33" s="1073"/>
      <c r="T33" s="1073"/>
      <c r="U33" s="1073"/>
      <c r="V33" s="1073">
        <v>402</v>
      </c>
      <c r="W33" s="1073"/>
      <c r="X33" s="1073"/>
      <c r="Y33" s="1073"/>
      <c r="Z33" s="1073"/>
      <c r="AA33" s="1073">
        <v>-29</v>
      </c>
      <c r="AB33" s="1073"/>
      <c r="AC33" s="1073"/>
      <c r="AD33" s="1073"/>
      <c r="AE33" s="1074"/>
      <c r="AF33" s="1048">
        <v>505</v>
      </c>
      <c r="AG33" s="1049"/>
      <c r="AH33" s="1049"/>
      <c r="AI33" s="1049"/>
      <c r="AJ33" s="1050"/>
      <c r="AK33" s="1009">
        <v>6</v>
      </c>
      <c r="AL33" s="1000"/>
      <c r="AM33" s="1000"/>
      <c r="AN33" s="1000"/>
      <c r="AO33" s="1000"/>
      <c r="AP33" s="1000">
        <v>2710</v>
      </c>
      <c r="AQ33" s="1000"/>
      <c r="AR33" s="1000"/>
      <c r="AS33" s="1000"/>
      <c r="AT33" s="1000"/>
      <c r="AU33" s="1000">
        <v>332</v>
      </c>
      <c r="AV33" s="1000"/>
      <c r="AW33" s="1000"/>
      <c r="AX33" s="1000"/>
      <c r="AY33" s="1000"/>
      <c r="AZ33" s="1071" t="s">
        <v>541</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388</v>
      </c>
      <c r="C34" s="1067"/>
      <c r="D34" s="1067"/>
      <c r="E34" s="1067"/>
      <c r="F34" s="1067"/>
      <c r="G34" s="1067"/>
      <c r="H34" s="1067"/>
      <c r="I34" s="1067"/>
      <c r="J34" s="1067"/>
      <c r="K34" s="1067"/>
      <c r="L34" s="1067"/>
      <c r="M34" s="1067"/>
      <c r="N34" s="1067"/>
      <c r="O34" s="1067"/>
      <c r="P34" s="1068"/>
      <c r="Q34" s="1072">
        <v>1946</v>
      </c>
      <c r="R34" s="1073"/>
      <c r="S34" s="1073"/>
      <c r="T34" s="1073"/>
      <c r="U34" s="1073"/>
      <c r="V34" s="1073">
        <v>2059</v>
      </c>
      <c r="W34" s="1073"/>
      <c r="X34" s="1073"/>
      <c r="Y34" s="1073"/>
      <c r="Z34" s="1073"/>
      <c r="AA34" s="1073">
        <v>-113</v>
      </c>
      <c r="AB34" s="1073"/>
      <c r="AC34" s="1073"/>
      <c r="AD34" s="1073"/>
      <c r="AE34" s="1074"/>
      <c r="AF34" s="1048">
        <v>503</v>
      </c>
      <c r="AG34" s="1049"/>
      <c r="AH34" s="1049"/>
      <c r="AI34" s="1049"/>
      <c r="AJ34" s="1050"/>
      <c r="AK34" s="1009">
        <v>169</v>
      </c>
      <c r="AL34" s="1000"/>
      <c r="AM34" s="1000"/>
      <c r="AN34" s="1000"/>
      <c r="AO34" s="1000"/>
      <c r="AP34" s="1000">
        <v>829</v>
      </c>
      <c r="AQ34" s="1000"/>
      <c r="AR34" s="1000"/>
      <c r="AS34" s="1000"/>
      <c r="AT34" s="1000"/>
      <c r="AU34" s="1000">
        <v>420</v>
      </c>
      <c r="AV34" s="1000"/>
      <c r="AW34" s="1000"/>
      <c r="AX34" s="1000"/>
      <c r="AY34" s="1000"/>
      <c r="AZ34" s="1071" t="s">
        <v>542</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389</v>
      </c>
      <c r="C35" s="1067"/>
      <c r="D35" s="1067"/>
      <c r="E35" s="1067"/>
      <c r="F35" s="1067"/>
      <c r="G35" s="1067"/>
      <c r="H35" s="1067"/>
      <c r="I35" s="1067"/>
      <c r="J35" s="1067"/>
      <c r="K35" s="1067"/>
      <c r="L35" s="1067"/>
      <c r="M35" s="1067"/>
      <c r="N35" s="1067"/>
      <c r="O35" s="1067"/>
      <c r="P35" s="1068"/>
      <c r="Q35" s="1072">
        <v>558</v>
      </c>
      <c r="R35" s="1073"/>
      <c r="S35" s="1073"/>
      <c r="T35" s="1073"/>
      <c r="U35" s="1073"/>
      <c r="V35" s="1073">
        <v>408</v>
      </c>
      <c r="W35" s="1073"/>
      <c r="X35" s="1073"/>
      <c r="Y35" s="1073"/>
      <c r="Z35" s="1073"/>
      <c r="AA35" s="1073">
        <v>150</v>
      </c>
      <c r="AB35" s="1073"/>
      <c r="AC35" s="1073"/>
      <c r="AD35" s="1073"/>
      <c r="AE35" s="1074"/>
      <c r="AF35" s="1048">
        <v>44</v>
      </c>
      <c r="AG35" s="1049"/>
      <c r="AH35" s="1049"/>
      <c r="AI35" s="1049"/>
      <c r="AJ35" s="1050"/>
      <c r="AK35" s="1009">
        <v>217</v>
      </c>
      <c r="AL35" s="1000"/>
      <c r="AM35" s="1000"/>
      <c r="AN35" s="1000"/>
      <c r="AO35" s="1000"/>
      <c r="AP35" s="1000">
        <v>730</v>
      </c>
      <c r="AQ35" s="1000"/>
      <c r="AR35" s="1000"/>
      <c r="AS35" s="1000"/>
      <c r="AT35" s="1000"/>
      <c r="AU35" s="1000">
        <v>184</v>
      </c>
      <c r="AV35" s="1000"/>
      <c r="AW35" s="1000"/>
      <c r="AX35" s="1000"/>
      <c r="AY35" s="1000"/>
      <c r="AZ35" s="1071" t="s">
        <v>539</v>
      </c>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391</v>
      </c>
      <c r="C36" s="1067"/>
      <c r="D36" s="1067"/>
      <c r="E36" s="1067"/>
      <c r="F36" s="1067"/>
      <c r="G36" s="1067"/>
      <c r="H36" s="1067"/>
      <c r="I36" s="1067"/>
      <c r="J36" s="1067"/>
      <c r="K36" s="1067"/>
      <c r="L36" s="1067"/>
      <c r="M36" s="1067"/>
      <c r="N36" s="1067"/>
      <c r="O36" s="1067"/>
      <c r="P36" s="1068"/>
      <c r="Q36" s="1072">
        <v>37</v>
      </c>
      <c r="R36" s="1073"/>
      <c r="S36" s="1073"/>
      <c r="T36" s="1073"/>
      <c r="U36" s="1073"/>
      <c r="V36" s="1073">
        <v>37</v>
      </c>
      <c r="W36" s="1073"/>
      <c r="X36" s="1073"/>
      <c r="Y36" s="1073"/>
      <c r="Z36" s="1073"/>
      <c r="AA36" s="1073">
        <v>0</v>
      </c>
      <c r="AB36" s="1073"/>
      <c r="AC36" s="1073"/>
      <c r="AD36" s="1073"/>
      <c r="AE36" s="1074"/>
      <c r="AF36" s="1048" t="s">
        <v>111</v>
      </c>
      <c r="AG36" s="1049"/>
      <c r="AH36" s="1049"/>
      <c r="AI36" s="1049"/>
      <c r="AJ36" s="1050"/>
      <c r="AK36" s="1009">
        <v>34</v>
      </c>
      <c r="AL36" s="1000"/>
      <c r="AM36" s="1000"/>
      <c r="AN36" s="1000"/>
      <c r="AO36" s="1000"/>
      <c r="AP36" s="1000">
        <v>156</v>
      </c>
      <c r="AQ36" s="1000"/>
      <c r="AR36" s="1000"/>
      <c r="AS36" s="1000"/>
      <c r="AT36" s="1000"/>
      <c r="AU36" s="1000">
        <v>156</v>
      </c>
      <c r="AV36" s="1000"/>
      <c r="AW36" s="1000"/>
      <c r="AX36" s="1000"/>
      <c r="AY36" s="1000"/>
      <c r="AZ36" s="1071" t="s">
        <v>541</v>
      </c>
      <c r="BA36" s="1071"/>
      <c r="BB36" s="1071"/>
      <c r="BC36" s="1071"/>
      <c r="BD36" s="1071"/>
      <c r="BE36" s="1061" t="s">
        <v>390</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392</v>
      </c>
      <c r="C37" s="1067"/>
      <c r="D37" s="1067"/>
      <c r="E37" s="1067"/>
      <c r="F37" s="1067"/>
      <c r="G37" s="1067"/>
      <c r="H37" s="1067"/>
      <c r="I37" s="1067"/>
      <c r="J37" s="1067"/>
      <c r="K37" s="1067"/>
      <c r="L37" s="1067"/>
      <c r="M37" s="1067"/>
      <c r="N37" s="1067"/>
      <c r="O37" s="1067"/>
      <c r="P37" s="1068"/>
      <c r="Q37" s="1072">
        <v>12</v>
      </c>
      <c r="R37" s="1073"/>
      <c r="S37" s="1073"/>
      <c r="T37" s="1073"/>
      <c r="U37" s="1073"/>
      <c r="V37" s="1073">
        <v>11</v>
      </c>
      <c r="W37" s="1073"/>
      <c r="X37" s="1073"/>
      <c r="Y37" s="1073"/>
      <c r="Z37" s="1073"/>
      <c r="AA37" s="1073">
        <v>1</v>
      </c>
      <c r="AB37" s="1073"/>
      <c r="AC37" s="1073"/>
      <c r="AD37" s="1073"/>
      <c r="AE37" s="1074"/>
      <c r="AF37" s="1048">
        <v>1</v>
      </c>
      <c r="AG37" s="1049"/>
      <c r="AH37" s="1049"/>
      <c r="AI37" s="1049"/>
      <c r="AJ37" s="1050"/>
      <c r="AK37" s="1009">
        <v>0</v>
      </c>
      <c r="AL37" s="1000"/>
      <c r="AM37" s="1000"/>
      <c r="AN37" s="1000"/>
      <c r="AO37" s="1000"/>
      <c r="AP37" s="1000" t="s">
        <v>543</v>
      </c>
      <c r="AQ37" s="1000"/>
      <c r="AR37" s="1000"/>
      <c r="AS37" s="1000"/>
      <c r="AT37" s="1000"/>
      <c r="AU37" s="1000" t="s">
        <v>541</v>
      </c>
      <c r="AV37" s="1000"/>
      <c r="AW37" s="1000"/>
      <c r="AX37" s="1000"/>
      <c r="AY37" s="1000"/>
      <c r="AZ37" s="1071" t="s">
        <v>541</v>
      </c>
      <c r="BA37" s="1071"/>
      <c r="BB37" s="1071"/>
      <c r="BC37" s="1071"/>
      <c r="BD37" s="1071"/>
      <c r="BE37" s="1061" t="s">
        <v>390</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1142</v>
      </c>
      <c r="AG63" s="988"/>
      <c r="AH63" s="988"/>
      <c r="AI63" s="988"/>
      <c r="AJ63" s="1059"/>
      <c r="AK63" s="1060"/>
      <c r="AL63" s="992"/>
      <c r="AM63" s="992"/>
      <c r="AN63" s="992"/>
      <c r="AO63" s="992"/>
      <c r="AP63" s="988">
        <v>4441</v>
      </c>
      <c r="AQ63" s="988"/>
      <c r="AR63" s="988"/>
      <c r="AS63" s="988"/>
      <c r="AT63" s="988"/>
      <c r="AU63" s="988">
        <v>1102</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396</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397</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544</v>
      </c>
      <c r="C68" s="1015"/>
      <c r="D68" s="1015"/>
      <c r="E68" s="1015"/>
      <c r="F68" s="1015"/>
      <c r="G68" s="1015"/>
      <c r="H68" s="1015"/>
      <c r="I68" s="1015"/>
      <c r="J68" s="1015"/>
      <c r="K68" s="1015"/>
      <c r="L68" s="1015"/>
      <c r="M68" s="1015"/>
      <c r="N68" s="1015"/>
      <c r="O68" s="1015"/>
      <c r="P68" s="1016"/>
      <c r="Q68" s="1017">
        <v>9229</v>
      </c>
      <c r="R68" s="1011"/>
      <c r="S68" s="1011"/>
      <c r="T68" s="1011"/>
      <c r="U68" s="1011"/>
      <c r="V68" s="1011">
        <v>7683</v>
      </c>
      <c r="W68" s="1011"/>
      <c r="X68" s="1011"/>
      <c r="Y68" s="1011"/>
      <c r="Z68" s="1011"/>
      <c r="AA68" s="1011">
        <v>1546</v>
      </c>
      <c r="AB68" s="1011"/>
      <c r="AC68" s="1011"/>
      <c r="AD68" s="1011"/>
      <c r="AE68" s="1011"/>
      <c r="AF68" s="1011">
        <v>1546</v>
      </c>
      <c r="AG68" s="1011"/>
      <c r="AH68" s="1011"/>
      <c r="AI68" s="1011"/>
      <c r="AJ68" s="1011"/>
      <c r="AK68" s="1011">
        <v>0</v>
      </c>
      <c r="AL68" s="1011"/>
      <c r="AM68" s="1011"/>
      <c r="AN68" s="1011"/>
      <c r="AO68" s="1011"/>
      <c r="AP68" s="1011">
        <v>0</v>
      </c>
      <c r="AQ68" s="1011"/>
      <c r="AR68" s="1011"/>
      <c r="AS68" s="1011"/>
      <c r="AT68" s="1011"/>
      <c r="AU68" s="1011" t="s">
        <v>554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545</v>
      </c>
      <c r="C69" s="1004"/>
      <c r="D69" s="1004"/>
      <c r="E69" s="1004"/>
      <c r="F69" s="1004"/>
      <c r="G69" s="1004"/>
      <c r="H69" s="1004"/>
      <c r="I69" s="1004"/>
      <c r="J69" s="1004"/>
      <c r="K69" s="1004"/>
      <c r="L69" s="1004"/>
      <c r="M69" s="1004"/>
      <c r="N69" s="1004"/>
      <c r="O69" s="1004"/>
      <c r="P69" s="1005"/>
      <c r="Q69" s="1006">
        <v>138</v>
      </c>
      <c r="R69" s="1000"/>
      <c r="S69" s="1000"/>
      <c r="T69" s="1000"/>
      <c r="U69" s="1000"/>
      <c r="V69" s="1000">
        <v>133</v>
      </c>
      <c r="W69" s="1000"/>
      <c r="X69" s="1000"/>
      <c r="Y69" s="1000"/>
      <c r="Z69" s="1000"/>
      <c r="AA69" s="1000">
        <v>5</v>
      </c>
      <c r="AB69" s="1000"/>
      <c r="AC69" s="1000"/>
      <c r="AD69" s="1000"/>
      <c r="AE69" s="1000"/>
      <c r="AF69" s="1000">
        <v>5</v>
      </c>
      <c r="AG69" s="1000"/>
      <c r="AH69" s="1000"/>
      <c r="AI69" s="1000"/>
      <c r="AJ69" s="1000"/>
      <c r="AK69" s="1000">
        <v>0</v>
      </c>
      <c r="AL69" s="1000"/>
      <c r="AM69" s="1000"/>
      <c r="AN69" s="1000"/>
      <c r="AO69" s="1000"/>
      <c r="AP69" s="1000">
        <v>0</v>
      </c>
      <c r="AQ69" s="1000"/>
      <c r="AR69" s="1000"/>
      <c r="AS69" s="1000"/>
      <c r="AT69" s="1000"/>
      <c r="AU69" s="1000" t="s">
        <v>555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546</v>
      </c>
      <c r="C70" s="1004"/>
      <c r="D70" s="1004"/>
      <c r="E70" s="1004"/>
      <c r="F70" s="1004"/>
      <c r="G70" s="1004"/>
      <c r="H70" s="1004"/>
      <c r="I70" s="1004"/>
      <c r="J70" s="1004"/>
      <c r="K70" s="1004"/>
      <c r="L70" s="1004"/>
      <c r="M70" s="1004"/>
      <c r="N70" s="1004"/>
      <c r="O70" s="1004"/>
      <c r="P70" s="1005"/>
      <c r="Q70" s="1006">
        <v>137</v>
      </c>
      <c r="R70" s="1000"/>
      <c r="S70" s="1000"/>
      <c r="T70" s="1000"/>
      <c r="U70" s="1000"/>
      <c r="V70" s="1000">
        <v>119</v>
      </c>
      <c r="W70" s="1000"/>
      <c r="X70" s="1000"/>
      <c r="Y70" s="1000"/>
      <c r="Z70" s="1000"/>
      <c r="AA70" s="1000">
        <v>18</v>
      </c>
      <c r="AB70" s="1000"/>
      <c r="AC70" s="1000"/>
      <c r="AD70" s="1000"/>
      <c r="AE70" s="1000"/>
      <c r="AF70" s="1000">
        <v>18</v>
      </c>
      <c r="AG70" s="1000"/>
      <c r="AH70" s="1000"/>
      <c r="AI70" s="1000"/>
      <c r="AJ70" s="1000"/>
      <c r="AK70" s="1000">
        <v>0</v>
      </c>
      <c r="AL70" s="1000"/>
      <c r="AM70" s="1000"/>
      <c r="AN70" s="1000"/>
      <c r="AO70" s="1000"/>
      <c r="AP70" s="1000">
        <v>0</v>
      </c>
      <c r="AQ70" s="1000"/>
      <c r="AR70" s="1000"/>
      <c r="AS70" s="1000"/>
      <c r="AT70" s="1000"/>
      <c r="AU70" s="1000" t="s">
        <v>555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547</v>
      </c>
      <c r="C71" s="1004"/>
      <c r="D71" s="1004"/>
      <c r="E71" s="1004"/>
      <c r="F71" s="1004"/>
      <c r="G71" s="1004"/>
      <c r="H71" s="1004"/>
      <c r="I71" s="1004"/>
      <c r="J71" s="1004"/>
      <c r="K71" s="1004"/>
      <c r="L71" s="1004"/>
      <c r="M71" s="1004"/>
      <c r="N71" s="1004"/>
      <c r="O71" s="1004"/>
      <c r="P71" s="1005"/>
      <c r="Q71" s="1006">
        <v>393</v>
      </c>
      <c r="R71" s="1000"/>
      <c r="S71" s="1000"/>
      <c r="T71" s="1000"/>
      <c r="U71" s="1000"/>
      <c r="V71" s="1000">
        <v>391</v>
      </c>
      <c r="W71" s="1000"/>
      <c r="X71" s="1000"/>
      <c r="Y71" s="1000"/>
      <c r="Z71" s="1000"/>
      <c r="AA71" s="1000">
        <v>16</v>
      </c>
      <c r="AB71" s="1000"/>
      <c r="AC71" s="1000"/>
      <c r="AD71" s="1000"/>
      <c r="AE71" s="1000"/>
      <c r="AF71" s="1000">
        <v>16</v>
      </c>
      <c r="AG71" s="1000"/>
      <c r="AH71" s="1000"/>
      <c r="AI71" s="1000"/>
      <c r="AJ71" s="1000"/>
      <c r="AK71" s="1000" t="s">
        <v>556</v>
      </c>
      <c r="AL71" s="1000"/>
      <c r="AM71" s="1000"/>
      <c r="AN71" s="1000"/>
      <c r="AO71" s="1000"/>
      <c r="AP71" s="1000">
        <v>649</v>
      </c>
      <c r="AQ71" s="1000"/>
      <c r="AR71" s="1000"/>
      <c r="AS71" s="1000"/>
      <c r="AT71" s="1000"/>
      <c r="AU71" s="1000" t="s">
        <v>555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548</v>
      </c>
      <c r="C72" s="1004"/>
      <c r="D72" s="1004"/>
      <c r="E72" s="1004"/>
      <c r="F72" s="1004"/>
      <c r="G72" s="1004"/>
      <c r="H72" s="1004"/>
      <c r="I72" s="1004"/>
      <c r="J72" s="1004"/>
      <c r="K72" s="1004"/>
      <c r="L72" s="1004"/>
      <c r="M72" s="1004"/>
      <c r="N72" s="1004"/>
      <c r="O72" s="1004"/>
      <c r="P72" s="1005"/>
      <c r="Q72" s="1006">
        <v>124</v>
      </c>
      <c r="R72" s="1000"/>
      <c r="S72" s="1000"/>
      <c r="T72" s="1000"/>
      <c r="U72" s="1000"/>
      <c r="V72" s="1000">
        <v>124</v>
      </c>
      <c r="W72" s="1000"/>
      <c r="X72" s="1000"/>
      <c r="Y72" s="1000"/>
      <c r="Z72" s="1000"/>
      <c r="AA72" s="1000">
        <v>0</v>
      </c>
      <c r="AB72" s="1000"/>
      <c r="AC72" s="1000"/>
      <c r="AD72" s="1000"/>
      <c r="AE72" s="1000"/>
      <c r="AF72" s="1000">
        <v>0</v>
      </c>
      <c r="AG72" s="1000"/>
      <c r="AH72" s="1000"/>
      <c r="AI72" s="1000"/>
      <c r="AJ72" s="1000"/>
      <c r="AK72" s="1000">
        <v>0</v>
      </c>
      <c r="AL72" s="1000"/>
      <c r="AM72" s="1000"/>
      <c r="AN72" s="1000"/>
      <c r="AO72" s="1000"/>
      <c r="AP72" s="1000">
        <v>0</v>
      </c>
      <c r="AQ72" s="1000"/>
      <c r="AR72" s="1000"/>
      <c r="AS72" s="1000"/>
      <c r="AT72" s="1000"/>
      <c r="AU72" s="1000" t="s">
        <v>557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549</v>
      </c>
      <c r="C73" s="1004"/>
      <c r="D73" s="1004"/>
      <c r="E73" s="1004"/>
      <c r="F73" s="1004"/>
      <c r="G73" s="1004"/>
      <c r="H73" s="1004"/>
      <c r="I73" s="1004"/>
      <c r="J73" s="1004"/>
      <c r="K73" s="1004"/>
      <c r="L73" s="1004"/>
      <c r="M73" s="1004"/>
      <c r="N73" s="1004"/>
      <c r="O73" s="1004"/>
      <c r="P73" s="1005"/>
      <c r="Q73" s="1006">
        <v>8</v>
      </c>
      <c r="R73" s="1000"/>
      <c r="S73" s="1000"/>
      <c r="T73" s="1000"/>
      <c r="U73" s="1000"/>
      <c r="V73" s="1000">
        <v>7</v>
      </c>
      <c r="W73" s="1000"/>
      <c r="X73" s="1000"/>
      <c r="Y73" s="1000"/>
      <c r="Z73" s="1000"/>
      <c r="AA73" s="1000">
        <v>1</v>
      </c>
      <c r="AB73" s="1000"/>
      <c r="AC73" s="1000"/>
      <c r="AD73" s="1000"/>
      <c r="AE73" s="1000"/>
      <c r="AF73" s="1000">
        <v>1</v>
      </c>
      <c r="AG73" s="1000"/>
      <c r="AH73" s="1000"/>
      <c r="AI73" s="1000"/>
      <c r="AJ73" s="1000"/>
      <c r="AK73" s="1000">
        <v>0</v>
      </c>
      <c r="AL73" s="1000"/>
      <c r="AM73" s="1000"/>
      <c r="AN73" s="1000"/>
      <c r="AO73" s="1000"/>
      <c r="AP73" s="1000">
        <v>0</v>
      </c>
      <c r="AQ73" s="1000"/>
      <c r="AR73" s="1000"/>
      <c r="AS73" s="1000"/>
      <c r="AT73" s="1000"/>
      <c r="AU73" s="1000" t="s">
        <v>558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550</v>
      </c>
      <c r="C74" s="1004"/>
      <c r="D74" s="1004"/>
      <c r="E74" s="1004"/>
      <c r="F74" s="1004"/>
      <c r="G74" s="1004"/>
      <c r="H74" s="1004"/>
      <c r="I74" s="1004"/>
      <c r="J74" s="1004"/>
      <c r="K74" s="1004"/>
      <c r="L74" s="1004"/>
      <c r="M74" s="1004"/>
      <c r="N74" s="1004"/>
      <c r="O74" s="1004"/>
      <c r="P74" s="1005"/>
      <c r="Q74" s="1006">
        <v>63</v>
      </c>
      <c r="R74" s="1000"/>
      <c r="S74" s="1000"/>
      <c r="T74" s="1000"/>
      <c r="U74" s="1000"/>
      <c r="V74" s="1000">
        <v>61</v>
      </c>
      <c r="W74" s="1000"/>
      <c r="X74" s="1000"/>
      <c r="Y74" s="1000"/>
      <c r="Z74" s="1000"/>
      <c r="AA74" s="1000">
        <v>14</v>
      </c>
      <c r="AB74" s="1000"/>
      <c r="AC74" s="1000"/>
      <c r="AD74" s="1000"/>
      <c r="AE74" s="1000"/>
      <c r="AF74" s="1000">
        <v>14</v>
      </c>
      <c r="AG74" s="1000"/>
      <c r="AH74" s="1000"/>
      <c r="AI74" s="1000"/>
      <c r="AJ74" s="1000"/>
      <c r="AK74" s="1000" t="s">
        <v>559</v>
      </c>
      <c r="AL74" s="1000"/>
      <c r="AM74" s="1000"/>
      <c r="AN74" s="1000"/>
      <c r="AO74" s="1000"/>
      <c r="AP74" s="1000">
        <v>0</v>
      </c>
      <c r="AQ74" s="1000"/>
      <c r="AR74" s="1000"/>
      <c r="AS74" s="1000"/>
      <c r="AT74" s="1000"/>
      <c r="AU74" s="1000" t="s">
        <v>555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551</v>
      </c>
      <c r="C75" s="1004"/>
      <c r="D75" s="1004"/>
      <c r="E75" s="1004"/>
      <c r="F75" s="1004"/>
      <c r="G75" s="1004"/>
      <c r="H75" s="1004"/>
      <c r="I75" s="1004"/>
      <c r="J75" s="1004"/>
      <c r="K75" s="1004"/>
      <c r="L75" s="1004"/>
      <c r="M75" s="1004"/>
      <c r="N75" s="1004"/>
      <c r="O75" s="1004"/>
      <c r="P75" s="1005"/>
      <c r="Q75" s="1007">
        <v>142</v>
      </c>
      <c r="R75" s="1008"/>
      <c r="S75" s="1008"/>
      <c r="T75" s="1008"/>
      <c r="U75" s="1009"/>
      <c r="V75" s="1010">
        <v>131</v>
      </c>
      <c r="W75" s="1008"/>
      <c r="X75" s="1008"/>
      <c r="Y75" s="1008"/>
      <c r="Z75" s="1009"/>
      <c r="AA75" s="1010">
        <v>11</v>
      </c>
      <c r="AB75" s="1008"/>
      <c r="AC75" s="1008"/>
      <c r="AD75" s="1008"/>
      <c r="AE75" s="1009"/>
      <c r="AF75" s="1010">
        <v>11</v>
      </c>
      <c r="AG75" s="1008"/>
      <c r="AH75" s="1008"/>
      <c r="AI75" s="1008"/>
      <c r="AJ75" s="1009"/>
      <c r="AK75" s="1010">
        <v>0</v>
      </c>
      <c r="AL75" s="1008"/>
      <c r="AM75" s="1008"/>
      <c r="AN75" s="1008"/>
      <c r="AO75" s="1009"/>
      <c r="AP75" s="1010">
        <v>0</v>
      </c>
      <c r="AQ75" s="1008"/>
      <c r="AR75" s="1008"/>
      <c r="AS75" s="1008"/>
      <c r="AT75" s="1009"/>
      <c r="AU75" s="1010" t="s">
        <v>558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552</v>
      </c>
      <c r="C76" s="1004"/>
      <c r="D76" s="1004"/>
      <c r="E76" s="1004"/>
      <c r="F76" s="1004"/>
      <c r="G76" s="1004"/>
      <c r="H76" s="1004"/>
      <c r="I76" s="1004"/>
      <c r="J76" s="1004"/>
      <c r="K76" s="1004"/>
      <c r="L76" s="1004"/>
      <c r="M76" s="1004"/>
      <c r="N76" s="1004"/>
      <c r="O76" s="1004"/>
      <c r="P76" s="1005"/>
      <c r="Q76" s="1007">
        <v>121</v>
      </c>
      <c r="R76" s="1008"/>
      <c r="S76" s="1008"/>
      <c r="T76" s="1008"/>
      <c r="U76" s="1009"/>
      <c r="V76" s="1010">
        <v>94</v>
      </c>
      <c r="W76" s="1008"/>
      <c r="X76" s="1008"/>
      <c r="Y76" s="1008"/>
      <c r="Z76" s="1009"/>
      <c r="AA76" s="1010">
        <v>27</v>
      </c>
      <c r="AB76" s="1008"/>
      <c r="AC76" s="1008"/>
      <c r="AD76" s="1008"/>
      <c r="AE76" s="1009"/>
      <c r="AF76" s="1010">
        <v>25</v>
      </c>
      <c r="AG76" s="1008"/>
      <c r="AH76" s="1008"/>
      <c r="AI76" s="1008"/>
      <c r="AJ76" s="1009"/>
      <c r="AK76" s="1010">
        <v>0</v>
      </c>
      <c r="AL76" s="1008"/>
      <c r="AM76" s="1008"/>
      <c r="AN76" s="1008"/>
      <c r="AO76" s="1009"/>
      <c r="AP76" s="1010">
        <v>0</v>
      </c>
      <c r="AQ76" s="1008"/>
      <c r="AR76" s="1008"/>
      <c r="AS76" s="1008"/>
      <c r="AT76" s="1009"/>
      <c r="AU76" s="1010" t="s">
        <v>558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553</v>
      </c>
      <c r="C77" s="1004"/>
      <c r="D77" s="1004"/>
      <c r="E77" s="1004"/>
      <c r="F77" s="1004"/>
      <c r="G77" s="1004"/>
      <c r="H77" s="1004"/>
      <c r="I77" s="1004"/>
      <c r="J77" s="1004"/>
      <c r="K77" s="1004"/>
      <c r="L77" s="1004"/>
      <c r="M77" s="1004"/>
      <c r="N77" s="1004"/>
      <c r="O77" s="1004"/>
      <c r="P77" s="1005"/>
      <c r="Q77" s="1007">
        <v>141609</v>
      </c>
      <c r="R77" s="1008"/>
      <c r="S77" s="1008"/>
      <c r="T77" s="1008"/>
      <c r="U77" s="1009"/>
      <c r="V77" s="1010">
        <v>138382</v>
      </c>
      <c r="W77" s="1008"/>
      <c r="X77" s="1008"/>
      <c r="Y77" s="1008"/>
      <c r="Z77" s="1009"/>
      <c r="AA77" s="1010">
        <v>3227</v>
      </c>
      <c r="AB77" s="1008"/>
      <c r="AC77" s="1008"/>
      <c r="AD77" s="1008"/>
      <c r="AE77" s="1009"/>
      <c r="AF77" s="1010">
        <v>3227</v>
      </c>
      <c r="AG77" s="1008"/>
      <c r="AH77" s="1008"/>
      <c r="AI77" s="1008"/>
      <c r="AJ77" s="1009"/>
      <c r="AK77" s="1010">
        <v>121</v>
      </c>
      <c r="AL77" s="1008"/>
      <c r="AM77" s="1008"/>
      <c r="AN77" s="1008"/>
      <c r="AO77" s="1009"/>
      <c r="AP77" s="1010" t="s">
        <v>560</v>
      </c>
      <c r="AQ77" s="1008"/>
      <c r="AR77" s="1008"/>
      <c r="AS77" s="1008"/>
      <c r="AT77" s="1009"/>
      <c r="AU77" s="1010" t="s">
        <v>555</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561</v>
      </c>
      <c r="C78" s="1004"/>
      <c r="D78" s="1004"/>
      <c r="E78" s="1004"/>
      <c r="F78" s="1004"/>
      <c r="G78" s="1004"/>
      <c r="H78" s="1004"/>
      <c r="I78" s="1004"/>
      <c r="J78" s="1004"/>
      <c r="K78" s="1004"/>
      <c r="L78" s="1004"/>
      <c r="M78" s="1004"/>
      <c r="N78" s="1004"/>
      <c r="O78" s="1004"/>
      <c r="P78" s="1005"/>
      <c r="Q78" s="1006">
        <v>141</v>
      </c>
      <c r="R78" s="1000"/>
      <c r="S78" s="1000"/>
      <c r="T78" s="1000"/>
      <c r="U78" s="1000"/>
      <c r="V78" s="1000">
        <v>141</v>
      </c>
      <c r="W78" s="1000"/>
      <c r="X78" s="1000"/>
      <c r="Y78" s="1000"/>
      <c r="Z78" s="1000"/>
      <c r="AA78" s="1000">
        <v>0</v>
      </c>
      <c r="AB78" s="1000"/>
      <c r="AC78" s="1000"/>
      <c r="AD78" s="1000"/>
      <c r="AE78" s="1000"/>
      <c r="AF78" s="1000">
        <v>0</v>
      </c>
      <c r="AG78" s="1000"/>
      <c r="AH78" s="1000"/>
      <c r="AI78" s="1000"/>
      <c r="AJ78" s="1000"/>
      <c r="AK78" s="1000">
        <v>2</v>
      </c>
      <c r="AL78" s="1000"/>
      <c r="AM78" s="1000"/>
      <c r="AN78" s="1000"/>
      <c r="AO78" s="1000"/>
      <c r="AP78" s="1000">
        <v>0</v>
      </c>
      <c r="AQ78" s="1000"/>
      <c r="AR78" s="1000"/>
      <c r="AS78" s="1000"/>
      <c r="AT78" s="1000"/>
      <c r="AU78" s="1000" t="s">
        <v>555</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4863</v>
      </c>
      <c r="AG88" s="988"/>
      <c r="AH88" s="988"/>
      <c r="AI88" s="988"/>
      <c r="AJ88" s="988"/>
      <c r="AK88" s="992"/>
      <c r="AL88" s="992"/>
      <c r="AM88" s="992"/>
      <c r="AN88" s="992"/>
      <c r="AO88" s="992"/>
      <c r="AP88" s="988">
        <v>649</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52</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286</v>
      </c>
      <c r="AG109" s="923"/>
      <c r="AH109" s="923"/>
      <c r="AI109" s="923"/>
      <c r="AJ109" s="924"/>
      <c r="AK109" s="925" t="s">
        <v>285</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286</v>
      </c>
      <c r="BW109" s="923"/>
      <c r="BX109" s="923"/>
      <c r="BY109" s="923"/>
      <c r="BZ109" s="924"/>
      <c r="CA109" s="925" t="s">
        <v>285</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286</v>
      </c>
      <c r="DM109" s="923"/>
      <c r="DN109" s="923"/>
      <c r="DO109" s="923"/>
      <c r="DP109" s="924"/>
      <c r="DQ109" s="925" t="s">
        <v>285</v>
      </c>
      <c r="DR109" s="923"/>
      <c r="DS109" s="923"/>
      <c r="DT109" s="923"/>
      <c r="DU109" s="924"/>
      <c r="DV109" s="925" t="s">
        <v>408</v>
      </c>
      <c r="DW109" s="923"/>
      <c r="DX109" s="923"/>
      <c r="DY109" s="923"/>
      <c r="DZ109" s="954"/>
    </row>
    <row r="110" spans="1:131" s="199" customFormat="1" ht="26.25" customHeight="1">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730422</v>
      </c>
      <c r="AB110" s="916"/>
      <c r="AC110" s="916"/>
      <c r="AD110" s="916"/>
      <c r="AE110" s="917"/>
      <c r="AF110" s="918">
        <v>725680</v>
      </c>
      <c r="AG110" s="916"/>
      <c r="AH110" s="916"/>
      <c r="AI110" s="916"/>
      <c r="AJ110" s="917"/>
      <c r="AK110" s="918">
        <v>733260</v>
      </c>
      <c r="AL110" s="916"/>
      <c r="AM110" s="916"/>
      <c r="AN110" s="916"/>
      <c r="AO110" s="917"/>
      <c r="AP110" s="919">
        <v>17.3</v>
      </c>
      <c r="AQ110" s="920"/>
      <c r="AR110" s="920"/>
      <c r="AS110" s="920"/>
      <c r="AT110" s="921"/>
      <c r="AU110" s="955" t="s">
        <v>60</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9538480</v>
      </c>
      <c r="BR110" s="863"/>
      <c r="BS110" s="863"/>
      <c r="BT110" s="863"/>
      <c r="BU110" s="863"/>
      <c r="BV110" s="863">
        <v>10231014</v>
      </c>
      <c r="BW110" s="863"/>
      <c r="BX110" s="863"/>
      <c r="BY110" s="863"/>
      <c r="BZ110" s="863"/>
      <c r="CA110" s="863">
        <v>10999384</v>
      </c>
      <c r="CB110" s="863"/>
      <c r="CC110" s="863"/>
      <c r="CD110" s="863"/>
      <c r="CE110" s="863"/>
      <c r="CF110" s="887">
        <v>259.7</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564000</v>
      </c>
      <c r="BR112" s="835"/>
      <c r="BS112" s="835"/>
      <c r="BT112" s="835"/>
      <c r="BU112" s="835"/>
      <c r="BV112" s="835">
        <v>532310</v>
      </c>
      <c r="BW112" s="835"/>
      <c r="BX112" s="835"/>
      <c r="BY112" s="835"/>
      <c r="BZ112" s="835"/>
      <c r="CA112" s="835">
        <v>1102388</v>
      </c>
      <c r="CB112" s="835"/>
      <c r="CC112" s="835"/>
      <c r="CD112" s="835"/>
      <c r="CE112" s="835"/>
      <c r="CF112" s="896">
        <v>26</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39224</v>
      </c>
      <c r="AB113" s="944"/>
      <c r="AC113" s="944"/>
      <c r="AD113" s="944"/>
      <c r="AE113" s="945"/>
      <c r="AF113" s="946">
        <v>46444</v>
      </c>
      <c r="AG113" s="944"/>
      <c r="AH113" s="944"/>
      <c r="AI113" s="944"/>
      <c r="AJ113" s="945"/>
      <c r="AK113" s="946">
        <v>47979</v>
      </c>
      <c r="AL113" s="944"/>
      <c r="AM113" s="944"/>
      <c r="AN113" s="944"/>
      <c r="AO113" s="945"/>
      <c r="AP113" s="947">
        <v>1.1000000000000001</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209660</v>
      </c>
      <c r="BR113" s="835"/>
      <c r="BS113" s="835"/>
      <c r="BT113" s="835"/>
      <c r="BU113" s="835"/>
      <c r="BV113" s="835">
        <v>209660</v>
      </c>
      <c r="BW113" s="835"/>
      <c r="BX113" s="835"/>
      <c r="BY113" s="835"/>
      <c r="BZ113" s="835"/>
      <c r="CA113" s="835">
        <v>209660</v>
      </c>
      <c r="CB113" s="835"/>
      <c r="CC113" s="835"/>
      <c r="CD113" s="835"/>
      <c r="CE113" s="835"/>
      <c r="CF113" s="896">
        <v>4.9000000000000004</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1747057</v>
      </c>
      <c r="BR114" s="835"/>
      <c r="BS114" s="835"/>
      <c r="BT114" s="835"/>
      <c r="BU114" s="835"/>
      <c r="BV114" s="835">
        <v>1684862</v>
      </c>
      <c r="BW114" s="835"/>
      <c r="BX114" s="835"/>
      <c r="BY114" s="835"/>
      <c r="BZ114" s="835"/>
      <c r="CA114" s="835">
        <v>1408995</v>
      </c>
      <c r="CB114" s="835"/>
      <c r="CC114" s="835"/>
      <c r="CD114" s="835"/>
      <c r="CE114" s="835"/>
      <c r="CF114" s="896">
        <v>33.299999999999997</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v>
      </c>
      <c r="AB115" s="944"/>
      <c r="AC115" s="944"/>
      <c r="AD115" s="944"/>
      <c r="AE115" s="945"/>
      <c r="AF115" s="946" t="s">
        <v>111</v>
      </c>
      <c r="AG115" s="944"/>
      <c r="AH115" s="944"/>
      <c r="AI115" s="944"/>
      <c r="AJ115" s="945"/>
      <c r="AK115" s="946">
        <v>104905</v>
      </c>
      <c r="AL115" s="944"/>
      <c r="AM115" s="944"/>
      <c r="AN115" s="944"/>
      <c r="AO115" s="945"/>
      <c r="AP115" s="947">
        <v>2.5</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769655</v>
      </c>
      <c r="AB117" s="930"/>
      <c r="AC117" s="930"/>
      <c r="AD117" s="930"/>
      <c r="AE117" s="931"/>
      <c r="AF117" s="932">
        <v>772124</v>
      </c>
      <c r="AG117" s="930"/>
      <c r="AH117" s="930"/>
      <c r="AI117" s="930"/>
      <c r="AJ117" s="931"/>
      <c r="AK117" s="932">
        <v>886144</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286</v>
      </c>
      <c r="AG118" s="923"/>
      <c r="AH118" s="923"/>
      <c r="AI118" s="923"/>
      <c r="AJ118" s="924"/>
      <c r="AK118" s="925" t="s">
        <v>285</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438</v>
      </c>
      <c r="BP119" s="899"/>
      <c r="BQ119" s="903">
        <v>12059197</v>
      </c>
      <c r="BR119" s="866"/>
      <c r="BS119" s="866"/>
      <c r="BT119" s="866"/>
      <c r="BU119" s="866"/>
      <c r="BV119" s="866">
        <v>12657846</v>
      </c>
      <c r="BW119" s="866"/>
      <c r="BX119" s="866"/>
      <c r="BY119" s="866"/>
      <c r="BZ119" s="866"/>
      <c r="CA119" s="866">
        <v>13720427</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2963326</v>
      </c>
      <c r="BR120" s="863"/>
      <c r="BS120" s="863"/>
      <c r="BT120" s="863"/>
      <c r="BU120" s="863"/>
      <c r="BV120" s="863">
        <v>3616816</v>
      </c>
      <c r="BW120" s="863"/>
      <c r="BX120" s="863"/>
      <c r="BY120" s="863"/>
      <c r="BZ120" s="863"/>
      <c r="CA120" s="863">
        <v>3890554</v>
      </c>
      <c r="CB120" s="863"/>
      <c r="CC120" s="863"/>
      <c r="CD120" s="863"/>
      <c r="CE120" s="863"/>
      <c r="CF120" s="887">
        <v>91.8</v>
      </c>
      <c r="CG120" s="888"/>
      <c r="CH120" s="888"/>
      <c r="CI120" s="888"/>
      <c r="CJ120" s="888"/>
      <c r="CK120" s="889" t="s">
        <v>442</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265973</v>
      </c>
      <c r="DH120" s="863"/>
      <c r="DI120" s="863"/>
      <c r="DJ120" s="863"/>
      <c r="DK120" s="863"/>
      <c r="DL120" s="863">
        <v>221483</v>
      </c>
      <c r="DM120" s="863"/>
      <c r="DN120" s="863"/>
      <c r="DO120" s="863"/>
      <c r="DP120" s="863"/>
      <c r="DQ120" s="863">
        <v>420216</v>
      </c>
      <c r="DR120" s="863"/>
      <c r="DS120" s="863"/>
      <c r="DT120" s="863"/>
      <c r="DU120" s="863"/>
      <c r="DV120" s="864">
        <v>9.9</v>
      </c>
      <c r="DW120" s="864"/>
      <c r="DX120" s="864"/>
      <c r="DY120" s="864"/>
      <c r="DZ120" s="865"/>
    </row>
    <row r="121" spans="1:130" s="199" customFormat="1" ht="26.25" customHeight="1">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21999</v>
      </c>
      <c r="BR121" s="835"/>
      <c r="BS121" s="835"/>
      <c r="BT121" s="835"/>
      <c r="BU121" s="835"/>
      <c r="BV121" s="835">
        <v>11657</v>
      </c>
      <c r="BW121" s="835"/>
      <c r="BX121" s="835"/>
      <c r="BY121" s="835"/>
      <c r="BZ121" s="835"/>
      <c r="CA121" s="835">
        <v>5593</v>
      </c>
      <c r="CB121" s="835"/>
      <c r="CC121" s="835"/>
      <c r="CD121" s="835"/>
      <c r="CE121" s="835"/>
      <c r="CF121" s="896">
        <v>0.1</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22726</v>
      </c>
      <c r="DH121" s="835"/>
      <c r="DI121" s="835"/>
      <c r="DJ121" s="835"/>
      <c r="DK121" s="835"/>
      <c r="DL121" s="835">
        <v>38912</v>
      </c>
      <c r="DM121" s="835"/>
      <c r="DN121" s="835"/>
      <c r="DO121" s="835"/>
      <c r="DP121" s="835"/>
      <c r="DQ121" s="835">
        <v>332282</v>
      </c>
      <c r="DR121" s="835"/>
      <c r="DS121" s="835"/>
      <c r="DT121" s="835"/>
      <c r="DU121" s="835"/>
      <c r="DV121" s="812">
        <v>7.8</v>
      </c>
      <c r="DW121" s="812"/>
      <c r="DX121" s="812"/>
      <c r="DY121" s="812"/>
      <c r="DZ121" s="813"/>
    </row>
    <row r="122" spans="1:130" s="199" customFormat="1" ht="26.25" customHeight="1">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7156049</v>
      </c>
      <c r="BR122" s="866"/>
      <c r="BS122" s="866"/>
      <c r="BT122" s="866"/>
      <c r="BU122" s="866"/>
      <c r="BV122" s="866">
        <v>7660539</v>
      </c>
      <c r="BW122" s="866"/>
      <c r="BX122" s="866"/>
      <c r="BY122" s="866"/>
      <c r="BZ122" s="866"/>
      <c r="CA122" s="866">
        <v>8363456</v>
      </c>
      <c r="CB122" s="866"/>
      <c r="CC122" s="866"/>
      <c r="CD122" s="866"/>
      <c r="CE122" s="866"/>
      <c r="CF122" s="867">
        <v>197.4</v>
      </c>
      <c r="CG122" s="868"/>
      <c r="CH122" s="868"/>
      <c r="CI122" s="868"/>
      <c r="CJ122" s="868"/>
      <c r="CK122" s="890"/>
      <c r="CL122" s="876"/>
      <c r="CM122" s="876"/>
      <c r="CN122" s="876"/>
      <c r="CO122" s="877"/>
      <c r="CP122" s="856" t="s">
        <v>389</v>
      </c>
      <c r="CQ122" s="857"/>
      <c r="CR122" s="857"/>
      <c r="CS122" s="857"/>
      <c r="CT122" s="857"/>
      <c r="CU122" s="857"/>
      <c r="CV122" s="857"/>
      <c r="CW122" s="857"/>
      <c r="CX122" s="857"/>
      <c r="CY122" s="857"/>
      <c r="CZ122" s="857"/>
      <c r="DA122" s="857"/>
      <c r="DB122" s="857"/>
      <c r="DC122" s="857"/>
      <c r="DD122" s="857"/>
      <c r="DE122" s="857"/>
      <c r="DF122" s="858"/>
      <c r="DG122" s="834">
        <v>80214</v>
      </c>
      <c r="DH122" s="835"/>
      <c r="DI122" s="835"/>
      <c r="DJ122" s="835"/>
      <c r="DK122" s="835"/>
      <c r="DL122" s="835">
        <v>92702</v>
      </c>
      <c r="DM122" s="835"/>
      <c r="DN122" s="835"/>
      <c r="DO122" s="835"/>
      <c r="DP122" s="835"/>
      <c r="DQ122" s="835">
        <v>183920</v>
      </c>
      <c r="DR122" s="835"/>
      <c r="DS122" s="835"/>
      <c r="DT122" s="835"/>
      <c r="DU122" s="835"/>
      <c r="DV122" s="812">
        <v>4.3</v>
      </c>
      <c r="DW122" s="812"/>
      <c r="DX122" s="812"/>
      <c r="DY122" s="812"/>
      <c r="DZ122" s="813"/>
    </row>
    <row r="123" spans="1:130" s="199" customFormat="1" ht="26.25" customHeight="1">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446</v>
      </c>
      <c r="BP123" s="899"/>
      <c r="BQ123" s="853">
        <v>10141374</v>
      </c>
      <c r="BR123" s="854"/>
      <c r="BS123" s="854"/>
      <c r="BT123" s="854"/>
      <c r="BU123" s="854"/>
      <c r="BV123" s="854">
        <v>11289012</v>
      </c>
      <c r="BW123" s="854"/>
      <c r="BX123" s="854"/>
      <c r="BY123" s="854"/>
      <c r="BZ123" s="854"/>
      <c r="CA123" s="854">
        <v>12259603</v>
      </c>
      <c r="CB123" s="854"/>
      <c r="CC123" s="854"/>
      <c r="CD123" s="854"/>
      <c r="CE123" s="854"/>
      <c r="CF123" s="764"/>
      <c r="CG123" s="765"/>
      <c r="CH123" s="765"/>
      <c r="CI123" s="765"/>
      <c r="CJ123" s="855"/>
      <c r="CK123" s="890"/>
      <c r="CL123" s="876"/>
      <c r="CM123" s="876"/>
      <c r="CN123" s="876"/>
      <c r="CO123" s="877"/>
      <c r="CP123" s="856" t="s">
        <v>391</v>
      </c>
      <c r="CQ123" s="857"/>
      <c r="CR123" s="857"/>
      <c r="CS123" s="857"/>
      <c r="CT123" s="857"/>
      <c r="CU123" s="857"/>
      <c r="CV123" s="857"/>
      <c r="CW123" s="857"/>
      <c r="CX123" s="857"/>
      <c r="CY123" s="857"/>
      <c r="CZ123" s="857"/>
      <c r="DA123" s="857"/>
      <c r="DB123" s="857"/>
      <c r="DC123" s="857"/>
      <c r="DD123" s="857"/>
      <c r="DE123" s="857"/>
      <c r="DF123" s="858"/>
      <c r="DG123" s="797">
        <v>185375</v>
      </c>
      <c r="DH123" s="798"/>
      <c r="DI123" s="798"/>
      <c r="DJ123" s="798"/>
      <c r="DK123" s="799"/>
      <c r="DL123" s="800">
        <v>170951</v>
      </c>
      <c r="DM123" s="798"/>
      <c r="DN123" s="798"/>
      <c r="DO123" s="798"/>
      <c r="DP123" s="799"/>
      <c r="DQ123" s="800">
        <v>156119</v>
      </c>
      <c r="DR123" s="798"/>
      <c r="DS123" s="798"/>
      <c r="DT123" s="798"/>
      <c r="DU123" s="799"/>
      <c r="DV123" s="845">
        <v>3.7</v>
      </c>
      <c r="DW123" s="846"/>
      <c r="DX123" s="846"/>
      <c r="DY123" s="846"/>
      <c r="DZ123" s="847"/>
    </row>
    <row r="124" spans="1:130" s="199" customFormat="1" ht="26.25" customHeight="1" thickBot="1">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v>104905</v>
      </c>
      <c r="AL124" s="798"/>
      <c r="AM124" s="798"/>
      <c r="AN124" s="798"/>
      <c r="AO124" s="799"/>
      <c r="AP124" s="845">
        <v>2.5</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46.7</v>
      </c>
      <c r="BR124" s="852"/>
      <c r="BS124" s="852"/>
      <c r="BT124" s="852"/>
      <c r="BU124" s="852"/>
      <c r="BV124" s="852">
        <v>32.1</v>
      </c>
      <c r="BW124" s="852"/>
      <c r="BX124" s="852"/>
      <c r="BY124" s="852"/>
      <c r="BZ124" s="852"/>
      <c r="CA124" s="852">
        <v>34.4</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9712</v>
      </c>
      <c r="DH124" s="781"/>
      <c r="DI124" s="781"/>
      <c r="DJ124" s="781"/>
      <c r="DK124" s="782"/>
      <c r="DL124" s="783">
        <v>8262</v>
      </c>
      <c r="DM124" s="781"/>
      <c r="DN124" s="781"/>
      <c r="DO124" s="781"/>
      <c r="DP124" s="782"/>
      <c r="DQ124" s="783">
        <v>9851</v>
      </c>
      <c r="DR124" s="781"/>
      <c r="DS124" s="781"/>
      <c r="DT124" s="781"/>
      <c r="DU124" s="782"/>
      <c r="DV124" s="869">
        <v>0.2</v>
      </c>
      <c r="DW124" s="870"/>
      <c r="DX124" s="870"/>
      <c r="DY124" s="870"/>
      <c r="DZ124" s="871"/>
    </row>
    <row r="125" spans="1:130" s="199" customFormat="1" ht="26.25" customHeight="1">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9</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10941</v>
      </c>
      <c r="AB128" s="819"/>
      <c r="AC128" s="819"/>
      <c r="AD128" s="819"/>
      <c r="AE128" s="820"/>
      <c r="AF128" s="821">
        <v>9439</v>
      </c>
      <c r="AG128" s="819"/>
      <c r="AH128" s="819"/>
      <c r="AI128" s="819"/>
      <c r="AJ128" s="820"/>
      <c r="AK128" s="821">
        <v>10502</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4680870</v>
      </c>
      <c r="AB129" s="798"/>
      <c r="AC129" s="798"/>
      <c r="AD129" s="798"/>
      <c r="AE129" s="799"/>
      <c r="AF129" s="800">
        <v>4841303</v>
      </c>
      <c r="AG129" s="798"/>
      <c r="AH129" s="798"/>
      <c r="AI129" s="798"/>
      <c r="AJ129" s="799"/>
      <c r="AK129" s="800">
        <v>4820698</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576065</v>
      </c>
      <c r="AB130" s="798"/>
      <c r="AC130" s="798"/>
      <c r="AD130" s="798"/>
      <c r="AE130" s="799"/>
      <c r="AF130" s="800">
        <v>578966</v>
      </c>
      <c r="AG130" s="798"/>
      <c r="AH130" s="798"/>
      <c r="AI130" s="798"/>
      <c r="AJ130" s="799"/>
      <c r="AK130" s="800">
        <v>584484</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5.2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4104805</v>
      </c>
      <c r="AB131" s="781"/>
      <c r="AC131" s="781"/>
      <c r="AD131" s="781"/>
      <c r="AE131" s="782"/>
      <c r="AF131" s="783">
        <v>4262337</v>
      </c>
      <c r="AG131" s="781"/>
      <c r="AH131" s="781"/>
      <c r="AI131" s="781"/>
      <c r="AJ131" s="782"/>
      <c r="AK131" s="783">
        <v>4236214</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34.4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4.449638899</v>
      </c>
      <c r="AB132" s="761"/>
      <c r="AC132" s="761"/>
      <c r="AD132" s="761"/>
      <c r="AE132" s="762"/>
      <c r="AF132" s="763">
        <v>4.3102879950000004</v>
      </c>
      <c r="AG132" s="761"/>
      <c r="AH132" s="761"/>
      <c r="AI132" s="761"/>
      <c r="AJ132" s="762"/>
      <c r="AK132" s="763">
        <v>6.8730710960000003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4.2</v>
      </c>
      <c r="AB133" s="740"/>
      <c r="AC133" s="740"/>
      <c r="AD133" s="740"/>
      <c r="AE133" s="741"/>
      <c r="AF133" s="739">
        <v>4.3</v>
      </c>
      <c r="AG133" s="740"/>
      <c r="AH133" s="740"/>
      <c r="AI133" s="740"/>
      <c r="AJ133" s="741"/>
      <c r="AK133" s="739">
        <v>5.2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2" t="s">
        <v>474</v>
      </c>
      <c r="L7" s="256"/>
      <c r="M7" s="257" t="s">
        <v>475</v>
      </c>
      <c r="N7" s="258"/>
    </row>
    <row r="8" spans="1:16">
      <c r="A8" s="250"/>
      <c r="B8" s="246"/>
      <c r="C8" s="246"/>
      <c r="D8" s="246"/>
      <c r="E8" s="246"/>
      <c r="F8" s="246"/>
      <c r="G8" s="259"/>
      <c r="H8" s="260"/>
      <c r="I8" s="260"/>
      <c r="J8" s="261"/>
      <c r="K8" s="1153"/>
      <c r="L8" s="262" t="s">
        <v>476</v>
      </c>
      <c r="M8" s="263" t="s">
        <v>477</v>
      </c>
      <c r="N8" s="264" t="s">
        <v>478</v>
      </c>
    </row>
    <row r="9" spans="1:16">
      <c r="A9" s="250"/>
      <c r="B9" s="246"/>
      <c r="C9" s="246"/>
      <c r="D9" s="246"/>
      <c r="E9" s="246"/>
      <c r="F9" s="246"/>
      <c r="G9" s="1166" t="s">
        <v>479</v>
      </c>
      <c r="H9" s="1167"/>
      <c r="I9" s="1167"/>
      <c r="J9" s="1168"/>
      <c r="K9" s="265">
        <v>1452774</v>
      </c>
      <c r="L9" s="266">
        <v>90929</v>
      </c>
      <c r="M9" s="267">
        <v>79561</v>
      </c>
      <c r="N9" s="268">
        <v>14.3</v>
      </c>
    </row>
    <row r="10" spans="1:16">
      <c r="A10" s="250"/>
      <c r="B10" s="246"/>
      <c r="C10" s="246"/>
      <c r="D10" s="246"/>
      <c r="E10" s="246"/>
      <c r="F10" s="246"/>
      <c r="G10" s="1166" t="s">
        <v>480</v>
      </c>
      <c r="H10" s="1167"/>
      <c r="I10" s="1167"/>
      <c r="J10" s="1168"/>
      <c r="K10" s="269">
        <v>259393</v>
      </c>
      <c r="L10" s="270">
        <v>16235</v>
      </c>
      <c r="M10" s="271">
        <v>7948</v>
      </c>
      <c r="N10" s="272">
        <v>104.3</v>
      </c>
    </row>
    <row r="11" spans="1:16" ht="13.5" customHeight="1">
      <c r="A11" s="250"/>
      <c r="B11" s="246"/>
      <c r="C11" s="246"/>
      <c r="D11" s="246"/>
      <c r="E11" s="246"/>
      <c r="F11" s="246"/>
      <c r="G11" s="1166" t="s">
        <v>481</v>
      </c>
      <c r="H11" s="1167"/>
      <c r="I11" s="1167"/>
      <c r="J11" s="1168"/>
      <c r="K11" s="269">
        <v>60906</v>
      </c>
      <c r="L11" s="270">
        <v>3812</v>
      </c>
      <c r="M11" s="271">
        <v>11971</v>
      </c>
      <c r="N11" s="272">
        <v>-68.2</v>
      </c>
    </row>
    <row r="12" spans="1:16" ht="13.5" customHeight="1">
      <c r="A12" s="250"/>
      <c r="B12" s="246"/>
      <c r="C12" s="246"/>
      <c r="D12" s="246"/>
      <c r="E12" s="246"/>
      <c r="F12" s="246"/>
      <c r="G12" s="1166" t="s">
        <v>482</v>
      </c>
      <c r="H12" s="1167"/>
      <c r="I12" s="1167"/>
      <c r="J12" s="1168"/>
      <c r="K12" s="269">
        <v>148606</v>
      </c>
      <c r="L12" s="270">
        <v>9301</v>
      </c>
      <c r="M12" s="271">
        <v>484</v>
      </c>
      <c r="N12" s="272">
        <v>1821.7</v>
      </c>
    </row>
    <row r="13" spans="1:16" ht="13.5" customHeight="1">
      <c r="A13" s="250"/>
      <c r="B13" s="246"/>
      <c r="C13" s="246"/>
      <c r="D13" s="246"/>
      <c r="E13" s="246"/>
      <c r="F13" s="246"/>
      <c r="G13" s="1166" t="s">
        <v>483</v>
      </c>
      <c r="H13" s="1167"/>
      <c r="I13" s="1167"/>
      <c r="J13" s="1168"/>
      <c r="K13" s="269" t="s">
        <v>484</v>
      </c>
      <c r="L13" s="270" t="s">
        <v>484</v>
      </c>
      <c r="M13" s="271">
        <v>5</v>
      </c>
      <c r="N13" s="272" t="s">
        <v>484</v>
      </c>
    </row>
    <row r="14" spans="1:16" ht="13.5" customHeight="1">
      <c r="A14" s="250"/>
      <c r="B14" s="246"/>
      <c r="C14" s="246"/>
      <c r="D14" s="246"/>
      <c r="E14" s="246"/>
      <c r="F14" s="246"/>
      <c r="G14" s="1166" t="s">
        <v>485</v>
      </c>
      <c r="H14" s="1167"/>
      <c r="I14" s="1167"/>
      <c r="J14" s="1168"/>
      <c r="K14" s="269">
        <v>68725</v>
      </c>
      <c r="L14" s="270">
        <v>4301</v>
      </c>
      <c r="M14" s="271">
        <v>3782</v>
      </c>
      <c r="N14" s="272">
        <v>13.7</v>
      </c>
    </row>
    <row r="15" spans="1:16" ht="13.5" customHeight="1">
      <c r="A15" s="250"/>
      <c r="B15" s="246"/>
      <c r="C15" s="246"/>
      <c r="D15" s="246"/>
      <c r="E15" s="246"/>
      <c r="F15" s="246"/>
      <c r="G15" s="1166" t="s">
        <v>486</v>
      </c>
      <c r="H15" s="1167"/>
      <c r="I15" s="1167"/>
      <c r="J15" s="1168"/>
      <c r="K15" s="269">
        <v>30712</v>
      </c>
      <c r="L15" s="270">
        <v>1922</v>
      </c>
      <c r="M15" s="271">
        <v>1791</v>
      </c>
      <c r="N15" s="272">
        <v>7.3</v>
      </c>
    </row>
    <row r="16" spans="1:16">
      <c r="A16" s="250"/>
      <c r="B16" s="246"/>
      <c r="C16" s="246"/>
      <c r="D16" s="246"/>
      <c r="E16" s="246"/>
      <c r="F16" s="246"/>
      <c r="G16" s="1169" t="s">
        <v>487</v>
      </c>
      <c r="H16" s="1170"/>
      <c r="I16" s="1170"/>
      <c r="J16" s="1171"/>
      <c r="K16" s="270">
        <v>-223417</v>
      </c>
      <c r="L16" s="270">
        <v>-13984</v>
      </c>
      <c r="M16" s="271">
        <v>-8307</v>
      </c>
      <c r="N16" s="272">
        <v>68.3</v>
      </c>
    </row>
    <row r="17" spans="1:16">
      <c r="A17" s="250"/>
      <c r="B17" s="246"/>
      <c r="C17" s="246"/>
      <c r="D17" s="246"/>
      <c r="E17" s="246"/>
      <c r="F17" s="246"/>
      <c r="G17" s="1169" t="s">
        <v>169</v>
      </c>
      <c r="H17" s="1170"/>
      <c r="I17" s="1170"/>
      <c r="J17" s="1171"/>
      <c r="K17" s="270">
        <v>1797699</v>
      </c>
      <c r="L17" s="270">
        <v>112518</v>
      </c>
      <c r="M17" s="271">
        <v>97236</v>
      </c>
      <c r="N17" s="272">
        <v>15.7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63" t="s">
        <v>492</v>
      </c>
      <c r="H21" s="1164"/>
      <c r="I21" s="1164"/>
      <c r="J21" s="1165"/>
      <c r="K21" s="282">
        <v>11.45</v>
      </c>
      <c r="L21" s="283">
        <v>9.07</v>
      </c>
      <c r="M21" s="284">
        <v>2.38</v>
      </c>
      <c r="N21" s="251"/>
      <c r="O21" s="285"/>
      <c r="P21" s="281"/>
    </row>
    <row r="22" spans="1:16" s="286" customFormat="1">
      <c r="A22" s="281"/>
      <c r="B22" s="251"/>
      <c r="C22" s="251"/>
      <c r="D22" s="251"/>
      <c r="E22" s="251"/>
      <c r="F22" s="251"/>
      <c r="G22" s="1163" t="s">
        <v>493</v>
      </c>
      <c r="H22" s="1164"/>
      <c r="I22" s="1164"/>
      <c r="J22" s="1165"/>
      <c r="K22" s="287">
        <v>99.4</v>
      </c>
      <c r="L22" s="288">
        <v>97.2</v>
      </c>
      <c r="M22" s="289">
        <v>2.2000000000000002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2" t="s">
        <v>474</v>
      </c>
      <c r="L30" s="256"/>
      <c r="M30" s="257" t="s">
        <v>475</v>
      </c>
      <c r="N30" s="258"/>
    </row>
    <row r="31" spans="1:16">
      <c r="A31" s="250"/>
      <c r="B31" s="246"/>
      <c r="C31" s="246"/>
      <c r="D31" s="246"/>
      <c r="E31" s="246"/>
      <c r="F31" s="246"/>
      <c r="G31" s="259"/>
      <c r="H31" s="260"/>
      <c r="I31" s="260"/>
      <c r="J31" s="261"/>
      <c r="K31" s="1153"/>
      <c r="L31" s="262" t="s">
        <v>476</v>
      </c>
      <c r="M31" s="263" t="s">
        <v>477</v>
      </c>
      <c r="N31" s="264" t="s">
        <v>478</v>
      </c>
    </row>
    <row r="32" spans="1:16" ht="27" customHeight="1">
      <c r="A32" s="250"/>
      <c r="B32" s="246"/>
      <c r="C32" s="246"/>
      <c r="D32" s="246"/>
      <c r="E32" s="246"/>
      <c r="F32" s="246"/>
      <c r="G32" s="1154" t="s">
        <v>497</v>
      </c>
      <c r="H32" s="1155"/>
      <c r="I32" s="1155"/>
      <c r="J32" s="1156"/>
      <c r="K32" s="296">
        <v>733260</v>
      </c>
      <c r="L32" s="296">
        <v>45895</v>
      </c>
      <c r="M32" s="297">
        <v>47831</v>
      </c>
      <c r="N32" s="298">
        <v>-4</v>
      </c>
    </row>
    <row r="33" spans="1:16" ht="13.5" customHeight="1">
      <c r="A33" s="250"/>
      <c r="B33" s="246"/>
      <c r="C33" s="246"/>
      <c r="D33" s="246"/>
      <c r="E33" s="246"/>
      <c r="F33" s="246"/>
      <c r="G33" s="1154" t="s">
        <v>498</v>
      </c>
      <c r="H33" s="1155"/>
      <c r="I33" s="1155"/>
      <c r="J33" s="1156"/>
      <c r="K33" s="296" t="s">
        <v>484</v>
      </c>
      <c r="L33" s="296" t="s">
        <v>484</v>
      </c>
      <c r="M33" s="297" t="s">
        <v>484</v>
      </c>
      <c r="N33" s="298" t="s">
        <v>484</v>
      </c>
    </row>
    <row r="34" spans="1:16" ht="27" customHeight="1">
      <c r="A34" s="250"/>
      <c r="B34" s="246"/>
      <c r="C34" s="246"/>
      <c r="D34" s="246"/>
      <c r="E34" s="246"/>
      <c r="F34" s="246"/>
      <c r="G34" s="1154" t="s">
        <v>499</v>
      </c>
      <c r="H34" s="1155"/>
      <c r="I34" s="1155"/>
      <c r="J34" s="1156"/>
      <c r="K34" s="296" t="s">
        <v>484</v>
      </c>
      <c r="L34" s="296" t="s">
        <v>484</v>
      </c>
      <c r="M34" s="297">
        <v>13</v>
      </c>
      <c r="N34" s="298" t="s">
        <v>484</v>
      </c>
    </row>
    <row r="35" spans="1:16" ht="27" customHeight="1">
      <c r="A35" s="250"/>
      <c r="B35" s="246"/>
      <c r="C35" s="246"/>
      <c r="D35" s="246"/>
      <c r="E35" s="246"/>
      <c r="F35" s="246"/>
      <c r="G35" s="1154" t="s">
        <v>500</v>
      </c>
      <c r="H35" s="1155"/>
      <c r="I35" s="1155"/>
      <c r="J35" s="1156"/>
      <c r="K35" s="296">
        <v>47979</v>
      </c>
      <c r="L35" s="296">
        <v>3003</v>
      </c>
      <c r="M35" s="297">
        <v>14490</v>
      </c>
      <c r="N35" s="298">
        <v>-79.3</v>
      </c>
    </row>
    <row r="36" spans="1:16" ht="27" customHeight="1">
      <c r="A36" s="250"/>
      <c r="B36" s="246"/>
      <c r="C36" s="246"/>
      <c r="D36" s="246"/>
      <c r="E36" s="246"/>
      <c r="F36" s="246"/>
      <c r="G36" s="1154" t="s">
        <v>501</v>
      </c>
      <c r="H36" s="1155"/>
      <c r="I36" s="1155"/>
      <c r="J36" s="1156"/>
      <c r="K36" s="296" t="s">
        <v>484</v>
      </c>
      <c r="L36" s="296" t="s">
        <v>484</v>
      </c>
      <c r="M36" s="297">
        <v>3677</v>
      </c>
      <c r="N36" s="298" t="s">
        <v>484</v>
      </c>
    </row>
    <row r="37" spans="1:16" ht="13.5" customHeight="1">
      <c r="A37" s="250"/>
      <c r="B37" s="246"/>
      <c r="C37" s="246"/>
      <c r="D37" s="246"/>
      <c r="E37" s="246"/>
      <c r="F37" s="246"/>
      <c r="G37" s="1154" t="s">
        <v>502</v>
      </c>
      <c r="H37" s="1155"/>
      <c r="I37" s="1155"/>
      <c r="J37" s="1156"/>
      <c r="K37" s="296">
        <v>104905</v>
      </c>
      <c r="L37" s="296">
        <v>6566</v>
      </c>
      <c r="M37" s="297">
        <v>1018</v>
      </c>
      <c r="N37" s="298">
        <v>545</v>
      </c>
    </row>
    <row r="38" spans="1:16" ht="27" customHeight="1">
      <c r="A38" s="250"/>
      <c r="B38" s="246"/>
      <c r="C38" s="246"/>
      <c r="D38" s="246"/>
      <c r="E38" s="246"/>
      <c r="F38" s="246"/>
      <c r="G38" s="1157" t="s">
        <v>503</v>
      </c>
      <c r="H38" s="1158"/>
      <c r="I38" s="1158"/>
      <c r="J38" s="1159"/>
      <c r="K38" s="299" t="s">
        <v>484</v>
      </c>
      <c r="L38" s="299" t="s">
        <v>484</v>
      </c>
      <c r="M38" s="300">
        <v>7</v>
      </c>
      <c r="N38" s="301" t="s">
        <v>484</v>
      </c>
      <c r="O38" s="295"/>
    </row>
    <row r="39" spans="1:16">
      <c r="A39" s="250"/>
      <c r="B39" s="246"/>
      <c r="C39" s="246"/>
      <c r="D39" s="246"/>
      <c r="E39" s="246"/>
      <c r="F39" s="246"/>
      <c r="G39" s="1157" t="s">
        <v>504</v>
      </c>
      <c r="H39" s="1158"/>
      <c r="I39" s="1158"/>
      <c r="J39" s="1159"/>
      <c r="K39" s="302">
        <v>-10502</v>
      </c>
      <c r="L39" s="302">
        <v>-657</v>
      </c>
      <c r="M39" s="303">
        <v>-3521</v>
      </c>
      <c r="N39" s="304">
        <v>-81.3</v>
      </c>
      <c r="O39" s="295"/>
    </row>
    <row r="40" spans="1:16" ht="27" customHeight="1">
      <c r="A40" s="250"/>
      <c r="B40" s="246"/>
      <c r="C40" s="246"/>
      <c r="D40" s="246"/>
      <c r="E40" s="246"/>
      <c r="F40" s="246"/>
      <c r="G40" s="1154" t="s">
        <v>505</v>
      </c>
      <c r="H40" s="1155"/>
      <c r="I40" s="1155"/>
      <c r="J40" s="1156"/>
      <c r="K40" s="302">
        <v>-584484</v>
      </c>
      <c r="L40" s="302">
        <v>-36583</v>
      </c>
      <c r="M40" s="303">
        <v>-43531</v>
      </c>
      <c r="N40" s="304">
        <v>-16</v>
      </c>
      <c r="O40" s="295"/>
    </row>
    <row r="41" spans="1:16">
      <c r="A41" s="250"/>
      <c r="B41" s="246"/>
      <c r="C41" s="246"/>
      <c r="D41" s="246"/>
      <c r="E41" s="246"/>
      <c r="F41" s="246"/>
      <c r="G41" s="1160" t="s">
        <v>280</v>
      </c>
      <c r="H41" s="1161"/>
      <c r="I41" s="1161"/>
      <c r="J41" s="1162"/>
      <c r="K41" s="296">
        <v>291158</v>
      </c>
      <c r="L41" s="302">
        <v>18224</v>
      </c>
      <c r="M41" s="303">
        <v>19983</v>
      </c>
      <c r="N41" s="304">
        <v>-8.8000000000000007</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47" t="s">
        <v>474</v>
      </c>
      <c r="J49" s="1149" t="s">
        <v>509</v>
      </c>
      <c r="K49" s="1150"/>
      <c r="L49" s="1150"/>
      <c r="M49" s="1150"/>
      <c r="N49" s="1151"/>
    </row>
    <row r="50" spans="1:14">
      <c r="A50" s="250"/>
      <c r="B50" s="246"/>
      <c r="C50" s="246"/>
      <c r="D50" s="246"/>
      <c r="E50" s="246"/>
      <c r="F50" s="246"/>
      <c r="G50" s="314"/>
      <c r="H50" s="315"/>
      <c r="I50" s="1148"/>
      <c r="J50" s="316" t="s">
        <v>510</v>
      </c>
      <c r="K50" s="317" t="s">
        <v>511</v>
      </c>
      <c r="L50" s="318" t="s">
        <v>512</v>
      </c>
      <c r="M50" s="319" t="s">
        <v>513</v>
      </c>
      <c r="N50" s="320" t="s">
        <v>514</v>
      </c>
    </row>
    <row r="51" spans="1:14">
      <c r="A51" s="250"/>
      <c r="B51" s="246"/>
      <c r="C51" s="246"/>
      <c r="D51" s="246"/>
      <c r="E51" s="246"/>
      <c r="F51" s="246"/>
      <c r="G51" s="312" t="s">
        <v>515</v>
      </c>
      <c r="H51" s="313"/>
      <c r="I51" s="321">
        <v>727427</v>
      </c>
      <c r="J51" s="322">
        <v>42667</v>
      </c>
      <c r="K51" s="323">
        <v>-2.7</v>
      </c>
      <c r="L51" s="324">
        <v>69806</v>
      </c>
      <c r="M51" s="325">
        <v>13.4</v>
      </c>
      <c r="N51" s="326">
        <v>-16.100000000000001</v>
      </c>
    </row>
    <row r="52" spans="1:14">
      <c r="A52" s="250"/>
      <c r="B52" s="246"/>
      <c r="C52" s="246"/>
      <c r="D52" s="246"/>
      <c r="E52" s="246"/>
      <c r="F52" s="246"/>
      <c r="G52" s="327"/>
      <c r="H52" s="328" t="s">
        <v>516</v>
      </c>
      <c r="I52" s="329">
        <v>351450</v>
      </c>
      <c r="J52" s="330">
        <v>20614</v>
      </c>
      <c r="K52" s="331">
        <v>-11.2</v>
      </c>
      <c r="L52" s="332">
        <v>32823</v>
      </c>
      <c r="M52" s="333">
        <v>1</v>
      </c>
      <c r="N52" s="334">
        <v>-12.2</v>
      </c>
    </row>
    <row r="53" spans="1:14">
      <c r="A53" s="250"/>
      <c r="B53" s="246"/>
      <c r="C53" s="246"/>
      <c r="D53" s="246"/>
      <c r="E53" s="246"/>
      <c r="F53" s="246"/>
      <c r="G53" s="312" t="s">
        <v>517</v>
      </c>
      <c r="H53" s="313"/>
      <c r="I53" s="321">
        <v>2246380</v>
      </c>
      <c r="J53" s="322">
        <v>133237</v>
      </c>
      <c r="K53" s="323">
        <v>212.3</v>
      </c>
      <c r="L53" s="324">
        <v>74444</v>
      </c>
      <c r="M53" s="325">
        <v>6.6</v>
      </c>
      <c r="N53" s="326">
        <v>205.7</v>
      </c>
    </row>
    <row r="54" spans="1:14">
      <c r="A54" s="250"/>
      <c r="B54" s="246"/>
      <c r="C54" s="246"/>
      <c r="D54" s="246"/>
      <c r="E54" s="246"/>
      <c r="F54" s="246"/>
      <c r="G54" s="327"/>
      <c r="H54" s="328" t="s">
        <v>516</v>
      </c>
      <c r="I54" s="329">
        <v>1253626</v>
      </c>
      <c r="J54" s="330">
        <v>74355</v>
      </c>
      <c r="K54" s="331">
        <v>260.7</v>
      </c>
      <c r="L54" s="332">
        <v>34175</v>
      </c>
      <c r="M54" s="333">
        <v>4.0999999999999996</v>
      </c>
      <c r="N54" s="334">
        <v>256.60000000000002</v>
      </c>
    </row>
    <row r="55" spans="1:14">
      <c r="A55" s="250"/>
      <c r="B55" s="246"/>
      <c r="C55" s="246"/>
      <c r="D55" s="246"/>
      <c r="E55" s="246"/>
      <c r="F55" s="246"/>
      <c r="G55" s="312" t="s">
        <v>518</v>
      </c>
      <c r="H55" s="313"/>
      <c r="I55" s="321">
        <v>1611431</v>
      </c>
      <c r="J55" s="322">
        <v>97232</v>
      </c>
      <c r="K55" s="323">
        <v>-27</v>
      </c>
      <c r="L55" s="324">
        <v>85205</v>
      </c>
      <c r="M55" s="325">
        <v>14.5</v>
      </c>
      <c r="N55" s="326">
        <v>-41.5</v>
      </c>
    </row>
    <row r="56" spans="1:14">
      <c r="A56" s="250"/>
      <c r="B56" s="246"/>
      <c r="C56" s="246"/>
      <c r="D56" s="246"/>
      <c r="E56" s="246"/>
      <c r="F56" s="246"/>
      <c r="G56" s="327"/>
      <c r="H56" s="328" t="s">
        <v>516</v>
      </c>
      <c r="I56" s="329">
        <v>1183770</v>
      </c>
      <c r="J56" s="330">
        <v>71428</v>
      </c>
      <c r="K56" s="331">
        <v>-3.9</v>
      </c>
      <c r="L56" s="332">
        <v>38847</v>
      </c>
      <c r="M56" s="333">
        <v>13.7</v>
      </c>
      <c r="N56" s="334">
        <v>-17.600000000000001</v>
      </c>
    </row>
    <row r="57" spans="1:14">
      <c r="A57" s="250"/>
      <c r="B57" s="246"/>
      <c r="C57" s="246"/>
      <c r="D57" s="246"/>
      <c r="E57" s="246"/>
      <c r="F57" s="246"/>
      <c r="G57" s="312" t="s">
        <v>519</v>
      </c>
      <c r="H57" s="313"/>
      <c r="I57" s="321">
        <v>1152672</v>
      </c>
      <c r="J57" s="322">
        <v>70820</v>
      </c>
      <c r="K57" s="323">
        <v>-27.2</v>
      </c>
      <c r="L57" s="324">
        <v>69469</v>
      </c>
      <c r="M57" s="325">
        <v>-18.5</v>
      </c>
      <c r="N57" s="326">
        <v>-8.6999999999999993</v>
      </c>
    </row>
    <row r="58" spans="1:14">
      <c r="A58" s="250"/>
      <c r="B58" s="246"/>
      <c r="C58" s="246"/>
      <c r="D58" s="246"/>
      <c r="E58" s="246"/>
      <c r="F58" s="246"/>
      <c r="G58" s="327"/>
      <c r="H58" s="328" t="s">
        <v>516</v>
      </c>
      <c r="I58" s="329">
        <v>738948</v>
      </c>
      <c r="J58" s="330">
        <v>45401</v>
      </c>
      <c r="K58" s="331">
        <v>-36.4</v>
      </c>
      <c r="L58" s="332">
        <v>38215</v>
      </c>
      <c r="M58" s="333">
        <v>-1.6</v>
      </c>
      <c r="N58" s="334">
        <v>-34.799999999999997</v>
      </c>
    </row>
    <row r="59" spans="1:14">
      <c r="A59" s="250"/>
      <c r="B59" s="246"/>
      <c r="C59" s="246"/>
      <c r="D59" s="246"/>
      <c r="E59" s="246"/>
      <c r="F59" s="246"/>
      <c r="G59" s="312" t="s">
        <v>520</v>
      </c>
      <c r="H59" s="313"/>
      <c r="I59" s="321">
        <v>828116</v>
      </c>
      <c r="J59" s="322">
        <v>51832</v>
      </c>
      <c r="K59" s="323">
        <v>-26.8</v>
      </c>
      <c r="L59" s="324">
        <v>67293</v>
      </c>
      <c r="M59" s="325">
        <v>-3.1</v>
      </c>
      <c r="N59" s="326">
        <v>-23.7</v>
      </c>
    </row>
    <row r="60" spans="1:14">
      <c r="A60" s="250"/>
      <c r="B60" s="246"/>
      <c r="C60" s="246"/>
      <c r="D60" s="246"/>
      <c r="E60" s="246"/>
      <c r="F60" s="246"/>
      <c r="G60" s="327"/>
      <c r="H60" s="328" t="s">
        <v>516</v>
      </c>
      <c r="I60" s="335">
        <v>528495</v>
      </c>
      <c r="J60" s="330">
        <v>33078</v>
      </c>
      <c r="K60" s="331">
        <v>-27.1</v>
      </c>
      <c r="L60" s="332">
        <v>35076</v>
      </c>
      <c r="M60" s="333">
        <v>-8.1999999999999993</v>
      </c>
      <c r="N60" s="334">
        <v>-18.899999999999999</v>
      </c>
    </row>
    <row r="61" spans="1:14">
      <c r="A61" s="250"/>
      <c r="B61" s="246"/>
      <c r="C61" s="246"/>
      <c r="D61" s="246"/>
      <c r="E61" s="246"/>
      <c r="F61" s="246"/>
      <c r="G61" s="312" t="s">
        <v>521</v>
      </c>
      <c r="H61" s="336"/>
      <c r="I61" s="337">
        <v>1313205</v>
      </c>
      <c r="J61" s="338">
        <v>79158</v>
      </c>
      <c r="K61" s="339">
        <v>25.7</v>
      </c>
      <c r="L61" s="340">
        <v>73243</v>
      </c>
      <c r="M61" s="341">
        <v>2.6</v>
      </c>
      <c r="N61" s="326">
        <v>23.1</v>
      </c>
    </row>
    <row r="62" spans="1:14">
      <c r="A62" s="250"/>
      <c r="B62" s="246"/>
      <c r="C62" s="246"/>
      <c r="D62" s="246"/>
      <c r="E62" s="246"/>
      <c r="F62" s="246"/>
      <c r="G62" s="327"/>
      <c r="H62" s="328" t="s">
        <v>516</v>
      </c>
      <c r="I62" s="329">
        <v>811258</v>
      </c>
      <c r="J62" s="330">
        <v>48975</v>
      </c>
      <c r="K62" s="331">
        <v>36.4</v>
      </c>
      <c r="L62" s="332">
        <v>35827</v>
      </c>
      <c r="M62" s="333">
        <v>1.8</v>
      </c>
      <c r="N62" s="334">
        <v>34.6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14.34</v>
      </c>
      <c r="G47" s="12">
        <v>17.54</v>
      </c>
      <c r="H47" s="12">
        <v>17.62</v>
      </c>
      <c r="I47" s="12">
        <v>20.149999999999999</v>
      </c>
      <c r="J47" s="13">
        <v>21.29</v>
      </c>
    </row>
    <row r="48" spans="2:10" ht="57.75" customHeight="1">
      <c r="B48" s="14"/>
      <c r="C48" s="1174" t="s">
        <v>4</v>
      </c>
      <c r="D48" s="1174"/>
      <c r="E48" s="1175"/>
      <c r="F48" s="15">
        <v>2.82</v>
      </c>
      <c r="G48" s="16">
        <v>3.52</v>
      </c>
      <c r="H48" s="16">
        <v>4.57</v>
      </c>
      <c r="I48" s="16">
        <v>3.6</v>
      </c>
      <c r="J48" s="17">
        <v>3.34</v>
      </c>
    </row>
    <row r="49" spans="2:10" ht="57.75" customHeight="1" thickBot="1">
      <c r="B49" s="18"/>
      <c r="C49" s="1176" t="s">
        <v>5</v>
      </c>
      <c r="D49" s="1176"/>
      <c r="E49" s="1177"/>
      <c r="F49" s="19">
        <v>0.96</v>
      </c>
      <c r="G49" s="20">
        <v>3.9</v>
      </c>
      <c r="H49" s="20">
        <v>1.04</v>
      </c>
      <c r="I49" s="20">
        <v>2.29</v>
      </c>
      <c r="J49" s="21">
        <v>0.77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H30023</cp:lastModifiedBy>
  <cp:lastPrinted>2018-02-26T04:20:29Z</cp:lastPrinted>
  <dcterms:created xsi:type="dcterms:W3CDTF">2018-01-24T05:48:15Z</dcterms:created>
  <dcterms:modified xsi:type="dcterms:W3CDTF">2018-11-22T05:38:30Z</dcterms:modified>
</cp:coreProperties>
</file>