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190" tabRatio="695" activeTab="0"/>
  </bookViews>
  <sheets>
    <sheet name="1" sheetId="1" r:id="rId1"/>
  </sheets>
  <externalReferences>
    <externalReference r:id="rId4"/>
  </externalReferences>
  <definedNames>
    <definedName name="_Fill" hidden="1">#REF!</definedName>
    <definedName name="\A">#REF!</definedName>
    <definedName name="\C">#REF!</definedName>
    <definedName name="\P">#REF!</definedName>
    <definedName name="\S">#REF!</definedName>
    <definedName name="\Z">#REF!</definedName>
    <definedName name="Ａ">#REF!</definedName>
    <definedName name="aaaaa">#REF!</definedName>
    <definedName name="_xlnm.Print_Area" localSheetId="0">'1'!$A$1:$L$50</definedName>
    <definedName name="あああ">#REF!</definedName>
    <definedName name="ううう">#REF!</definedName>
    <definedName name="えええ">#REF!</definedName>
    <definedName name="おおおお">#REF!</definedName>
    <definedName name="か">#REF!</definedName>
    <definedName name="加算">#REF!</definedName>
    <definedName name="休暇">#REF!</definedName>
    <definedName name="最初のｺｰﾄﾞ">#REF!</definedName>
    <definedName name="団体CODE">#REF!</definedName>
    <definedName name="団体ﾌｧｲﾙ">#REF!</definedName>
  </definedNames>
  <calcPr fullCalcOnLoad="1"/>
</workbook>
</file>

<file path=xl/sharedStrings.xml><?xml version="1.0" encoding="utf-8"?>
<sst xmlns="http://schemas.openxmlformats.org/spreadsheetml/2006/main" count="66" uniqueCount="65">
  <si>
    <t>橋本市</t>
  </si>
  <si>
    <t>有田市</t>
  </si>
  <si>
    <t>田辺市</t>
  </si>
  <si>
    <t>新宮市</t>
  </si>
  <si>
    <t>九度山町</t>
  </si>
  <si>
    <t>高野町</t>
  </si>
  <si>
    <t>広川町</t>
  </si>
  <si>
    <t>美浜町</t>
  </si>
  <si>
    <t>日高町</t>
  </si>
  <si>
    <t>由良町</t>
  </si>
  <si>
    <t>印南町</t>
  </si>
  <si>
    <t>白浜町</t>
  </si>
  <si>
    <t>上富田町</t>
  </si>
  <si>
    <t>串本町</t>
  </si>
  <si>
    <t>北山村</t>
  </si>
  <si>
    <t>紀美野町</t>
  </si>
  <si>
    <t>有田川町</t>
  </si>
  <si>
    <t>岩出市</t>
  </si>
  <si>
    <t>紀の川市</t>
  </si>
  <si>
    <t>日高川町</t>
  </si>
  <si>
    <t>那智勝浦町</t>
  </si>
  <si>
    <t>太地町</t>
  </si>
  <si>
    <t>海南市</t>
  </si>
  <si>
    <t>御坊市</t>
  </si>
  <si>
    <t>かつらぎ町</t>
  </si>
  <si>
    <t>みなべ町</t>
  </si>
  <si>
    <t>町村計</t>
  </si>
  <si>
    <t>第３　勤務条件等関係</t>
  </si>
  <si>
    <t>市　計</t>
  </si>
  <si>
    <t>〔参考〕</t>
  </si>
  <si>
    <t>都道府県</t>
  </si>
  <si>
    <t>指定都市</t>
  </si>
  <si>
    <t>全団体</t>
  </si>
  <si>
    <t>国</t>
  </si>
  <si>
    <t>民間</t>
  </si>
  <si>
    <t>市区町村</t>
  </si>
  <si>
    <t>全　国</t>
  </si>
  <si>
    <t>和歌山市※</t>
  </si>
  <si>
    <t>すさみ町※</t>
  </si>
  <si>
    <t>市町村計</t>
  </si>
  <si>
    <t>１　市町村別年次有給休暇の取得状況</t>
  </si>
  <si>
    <t>H29平均
取得日数</t>
  </si>
  <si>
    <t>　　　　　のです。</t>
  </si>
  <si>
    <t>（注４）　民間の数値は、厚生労働省の就労条件総合調査結果によるものです。（平成３０年（又は平成２９会計年度））</t>
  </si>
  <si>
    <t>　※　調査対象期間が、年度（平成３０年４月１日から平成３１年３月３１日までの１年間）による団体</t>
  </si>
  <si>
    <t>平成３１年１月１日～令和元年１２月３１日</t>
  </si>
  <si>
    <t>総付与日数
(a)</t>
  </si>
  <si>
    <t>総取得日数
（b）</t>
  </si>
  <si>
    <t>対象職員数
（c）</t>
  </si>
  <si>
    <t>年次有給休暇の取得日数が年5日に満たない職員の数
(d)</t>
  </si>
  <si>
    <t>R1平均取得
日数(b)/(c）</t>
  </si>
  <si>
    <t>消化率(%)
(b)/(a)</t>
  </si>
  <si>
    <t>年次有給休暇の取得日数が年5日に満たない職員の割合(%)
(d)/(c)</t>
  </si>
  <si>
    <t>H30平均
取得日数</t>
  </si>
  <si>
    <t>増減
(H30→R1）</t>
  </si>
  <si>
    <t>増減
(H29→R1)</t>
  </si>
  <si>
    <t>湯浅町※</t>
  </si>
  <si>
    <t>古座川町※</t>
  </si>
  <si>
    <t>R1平均取得日数</t>
  </si>
  <si>
    <t>（注１）　非現業の一般職に属する職員のうち、首長部局に勤務する職員で、調査対象の全期間在職した者（当該期間に採用された</t>
  </si>
  <si>
    <t>　　　　　職員及び退職した職員、当該した者期間中に育児休業、休職及び派遣の期間がある職員を除く。）です。</t>
  </si>
  <si>
    <t>（注２）　都道府県、指定都市、市区町村の数値は、総務省の令和元年度地方公共団体の勤務条件等に関する調査結果によるも</t>
  </si>
  <si>
    <t>（注３）　国の数値は、人事院の令和２年国家公務員給与等実態調査によるものです。（平成31年・令和元年）</t>
  </si>
  <si>
    <t>（注４）　民間の数値は、厚生労働省の令和２年就労条件総合調査によるものです。（平成31年・令和元年（又は平成３０会計年度））</t>
  </si>
  <si>
    <t>　※　調査対象期間が、年度（平成３１年４月１日から令和２年３月３１日までの１年間）による団体</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</si>
</sst>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_ * #,##0.0_ ;_ * \-#,##0.0_ ;_ * &quot;-&quot;?_ ;_ @_ "/>
    <numFmt numFmtId="178" formatCode="\(###.#%\)"/>
    <numFmt numFmtId="179" formatCode="\(##0.0%\)"/>
    <numFmt numFmtId="180" formatCode="########"/>
    <numFmt numFmtId="181" formatCode="#########"/>
    <numFmt numFmtId="182" formatCode="###########"/>
    <numFmt numFmtId="183" formatCode="0_);[Red]\(0\)"/>
    <numFmt numFmtId="184" formatCode="#,##0.0;[Red]\-#,##0.0"/>
    <numFmt numFmtId="185" formatCode="0.0_);[Red]\(0.0\)"/>
    <numFmt numFmtId="186" formatCode="0_ "/>
    <numFmt numFmtId="187" formatCode="#,##0_ ;[Red]\-#,##0\ "/>
    <numFmt numFmtId="188" formatCode="General;[Red]\-General"/>
    <numFmt numFmtId="189" formatCode="0.0"/>
    <numFmt numFmtId="190" formatCode="General&quot;団&quot;&quot;体&quot;"/>
    <numFmt numFmtId="191" formatCode="General&quot; 団&quot;&quot;体&quot;"/>
    <numFmt numFmtId="192" formatCode="0.0%"/>
    <numFmt numFmtId="193" formatCode="0.000%"/>
    <numFmt numFmtId="194" formatCode="0.0_ "/>
    <numFmt numFmtId="195" formatCode="0.00_ "/>
    <numFmt numFmtId="196" formatCode="#,##0_ "/>
    <numFmt numFmtId="197" formatCode="#,##0_);[Red]\(#,##0\)"/>
    <numFmt numFmtId="198" formatCode="#,##0_);\(#,##0\)"/>
    <numFmt numFmtId="199" formatCode="\(.0.0\)"/>
    <numFmt numFmtId="200" formatCode="\(\ 0_ \)\ "/>
    <numFmt numFmtId="201" formatCode="\(0_)\ "/>
    <numFmt numFmtId="202" formatCode="\(0_ \)\ "/>
    <numFmt numFmtId="203" formatCode="\(#,##0\)"/>
    <numFmt numFmtId="204" formatCode="[$-411]yyyy&quot;年&quot;m&quot;月&quot;d&quot;日&quot;\ dddd"/>
    <numFmt numFmtId="205" formatCode="\(&quot;Ａ&quot;\)"/>
    <numFmt numFmtId="206" formatCode="\(&quot;Ａ&quot;\)\,0"/>
    <numFmt numFmtId="207" formatCode="\(&quot;Ａ&quot;\)\ \ \ \ 0"/>
    <numFmt numFmtId="208" formatCode="\(&quot;Ａ&quot;\)\ \ \ 0"/>
    <numFmt numFmtId="209" formatCode="[$-409]h:mm\ AM/PM;@"/>
    <numFmt numFmtId="210" formatCode="[$-409]h:mm"/>
    <numFmt numFmtId="211" formatCode="[$-409]mm"/>
    <numFmt numFmtId="212" formatCode="h:mm;@"/>
    <numFmt numFmtId="213" formatCode="&quot;Yes&quot;;&quot;Yes&quot;;&quot;No&quot;"/>
    <numFmt numFmtId="214" formatCode="&quot;True&quot;;&quot;True&quot;;&quot;False&quot;"/>
    <numFmt numFmtId="215" formatCode="&quot;On&quot;;&quot;On&quot;;&quot;Off&quot;"/>
    <numFmt numFmtId="216" formatCode="[$€-2]\ #,##0.00_);[Red]\([$€-2]\ #,##0.00\)"/>
    <numFmt numFmtId="217" formatCode="[&lt;=999]000;[&lt;=9999]000\-00;000\-0000"/>
    <numFmt numFmtId="218" formatCode="#,##0;&quot;▲ &quot;#,##0"/>
    <numFmt numFmtId="219" formatCode="#,##0.0;&quot;▲ &quot;#,##0.0"/>
    <numFmt numFmtId="220" formatCode="0;&quot;△ &quot;0"/>
    <numFmt numFmtId="221" formatCode="0_ ;[Red]\-0\ "/>
    <numFmt numFmtId="222" formatCode="#,##0;&quot;△ &quot;#,##0"/>
    <numFmt numFmtId="223" formatCode="#,##0.0_ "/>
    <numFmt numFmtId="224" formatCode="0.0;&quot;▲ &quot;0.0"/>
    <numFmt numFmtId="225" formatCode="0_);\(0\)"/>
    <numFmt numFmtId="226" formatCode="0.0_);\(0.0\)"/>
    <numFmt numFmtId="227" formatCode="0.00_);[Red]\(0.00\)"/>
    <numFmt numFmtId="228" formatCode="0.00;[Red]0.00"/>
    <numFmt numFmtId="229" formatCode="#,##0.00;[Red]#,##0.00"/>
    <numFmt numFmtId="230" formatCode="#,##0.0;[Red]#,##0.0"/>
    <numFmt numFmtId="231" formatCode="#,##0;[Red]#,##0"/>
  </numFmts>
  <fonts count="47">
    <font>
      <sz val="11"/>
      <name val="ＭＳ 明朝"/>
      <family val="1"/>
    </font>
    <font>
      <sz val="6"/>
      <name val="ＭＳ Ｐゴシック"/>
      <family val="3"/>
    </font>
    <font>
      <u val="single"/>
      <sz val="11"/>
      <color indexed="12"/>
      <name val="ＭＳ 明朝"/>
      <family val="1"/>
    </font>
    <font>
      <u val="single"/>
      <sz val="11"/>
      <color indexed="36"/>
      <name val="ＭＳ 明朝"/>
      <family val="1"/>
    </font>
    <font>
      <sz val="11"/>
      <name val="ＭＳ Ｐゴシック"/>
      <family val="3"/>
    </font>
    <font>
      <sz val="14"/>
      <name val="ＭＳ 明朝"/>
      <family val="1"/>
    </font>
    <font>
      <sz val="10"/>
      <name val="ＭＳ Ｐゴシック"/>
      <family val="3"/>
    </font>
    <font>
      <b/>
      <sz val="12"/>
      <name val="HG丸ｺﾞｼｯｸM-PRO"/>
      <family val="3"/>
    </font>
    <font>
      <sz val="12"/>
      <name val="HG丸ｺﾞｼｯｸM-PRO"/>
      <family val="3"/>
    </font>
    <font>
      <sz val="11"/>
      <name val="ＭＳ ゴシック"/>
      <family val="3"/>
    </font>
    <font>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hair"/>
      <bottom style="hair"/>
    </border>
    <border>
      <left style="thin"/>
      <right style="thin"/>
      <top style="hair"/>
      <bottom style="hair"/>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diagonalDown="1">
      <left style="thin"/>
      <right>
        <color indexed="63"/>
      </right>
      <top style="thin"/>
      <bottom style="thin"/>
      <diagonal style="thin"/>
    </border>
    <border>
      <left style="thin"/>
      <right style="thin"/>
      <top style="thin"/>
      <bottom style="hair"/>
    </border>
    <border>
      <left style="thin"/>
      <right style="thin"/>
      <top style="hair"/>
      <bottom/>
    </border>
    <border>
      <left style="thin"/>
      <right style="thin"/>
      <top/>
      <bottom style="hair"/>
    </border>
    <border>
      <left style="thin"/>
      <right/>
      <top style="hair"/>
      <bottom/>
    </border>
    <border>
      <left style="thin"/>
      <right style="thin"/>
      <top style="hair"/>
      <bottom style="thin"/>
    </border>
    <border>
      <left/>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lignment vertical="center"/>
      <protection/>
    </xf>
    <xf numFmtId="0" fontId="0" fillId="0" borderId="0">
      <alignment/>
      <protection/>
    </xf>
    <xf numFmtId="0" fontId="9" fillId="0" borderId="0" applyBorder="0">
      <alignment/>
      <protection/>
    </xf>
    <xf numFmtId="0" fontId="4" fillId="0" borderId="0">
      <alignment vertical="center"/>
      <protection/>
    </xf>
    <xf numFmtId="0" fontId="3" fillId="0" borderId="0" applyNumberFormat="0" applyFill="0" applyBorder="0" applyAlignment="0" applyProtection="0"/>
    <xf numFmtId="1" fontId="5" fillId="0" borderId="0">
      <alignment/>
      <protection/>
    </xf>
    <xf numFmtId="0" fontId="46" fillId="32" borderId="0" applyNumberFormat="0" applyBorder="0" applyAlignment="0" applyProtection="0"/>
  </cellStyleXfs>
  <cellXfs count="78">
    <xf numFmtId="0" fontId="0" fillId="0" borderId="0" xfId="0" applyAlignment="1">
      <alignment/>
    </xf>
    <xf numFmtId="185" fontId="6" fillId="0" borderId="10" xfId="65" applyNumberFormat="1" applyFont="1" applyFill="1" applyBorder="1" applyAlignment="1">
      <alignment vertical="center"/>
      <protection/>
    </xf>
    <xf numFmtId="185" fontId="6" fillId="0" borderId="11" xfId="65" applyNumberFormat="1" applyFont="1" applyFill="1" applyBorder="1" applyAlignment="1">
      <alignment vertical="center"/>
      <protection/>
    </xf>
    <xf numFmtId="224" fontId="6" fillId="0" borderId="11" xfId="65" applyNumberFormat="1" applyFont="1" applyFill="1" applyBorder="1" applyAlignment="1">
      <alignment vertical="center"/>
      <protection/>
    </xf>
    <xf numFmtId="185" fontId="6" fillId="0" borderId="12" xfId="65" applyNumberFormat="1" applyFont="1" applyFill="1" applyBorder="1" applyAlignment="1">
      <alignment vertical="center"/>
      <protection/>
    </xf>
    <xf numFmtId="185" fontId="6" fillId="0" borderId="13" xfId="65" applyNumberFormat="1" applyFont="1" applyFill="1" applyBorder="1" applyAlignment="1">
      <alignment vertical="center"/>
      <protection/>
    </xf>
    <xf numFmtId="224" fontId="6" fillId="0" borderId="13" xfId="65" applyNumberFormat="1" applyFont="1" applyFill="1" applyBorder="1" applyAlignment="1">
      <alignment vertical="center"/>
      <protection/>
    </xf>
    <xf numFmtId="185" fontId="6" fillId="0" borderId="14" xfId="65" applyNumberFormat="1" applyFont="1" applyFill="1" applyBorder="1" applyAlignment="1">
      <alignment vertical="center"/>
      <protection/>
    </xf>
    <xf numFmtId="185" fontId="6" fillId="0" borderId="15" xfId="65" applyNumberFormat="1" applyFont="1" applyFill="1" applyBorder="1" applyAlignment="1">
      <alignment vertical="center"/>
      <protection/>
    </xf>
    <xf numFmtId="224" fontId="6" fillId="0" borderId="15" xfId="65" applyNumberFormat="1" applyFont="1" applyFill="1" applyBorder="1" applyAlignment="1">
      <alignment vertical="center"/>
      <protection/>
    </xf>
    <xf numFmtId="230" fontId="6" fillId="0" borderId="15" xfId="65" applyNumberFormat="1" applyFont="1" applyFill="1" applyBorder="1" applyAlignment="1" applyProtection="1">
      <alignment vertical="center"/>
      <protection locked="0"/>
    </xf>
    <xf numFmtId="0" fontId="8" fillId="0" borderId="0" xfId="65" applyFont="1" applyAlignment="1">
      <alignment vertical="center"/>
      <protection/>
    </xf>
    <xf numFmtId="0" fontId="11" fillId="0" borderId="0" xfId="65" applyFont="1">
      <alignment vertical="center"/>
      <protection/>
    </xf>
    <xf numFmtId="0" fontId="11" fillId="0" borderId="0" xfId="65" applyFont="1" applyAlignment="1">
      <alignment vertical="center"/>
      <protection/>
    </xf>
    <xf numFmtId="0" fontId="11" fillId="0" borderId="16" xfId="65" applyFont="1" applyBorder="1" applyAlignment="1">
      <alignment vertical="center"/>
      <protection/>
    </xf>
    <xf numFmtId="0" fontId="11" fillId="0" borderId="16" xfId="65" applyFont="1" applyBorder="1" applyAlignment="1">
      <alignment horizontal="right" vertical="center"/>
      <protection/>
    </xf>
    <xf numFmtId="0" fontId="11" fillId="0" borderId="0" xfId="65" applyFont="1" applyBorder="1" applyAlignment="1">
      <alignment horizontal="right" vertical="center"/>
      <protection/>
    </xf>
    <xf numFmtId="0" fontId="11" fillId="0" borderId="17" xfId="65" applyFont="1" applyFill="1" applyBorder="1" applyAlignment="1">
      <alignment horizontal="distributed" vertical="center" shrinkToFit="1"/>
      <protection/>
    </xf>
    <xf numFmtId="0" fontId="11" fillId="0" borderId="18" xfId="65" applyFont="1" applyFill="1" applyBorder="1" applyAlignment="1">
      <alignment horizontal="distributed" vertical="center" shrinkToFit="1"/>
      <protection/>
    </xf>
    <xf numFmtId="0" fontId="11" fillId="0" borderId="0" xfId="65" applyFont="1" applyAlignment="1">
      <alignment/>
      <protection/>
    </xf>
    <xf numFmtId="0" fontId="11" fillId="0" borderId="0" xfId="65" applyFont="1" applyBorder="1" applyAlignment="1">
      <alignment horizontal="right"/>
      <protection/>
    </xf>
    <xf numFmtId="0" fontId="11" fillId="33" borderId="18" xfId="65" applyFont="1" applyFill="1" applyBorder="1" applyAlignment="1">
      <alignment horizontal="center" vertical="center"/>
      <protection/>
    </xf>
    <xf numFmtId="0" fontId="11" fillId="33" borderId="19" xfId="65" applyFont="1" applyFill="1" applyBorder="1" applyAlignment="1">
      <alignment horizontal="center" vertical="center"/>
      <protection/>
    </xf>
    <xf numFmtId="0" fontId="11" fillId="0" borderId="10" xfId="65" applyFont="1" applyFill="1" applyBorder="1" applyAlignment="1">
      <alignment horizontal="center" vertical="center"/>
      <protection/>
    </xf>
    <xf numFmtId="0" fontId="11" fillId="0" borderId="20" xfId="65" applyFont="1" applyFill="1" applyBorder="1" applyAlignment="1">
      <alignment horizontal="center" vertical="center"/>
      <protection/>
    </xf>
    <xf numFmtId="0" fontId="11" fillId="33" borderId="21" xfId="65" applyFont="1" applyFill="1" applyBorder="1" applyAlignment="1">
      <alignment horizontal="center" vertical="center"/>
      <protection/>
    </xf>
    <xf numFmtId="230" fontId="6" fillId="0" borderId="13" xfId="65" applyNumberFormat="1" applyFont="1" applyFill="1" applyBorder="1" applyAlignment="1" applyProtection="1">
      <alignment vertical="center"/>
      <protection locked="0"/>
    </xf>
    <xf numFmtId="0" fontId="11" fillId="0" borderId="0" xfId="65" applyFont="1" applyFill="1">
      <alignment vertical="center"/>
      <protection/>
    </xf>
    <xf numFmtId="0" fontId="11" fillId="0" borderId="13" xfId="65" applyFont="1" applyFill="1" applyBorder="1" applyAlignment="1">
      <alignment horizontal="distributed" vertical="center" shrinkToFit="1"/>
      <protection/>
    </xf>
    <xf numFmtId="0" fontId="11" fillId="0" borderId="15" xfId="65" applyFont="1" applyFill="1" applyBorder="1" applyAlignment="1">
      <alignment horizontal="distributed" vertical="center" shrinkToFit="1"/>
      <protection/>
    </xf>
    <xf numFmtId="0" fontId="10" fillId="0" borderId="20" xfId="65" applyFont="1" applyFill="1" applyBorder="1" applyAlignment="1">
      <alignment vertical="center"/>
      <protection/>
    </xf>
    <xf numFmtId="0" fontId="11" fillId="0" borderId="0" xfId="65" applyFont="1" applyFill="1" applyBorder="1" applyAlignment="1">
      <alignment vertical="center"/>
      <protection/>
    </xf>
    <xf numFmtId="0" fontId="11" fillId="0" borderId="19" xfId="65" applyFont="1" applyFill="1" applyBorder="1" applyAlignment="1">
      <alignment horizontal="center" vertical="center"/>
      <protection/>
    </xf>
    <xf numFmtId="230" fontId="6" fillId="0" borderId="11" xfId="65" applyNumberFormat="1" applyFont="1" applyFill="1" applyBorder="1" applyAlignment="1" applyProtection="1">
      <alignment vertical="center"/>
      <protection locked="0"/>
    </xf>
    <xf numFmtId="0" fontId="6" fillId="0" borderId="19" xfId="65" applyFont="1" applyFill="1" applyBorder="1" applyAlignment="1">
      <alignment vertical="center"/>
      <protection/>
    </xf>
    <xf numFmtId="189" fontId="6" fillId="0" borderId="18" xfId="65" applyNumberFormat="1" applyFont="1" applyFill="1" applyBorder="1" applyAlignment="1">
      <alignment vertical="center"/>
      <protection/>
    </xf>
    <xf numFmtId="194" fontId="6" fillId="0" borderId="21" xfId="65" applyNumberFormat="1" applyFont="1" applyFill="1" applyBorder="1" applyAlignment="1">
      <alignment vertical="center"/>
      <protection/>
    </xf>
    <xf numFmtId="0" fontId="11" fillId="0" borderId="11" xfId="65" applyFont="1" applyFill="1" applyBorder="1" applyAlignment="1">
      <alignment horizontal="distributed" vertical="center" shrinkToFit="1"/>
      <protection/>
    </xf>
    <xf numFmtId="0" fontId="11" fillId="33" borderId="22" xfId="65" applyFont="1" applyFill="1" applyBorder="1" applyAlignment="1">
      <alignment horizontal="center" vertical="center" shrinkToFit="1"/>
      <protection/>
    </xf>
    <xf numFmtId="0" fontId="11" fillId="33" borderId="18" xfId="65" applyFont="1" applyFill="1" applyBorder="1" applyAlignment="1" applyProtection="1">
      <alignment horizontal="center" vertical="center" wrapText="1"/>
      <protection locked="0"/>
    </xf>
    <xf numFmtId="0" fontId="11" fillId="33" borderId="19" xfId="65" applyFont="1" applyFill="1" applyBorder="1" applyAlignment="1" applyProtection="1" quotePrefix="1">
      <alignment horizontal="center" vertical="center" wrapText="1" shrinkToFit="1"/>
      <protection locked="0"/>
    </xf>
    <xf numFmtId="176" fontId="11" fillId="33" borderId="18" xfId="65" applyNumberFormat="1" applyFont="1" applyFill="1" applyBorder="1" applyAlignment="1" applyProtection="1">
      <alignment horizontal="center" vertical="center" wrapText="1"/>
      <protection locked="0"/>
    </xf>
    <xf numFmtId="0" fontId="7" fillId="0" borderId="0" xfId="63" applyFont="1" applyAlignment="1">
      <alignment horizontal="left" vertical="center"/>
      <protection/>
    </xf>
    <xf numFmtId="38" fontId="6" fillId="0" borderId="11" xfId="51" applyFont="1" applyFill="1" applyBorder="1" applyAlignment="1" applyProtection="1">
      <alignment vertical="center"/>
      <protection locked="0"/>
    </xf>
    <xf numFmtId="38" fontId="6" fillId="0" borderId="13" xfId="51" applyFont="1" applyFill="1" applyBorder="1" applyAlignment="1" applyProtection="1">
      <alignment vertical="center"/>
      <protection locked="0"/>
    </xf>
    <xf numFmtId="38" fontId="6" fillId="0" borderId="15" xfId="51" applyFont="1" applyFill="1" applyBorder="1" applyAlignment="1" applyProtection="1">
      <alignment vertical="center"/>
      <protection locked="0"/>
    </xf>
    <xf numFmtId="0" fontId="11" fillId="0" borderId="16" xfId="65" applyFont="1" applyFill="1" applyBorder="1" applyAlignment="1">
      <alignment vertical="center"/>
      <protection/>
    </xf>
    <xf numFmtId="0" fontId="29" fillId="33" borderId="19" xfId="65" applyFont="1" applyFill="1" applyBorder="1" applyAlignment="1" applyProtection="1">
      <alignment horizontal="center" vertical="center" wrapText="1"/>
      <protection locked="0"/>
    </xf>
    <xf numFmtId="0" fontId="29" fillId="33" borderId="19" xfId="65" applyFont="1" applyFill="1" applyBorder="1" applyAlignment="1" applyProtection="1" quotePrefix="1">
      <alignment horizontal="center" vertical="center" wrapText="1" shrinkToFit="1"/>
      <protection locked="0"/>
    </xf>
    <xf numFmtId="38" fontId="6" fillId="0" borderId="10" xfId="51" applyFont="1" applyFill="1" applyBorder="1" applyAlignment="1" applyProtection="1">
      <alignment vertical="center"/>
      <protection locked="0"/>
    </xf>
    <xf numFmtId="185" fontId="6" fillId="0" borderId="23" xfId="42" applyNumberFormat="1" applyFont="1" applyFill="1" applyBorder="1" applyAlignment="1">
      <alignment vertical="center"/>
    </xf>
    <xf numFmtId="185" fontId="6" fillId="0" borderId="10" xfId="42" applyNumberFormat="1" applyFont="1" applyFill="1" applyBorder="1" applyAlignment="1">
      <alignment vertical="center"/>
    </xf>
    <xf numFmtId="38" fontId="6" fillId="0" borderId="12" xfId="51" applyFont="1" applyFill="1" applyBorder="1" applyAlignment="1" applyProtection="1">
      <alignment vertical="center"/>
      <protection locked="0"/>
    </xf>
    <xf numFmtId="185" fontId="6" fillId="0" borderId="13" xfId="42" applyNumberFormat="1" applyFont="1" applyFill="1" applyBorder="1" applyAlignment="1">
      <alignment vertical="center"/>
    </xf>
    <xf numFmtId="185" fontId="6" fillId="0" borderId="12" xfId="42" applyNumberFormat="1" applyFont="1" applyFill="1" applyBorder="1" applyAlignment="1">
      <alignment vertical="center"/>
    </xf>
    <xf numFmtId="10" fontId="11" fillId="0" borderId="0" xfId="65" applyNumberFormat="1" applyFont="1">
      <alignment vertical="center"/>
      <protection/>
    </xf>
    <xf numFmtId="10" fontId="11" fillId="0" borderId="0" xfId="65" applyNumberFormat="1" applyFont="1" applyFill="1">
      <alignment vertical="center"/>
      <protection/>
    </xf>
    <xf numFmtId="38" fontId="6" fillId="0" borderId="14" xfId="51" applyFont="1" applyFill="1" applyBorder="1" applyAlignment="1" applyProtection="1">
      <alignment vertical="center"/>
      <protection locked="0"/>
    </xf>
    <xf numFmtId="185" fontId="6" fillId="0" borderId="24" xfId="42" applyNumberFormat="1" applyFont="1" applyFill="1" applyBorder="1" applyAlignment="1">
      <alignment vertical="center"/>
    </xf>
    <xf numFmtId="185" fontId="6" fillId="0" borderId="14" xfId="42" applyNumberFormat="1" applyFont="1" applyFill="1" applyBorder="1" applyAlignment="1">
      <alignment vertical="center"/>
    </xf>
    <xf numFmtId="185" fontId="6" fillId="0" borderId="18" xfId="42" applyNumberFormat="1" applyFont="1" applyFill="1" applyBorder="1" applyAlignment="1">
      <alignment vertical="center"/>
    </xf>
    <xf numFmtId="185" fontId="6" fillId="0" borderId="25" xfId="42" applyNumberFormat="1" applyFont="1" applyFill="1" applyBorder="1" applyAlignment="1">
      <alignment vertical="center"/>
    </xf>
    <xf numFmtId="223" fontId="6" fillId="34" borderId="11" xfId="62" applyNumberFormat="1" applyFont="1" applyFill="1" applyBorder="1" applyAlignment="1" applyProtection="1">
      <alignment vertical="center"/>
      <protection locked="0"/>
    </xf>
    <xf numFmtId="196" fontId="6" fillId="34" borderId="11" xfId="62" applyNumberFormat="1" applyFont="1" applyFill="1" applyBorder="1" applyAlignment="1" applyProtection="1">
      <alignment vertical="center"/>
      <protection locked="0"/>
    </xf>
    <xf numFmtId="196" fontId="6" fillId="34" borderId="10" xfId="62" applyNumberFormat="1" applyFont="1" applyFill="1" applyBorder="1" applyAlignment="1" applyProtection="1">
      <alignment vertical="center"/>
      <protection locked="0"/>
    </xf>
    <xf numFmtId="185" fontId="6" fillId="0" borderId="26" xfId="65" applyNumberFormat="1" applyFont="1" applyFill="1" applyBorder="1" applyAlignment="1">
      <alignment vertical="center"/>
      <protection/>
    </xf>
    <xf numFmtId="185" fontId="6" fillId="0" borderId="26" xfId="42" applyNumberFormat="1" applyFont="1" applyFill="1" applyBorder="1" applyAlignment="1">
      <alignment vertical="center"/>
    </xf>
    <xf numFmtId="230" fontId="6" fillId="0" borderId="27" xfId="65" applyNumberFormat="1" applyFont="1" applyFill="1" applyBorder="1" applyAlignment="1" applyProtection="1">
      <alignment vertical="center"/>
      <protection locked="0"/>
    </xf>
    <xf numFmtId="38" fontId="6" fillId="0" borderId="27" xfId="51" applyFont="1" applyFill="1" applyBorder="1" applyAlignment="1" applyProtection="1">
      <alignment vertical="center"/>
      <protection locked="0"/>
    </xf>
    <xf numFmtId="185" fontId="6" fillId="0" borderId="27" xfId="65" applyNumberFormat="1" applyFont="1" applyFill="1" applyBorder="1" applyAlignment="1">
      <alignment vertical="center"/>
      <protection/>
    </xf>
    <xf numFmtId="185" fontId="6" fillId="0" borderId="27" xfId="42" applyNumberFormat="1" applyFont="1" applyFill="1" applyBorder="1" applyAlignment="1">
      <alignment vertical="center"/>
    </xf>
    <xf numFmtId="0" fontId="11" fillId="33" borderId="28" xfId="65" applyFont="1" applyFill="1" applyBorder="1" applyAlignment="1">
      <alignment horizontal="center" vertical="center"/>
      <protection/>
    </xf>
    <xf numFmtId="0" fontId="11" fillId="0" borderId="0" xfId="65" applyFont="1" applyFill="1" applyBorder="1" applyAlignment="1">
      <alignment horizontal="center" vertical="center"/>
      <protection/>
    </xf>
    <xf numFmtId="184" fontId="6" fillId="0" borderId="18" xfId="51" applyNumberFormat="1" applyFont="1" applyFill="1" applyBorder="1" applyAlignment="1">
      <alignment vertical="center"/>
    </xf>
    <xf numFmtId="189" fontId="6" fillId="0" borderId="28" xfId="65" applyNumberFormat="1" applyFont="1" applyFill="1" applyBorder="1" applyAlignment="1">
      <alignment vertical="center"/>
      <protection/>
    </xf>
    <xf numFmtId="194" fontId="6" fillId="0" borderId="10" xfId="65" applyNumberFormat="1" applyFont="1" applyFill="1" applyBorder="1" applyAlignment="1">
      <alignment vertical="center"/>
      <protection/>
    </xf>
    <xf numFmtId="194" fontId="6" fillId="0" borderId="0" xfId="65" applyNumberFormat="1" applyFont="1" applyFill="1" applyBorder="1" applyAlignment="1">
      <alignment vertical="center"/>
      <protection/>
    </xf>
    <xf numFmtId="0" fontId="10" fillId="0" borderId="0" xfId="65" applyFont="1" applyFill="1" applyBorder="1" applyAlignment="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20" xfId="64"/>
    <cellStyle name="標準_★作成中★年休取得状況" xfId="65"/>
    <cellStyle name="Followed Hyperlink" xfId="66"/>
    <cellStyle name="未定義"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2\share\_03.&#34892;&#25919;&#29677;\&#35895;&#26412;\19&#35895;&#26412;&#20027;&#20107;\&#21220;&#21209;&#26465;&#20214;&#31561;&#35519;&#26619;\&#21220;&#21209;&#26465;&#20214;&#31561;&#12395;&#38306;&#12377;&#12427;&#35519;&#26619;\&#38598;&#35336;&#34920;\&#9651;&#12508;&#12484;&#9651;&#34920;&#65303;&#65288;&#30007;&#24615;&#32946;&#20241;&#20419;&#36914;&#3157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表７(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0"/>
  <sheetViews>
    <sheetView tabSelected="1" view="pageBreakPreview" zoomScale="85" zoomScaleSheetLayoutView="85" zoomScalePageLayoutView="0" workbookViewId="0" topLeftCell="A1">
      <pane ySplit="4" topLeftCell="A5" activePane="bottomLeft" state="frozen"/>
      <selection pane="topLeft" activeCell="M12" sqref="M12"/>
      <selection pane="bottomLeft" activeCell="E21" sqref="E21"/>
    </sheetView>
  </sheetViews>
  <sheetFormatPr defaultColWidth="8.796875" defaultRowHeight="14.25"/>
  <cols>
    <col min="1" max="1" width="14.59765625" style="12" customWidth="1"/>
    <col min="2" max="2" width="11.09765625" style="12" customWidth="1"/>
    <col min="3" max="3" width="10.5" style="12" customWidth="1"/>
    <col min="4" max="5" width="10.19921875" style="12" customWidth="1"/>
    <col min="6" max="8" width="11.69921875" style="12" customWidth="1"/>
    <col min="9" max="12" width="10.09765625" style="12" customWidth="1"/>
    <col min="13" max="16384" width="9" style="12" customWidth="1"/>
  </cols>
  <sheetData>
    <row r="1" ht="23.25" customHeight="1">
      <c r="A1" s="42" t="s">
        <v>27</v>
      </c>
    </row>
    <row r="2" ht="19.5" customHeight="1">
      <c r="A2" s="11" t="s">
        <v>40</v>
      </c>
    </row>
    <row r="3" spans="1:13" ht="15.75" customHeight="1">
      <c r="A3" s="13"/>
      <c r="E3" s="27"/>
      <c r="F3" s="46"/>
      <c r="G3" s="46"/>
      <c r="H3" s="46"/>
      <c r="I3" s="14"/>
      <c r="J3" s="14"/>
      <c r="L3" s="15" t="s">
        <v>45</v>
      </c>
      <c r="M3" s="16"/>
    </row>
    <row r="4" spans="1:12" ht="62.25" customHeight="1">
      <c r="A4" s="38"/>
      <c r="B4" s="39" t="s">
        <v>46</v>
      </c>
      <c r="C4" s="39" t="s">
        <v>47</v>
      </c>
      <c r="D4" s="39" t="s">
        <v>48</v>
      </c>
      <c r="E4" s="47" t="s">
        <v>49</v>
      </c>
      <c r="F4" s="40" t="s">
        <v>50</v>
      </c>
      <c r="G4" s="40" t="s">
        <v>51</v>
      </c>
      <c r="H4" s="48" t="s">
        <v>52</v>
      </c>
      <c r="I4" s="39" t="s">
        <v>53</v>
      </c>
      <c r="J4" s="39" t="s">
        <v>41</v>
      </c>
      <c r="K4" s="41" t="s">
        <v>54</v>
      </c>
      <c r="L4" s="41" t="s">
        <v>55</v>
      </c>
    </row>
    <row r="5" spans="1:12" ht="19.5" customHeight="1">
      <c r="A5" s="37" t="s">
        <v>37</v>
      </c>
      <c r="B5" s="33">
        <v>59498.6</v>
      </c>
      <c r="C5" s="33">
        <v>16368.8</v>
      </c>
      <c r="D5" s="43">
        <v>1540</v>
      </c>
      <c r="E5" s="49">
        <v>321</v>
      </c>
      <c r="F5" s="1">
        <f aca="true" t="shared" si="0" ref="F5:F37">ROUND(C5/D5,1)</f>
        <v>10.6</v>
      </c>
      <c r="G5" s="50">
        <f>ROUND((C5/B5)*100,1)</f>
        <v>27.5</v>
      </c>
      <c r="H5" s="51">
        <f>ROUND((E5/D5)*100,1)</f>
        <v>20.8</v>
      </c>
      <c r="I5" s="2">
        <v>10.9</v>
      </c>
      <c r="J5" s="2">
        <v>11</v>
      </c>
      <c r="K5" s="3">
        <f aca="true" t="shared" si="1" ref="K5:K37">F5-I5</f>
        <v>-0.3000000000000007</v>
      </c>
      <c r="L5" s="3">
        <f>F5-J5</f>
        <v>-0.40000000000000036</v>
      </c>
    </row>
    <row r="6" spans="1:12" ht="19.5" customHeight="1">
      <c r="A6" s="28" t="s">
        <v>22</v>
      </c>
      <c r="B6" s="26">
        <v>9905</v>
      </c>
      <c r="C6" s="26">
        <v>2383.5</v>
      </c>
      <c r="D6" s="44">
        <v>261</v>
      </c>
      <c r="E6" s="52">
        <v>18</v>
      </c>
      <c r="F6" s="4">
        <f t="shared" si="0"/>
        <v>9.1</v>
      </c>
      <c r="G6" s="53">
        <f aca="true" t="shared" si="2" ref="G6:G37">ROUND((C6/B6)*100,1)</f>
        <v>24.1</v>
      </c>
      <c r="H6" s="54">
        <f aca="true" t="shared" si="3" ref="H6:H37">ROUND((E6/D6)*100,1)</f>
        <v>6.9</v>
      </c>
      <c r="I6" s="5">
        <v>8.5</v>
      </c>
      <c r="J6" s="5">
        <v>7.9</v>
      </c>
      <c r="K6" s="6">
        <f t="shared" si="1"/>
        <v>0.5999999999999996</v>
      </c>
      <c r="L6" s="6">
        <f aca="true" t="shared" si="4" ref="L6:L37">F6-J6</f>
        <v>1.1999999999999993</v>
      </c>
    </row>
    <row r="7" spans="1:12" ht="19.5" customHeight="1">
      <c r="A7" s="28" t="s">
        <v>0</v>
      </c>
      <c r="B7" s="26">
        <v>17542</v>
      </c>
      <c r="C7" s="26">
        <v>4294.3</v>
      </c>
      <c r="D7" s="44">
        <v>445</v>
      </c>
      <c r="E7" s="52">
        <v>105</v>
      </c>
      <c r="F7" s="4">
        <f t="shared" si="0"/>
        <v>9.7</v>
      </c>
      <c r="G7" s="53">
        <f t="shared" si="2"/>
        <v>24.5</v>
      </c>
      <c r="H7" s="54">
        <f t="shared" si="3"/>
        <v>23.6</v>
      </c>
      <c r="I7" s="5">
        <v>10.5</v>
      </c>
      <c r="J7" s="5">
        <v>11.5</v>
      </c>
      <c r="K7" s="6">
        <f t="shared" si="1"/>
        <v>-0.8000000000000007</v>
      </c>
      <c r="L7" s="6">
        <f t="shared" si="4"/>
        <v>-1.8000000000000007</v>
      </c>
    </row>
    <row r="8" spans="1:12" ht="19.5" customHeight="1">
      <c r="A8" s="28" t="s">
        <v>1</v>
      </c>
      <c r="B8" s="26">
        <v>7605</v>
      </c>
      <c r="C8" s="26">
        <v>1936.2</v>
      </c>
      <c r="D8" s="44">
        <v>197</v>
      </c>
      <c r="E8" s="52">
        <v>50</v>
      </c>
      <c r="F8" s="4">
        <f t="shared" si="0"/>
        <v>9.8</v>
      </c>
      <c r="G8" s="53">
        <f t="shared" si="2"/>
        <v>25.5</v>
      </c>
      <c r="H8" s="54">
        <f t="shared" si="3"/>
        <v>25.4</v>
      </c>
      <c r="I8" s="5">
        <v>9</v>
      </c>
      <c r="J8" s="5">
        <v>9.2</v>
      </c>
      <c r="K8" s="6">
        <f t="shared" si="1"/>
        <v>0.8000000000000007</v>
      </c>
      <c r="L8" s="6">
        <f t="shared" si="4"/>
        <v>0.6000000000000014</v>
      </c>
    </row>
    <row r="9" spans="1:12" ht="19.5" customHeight="1">
      <c r="A9" s="28" t="s">
        <v>23</v>
      </c>
      <c r="B9" s="26">
        <v>7303</v>
      </c>
      <c r="C9" s="26">
        <v>1952.5</v>
      </c>
      <c r="D9" s="44">
        <v>190</v>
      </c>
      <c r="E9" s="52">
        <v>19</v>
      </c>
      <c r="F9" s="4">
        <f t="shared" si="0"/>
        <v>10.3</v>
      </c>
      <c r="G9" s="53">
        <f t="shared" si="2"/>
        <v>26.7</v>
      </c>
      <c r="H9" s="54">
        <f t="shared" si="3"/>
        <v>10</v>
      </c>
      <c r="I9" s="5">
        <v>9.8</v>
      </c>
      <c r="J9" s="5">
        <v>9.8</v>
      </c>
      <c r="K9" s="6">
        <f t="shared" si="1"/>
        <v>0.5</v>
      </c>
      <c r="L9" s="6">
        <f t="shared" si="4"/>
        <v>0.5</v>
      </c>
    </row>
    <row r="10" spans="1:13" ht="19.5" customHeight="1">
      <c r="A10" s="28" t="s">
        <v>2</v>
      </c>
      <c r="B10" s="26">
        <v>19881</v>
      </c>
      <c r="C10" s="26">
        <v>5246.7</v>
      </c>
      <c r="D10" s="44">
        <v>521</v>
      </c>
      <c r="E10" s="52">
        <v>97</v>
      </c>
      <c r="F10" s="4">
        <f t="shared" si="0"/>
        <v>10.1</v>
      </c>
      <c r="G10" s="53">
        <f t="shared" si="2"/>
        <v>26.4</v>
      </c>
      <c r="H10" s="54">
        <f t="shared" si="3"/>
        <v>18.6</v>
      </c>
      <c r="I10" s="5">
        <v>10.6</v>
      </c>
      <c r="J10" s="5">
        <v>10.3</v>
      </c>
      <c r="K10" s="6">
        <f t="shared" si="1"/>
        <v>-0.5</v>
      </c>
      <c r="L10" s="6">
        <f t="shared" si="4"/>
        <v>-0.20000000000000107</v>
      </c>
      <c r="M10" s="55"/>
    </row>
    <row r="11" spans="1:13" ht="19.5" customHeight="1">
      <c r="A11" s="28" t="s">
        <v>3</v>
      </c>
      <c r="B11" s="26">
        <v>7498</v>
      </c>
      <c r="C11" s="26">
        <v>1640</v>
      </c>
      <c r="D11" s="44">
        <v>191</v>
      </c>
      <c r="E11" s="52">
        <v>38</v>
      </c>
      <c r="F11" s="4">
        <f t="shared" si="0"/>
        <v>8.6</v>
      </c>
      <c r="G11" s="53">
        <f t="shared" si="2"/>
        <v>21.9</v>
      </c>
      <c r="H11" s="54">
        <f t="shared" si="3"/>
        <v>19.9</v>
      </c>
      <c r="I11" s="5">
        <v>7.9</v>
      </c>
      <c r="J11" s="5">
        <v>7.9</v>
      </c>
      <c r="K11" s="6">
        <f t="shared" si="1"/>
        <v>0.6999999999999993</v>
      </c>
      <c r="L11" s="6">
        <f t="shared" si="4"/>
        <v>0.6999999999999993</v>
      </c>
      <c r="M11" s="55"/>
    </row>
    <row r="12" spans="1:13" s="27" customFormat="1" ht="19.5" customHeight="1">
      <c r="A12" s="28" t="s">
        <v>18</v>
      </c>
      <c r="B12" s="26">
        <v>20980</v>
      </c>
      <c r="C12" s="26">
        <v>5176.2</v>
      </c>
      <c r="D12" s="44">
        <v>525</v>
      </c>
      <c r="E12" s="52">
        <v>133</v>
      </c>
      <c r="F12" s="4">
        <f t="shared" si="0"/>
        <v>9.9</v>
      </c>
      <c r="G12" s="53">
        <f t="shared" si="2"/>
        <v>24.7</v>
      </c>
      <c r="H12" s="54">
        <f t="shared" si="3"/>
        <v>25.3</v>
      </c>
      <c r="I12" s="5">
        <v>9.5</v>
      </c>
      <c r="J12" s="5">
        <v>9.5</v>
      </c>
      <c r="K12" s="6">
        <f t="shared" si="1"/>
        <v>0.40000000000000036</v>
      </c>
      <c r="L12" s="6">
        <f t="shared" si="4"/>
        <v>0.40000000000000036</v>
      </c>
      <c r="M12" s="56"/>
    </row>
    <row r="13" spans="1:13" ht="19.5" customHeight="1">
      <c r="A13" s="29" t="s">
        <v>17</v>
      </c>
      <c r="B13" s="10">
        <v>8843</v>
      </c>
      <c r="C13" s="10">
        <v>1613.5</v>
      </c>
      <c r="D13" s="45">
        <v>224</v>
      </c>
      <c r="E13" s="57">
        <v>27</v>
      </c>
      <c r="F13" s="7">
        <f t="shared" si="0"/>
        <v>7.2</v>
      </c>
      <c r="G13" s="58">
        <f t="shared" si="2"/>
        <v>18.2</v>
      </c>
      <c r="H13" s="59">
        <f t="shared" si="3"/>
        <v>12.1</v>
      </c>
      <c r="I13" s="8">
        <v>6.2</v>
      </c>
      <c r="J13" s="8">
        <v>6.2</v>
      </c>
      <c r="K13" s="9">
        <f t="shared" si="1"/>
        <v>1</v>
      </c>
      <c r="L13" s="9">
        <f t="shared" si="4"/>
        <v>1</v>
      </c>
      <c r="M13" s="55"/>
    </row>
    <row r="14" spans="1:13" ht="19.5" customHeight="1">
      <c r="A14" s="17" t="s">
        <v>28</v>
      </c>
      <c r="B14" s="10">
        <f>SUM(B5:B13)</f>
        <v>159055.6</v>
      </c>
      <c r="C14" s="10">
        <f>SUM(C5:C13)</f>
        <v>40611.7</v>
      </c>
      <c r="D14" s="45">
        <f>SUM(D5:D13)</f>
        <v>4094</v>
      </c>
      <c r="E14" s="45">
        <f>SUM(E5:E13)</f>
        <v>808</v>
      </c>
      <c r="F14" s="7">
        <f t="shared" si="0"/>
        <v>9.9</v>
      </c>
      <c r="G14" s="60">
        <f t="shared" si="2"/>
        <v>25.5</v>
      </c>
      <c r="H14" s="59">
        <f t="shared" si="3"/>
        <v>19.7</v>
      </c>
      <c r="I14" s="8">
        <v>9.9</v>
      </c>
      <c r="J14" s="8">
        <v>10.1</v>
      </c>
      <c r="K14" s="9">
        <f t="shared" si="1"/>
        <v>0</v>
      </c>
      <c r="L14" s="9">
        <f t="shared" si="4"/>
        <v>-0.1999999999999993</v>
      </c>
      <c r="M14" s="55"/>
    </row>
    <row r="15" spans="1:13" ht="19.5" customHeight="1">
      <c r="A15" s="17" t="s">
        <v>15</v>
      </c>
      <c r="B15" s="33">
        <v>4080</v>
      </c>
      <c r="C15" s="33">
        <v>682.9</v>
      </c>
      <c r="D15" s="43">
        <v>102</v>
      </c>
      <c r="E15" s="49">
        <v>29</v>
      </c>
      <c r="F15" s="1">
        <f t="shared" si="0"/>
        <v>6.7</v>
      </c>
      <c r="G15" s="61">
        <f t="shared" si="2"/>
        <v>16.7</v>
      </c>
      <c r="H15" s="51">
        <f t="shared" si="3"/>
        <v>28.4</v>
      </c>
      <c r="I15" s="2">
        <v>5.4</v>
      </c>
      <c r="J15" s="2">
        <v>4.6</v>
      </c>
      <c r="K15" s="3">
        <f t="shared" si="1"/>
        <v>1.2999999999999998</v>
      </c>
      <c r="L15" s="3">
        <f t="shared" si="4"/>
        <v>2.1000000000000005</v>
      </c>
      <c r="M15" s="55"/>
    </row>
    <row r="16" spans="1:13" ht="19.5" customHeight="1">
      <c r="A16" s="28" t="s">
        <v>24</v>
      </c>
      <c r="B16" s="26">
        <v>5325.5</v>
      </c>
      <c r="C16" s="26">
        <v>1076.7</v>
      </c>
      <c r="D16" s="44">
        <v>140</v>
      </c>
      <c r="E16" s="52">
        <v>49</v>
      </c>
      <c r="F16" s="4">
        <f t="shared" si="0"/>
        <v>7.7</v>
      </c>
      <c r="G16" s="53">
        <f t="shared" si="2"/>
        <v>20.2</v>
      </c>
      <c r="H16" s="54">
        <f t="shared" si="3"/>
        <v>35</v>
      </c>
      <c r="I16" s="5">
        <v>7.8</v>
      </c>
      <c r="J16" s="5">
        <v>8</v>
      </c>
      <c r="K16" s="6">
        <f t="shared" si="1"/>
        <v>-0.09999999999999964</v>
      </c>
      <c r="L16" s="6">
        <f t="shared" si="4"/>
        <v>-0.2999999999999998</v>
      </c>
      <c r="M16" s="55"/>
    </row>
    <row r="17" spans="1:13" ht="19.5" customHeight="1">
      <c r="A17" s="28" t="s">
        <v>4</v>
      </c>
      <c r="B17" s="26">
        <v>2380</v>
      </c>
      <c r="C17" s="26">
        <v>277.7</v>
      </c>
      <c r="D17" s="44">
        <v>60</v>
      </c>
      <c r="E17" s="52">
        <v>39</v>
      </c>
      <c r="F17" s="4">
        <f t="shared" si="0"/>
        <v>4.6</v>
      </c>
      <c r="G17" s="53">
        <f t="shared" si="2"/>
        <v>11.7</v>
      </c>
      <c r="H17" s="54">
        <f t="shared" si="3"/>
        <v>65</v>
      </c>
      <c r="I17" s="5">
        <v>3.7</v>
      </c>
      <c r="J17" s="5">
        <v>3.6</v>
      </c>
      <c r="K17" s="6">
        <f t="shared" si="1"/>
        <v>0.8999999999999995</v>
      </c>
      <c r="L17" s="6">
        <f t="shared" si="4"/>
        <v>0.9999999999999996</v>
      </c>
      <c r="M17" s="55"/>
    </row>
    <row r="18" spans="1:13" ht="19.5" customHeight="1">
      <c r="A18" s="28" t="s">
        <v>5</v>
      </c>
      <c r="B18" s="26">
        <v>4816</v>
      </c>
      <c r="C18" s="26">
        <v>1628</v>
      </c>
      <c r="D18" s="44">
        <v>129</v>
      </c>
      <c r="E18" s="52">
        <v>9</v>
      </c>
      <c r="F18" s="4">
        <f t="shared" si="0"/>
        <v>12.6</v>
      </c>
      <c r="G18" s="53">
        <f t="shared" si="2"/>
        <v>33.8</v>
      </c>
      <c r="H18" s="54">
        <f t="shared" si="3"/>
        <v>7</v>
      </c>
      <c r="I18" s="5">
        <v>10.6</v>
      </c>
      <c r="J18" s="5">
        <v>9.2</v>
      </c>
      <c r="K18" s="6">
        <f t="shared" si="1"/>
        <v>2</v>
      </c>
      <c r="L18" s="6">
        <f t="shared" si="4"/>
        <v>3.4000000000000004</v>
      </c>
      <c r="M18" s="55"/>
    </row>
    <row r="19" spans="1:13" ht="19.5" customHeight="1">
      <c r="A19" s="28" t="s">
        <v>56</v>
      </c>
      <c r="B19" s="26">
        <v>3457</v>
      </c>
      <c r="C19" s="26">
        <v>711</v>
      </c>
      <c r="D19" s="44">
        <v>89</v>
      </c>
      <c r="E19" s="52">
        <v>31</v>
      </c>
      <c r="F19" s="4">
        <f t="shared" si="0"/>
        <v>8</v>
      </c>
      <c r="G19" s="53">
        <f t="shared" si="2"/>
        <v>20.6</v>
      </c>
      <c r="H19" s="54">
        <f t="shared" si="3"/>
        <v>34.8</v>
      </c>
      <c r="I19" s="5">
        <v>7.7</v>
      </c>
      <c r="J19" s="5">
        <v>4.7</v>
      </c>
      <c r="K19" s="6">
        <f t="shared" si="1"/>
        <v>0.2999999999999998</v>
      </c>
      <c r="L19" s="6">
        <f t="shared" si="4"/>
        <v>3.3</v>
      </c>
      <c r="M19" s="55"/>
    </row>
    <row r="20" spans="1:13" ht="19.5" customHeight="1">
      <c r="A20" s="28" t="s">
        <v>6</v>
      </c>
      <c r="B20" s="26">
        <v>2700</v>
      </c>
      <c r="C20" s="26">
        <v>511.9</v>
      </c>
      <c r="D20" s="44">
        <v>69</v>
      </c>
      <c r="E20" s="52">
        <v>13</v>
      </c>
      <c r="F20" s="4">
        <f t="shared" si="0"/>
        <v>7.4</v>
      </c>
      <c r="G20" s="53">
        <f t="shared" si="2"/>
        <v>19</v>
      </c>
      <c r="H20" s="54">
        <f t="shared" si="3"/>
        <v>18.8</v>
      </c>
      <c r="I20" s="5">
        <v>8.2</v>
      </c>
      <c r="J20" s="5">
        <v>7.4</v>
      </c>
      <c r="K20" s="6">
        <f t="shared" si="1"/>
        <v>-0.7999999999999989</v>
      </c>
      <c r="L20" s="6">
        <f t="shared" si="4"/>
        <v>0</v>
      </c>
      <c r="M20" s="55"/>
    </row>
    <row r="21" spans="1:13" ht="19.5" customHeight="1">
      <c r="A21" s="28" t="s">
        <v>16</v>
      </c>
      <c r="B21" s="26">
        <v>7083</v>
      </c>
      <c r="C21" s="26">
        <v>2058</v>
      </c>
      <c r="D21" s="44">
        <v>181</v>
      </c>
      <c r="E21" s="52">
        <v>22</v>
      </c>
      <c r="F21" s="4">
        <f t="shared" si="0"/>
        <v>11.4</v>
      </c>
      <c r="G21" s="53">
        <f t="shared" si="2"/>
        <v>29.1</v>
      </c>
      <c r="H21" s="54">
        <f t="shared" si="3"/>
        <v>12.2</v>
      </c>
      <c r="I21" s="5">
        <v>10.6</v>
      </c>
      <c r="J21" s="5">
        <v>9.5</v>
      </c>
      <c r="K21" s="6">
        <f t="shared" si="1"/>
        <v>0.8000000000000007</v>
      </c>
      <c r="L21" s="6">
        <f t="shared" si="4"/>
        <v>1.9000000000000004</v>
      </c>
      <c r="M21" s="55"/>
    </row>
    <row r="22" spans="1:13" ht="19.5" customHeight="1">
      <c r="A22" s="28" t="s">
        <v>7</v>
      </c>
      <c r="B22" s="26">
        <v>2116</v>
      </c>
      <c r="C22" s="26">
        <v>429</v>
      </c>
      <c r="D22" s="44">
        <v>54</v>
      </c>
      <c r="E22" s="52">
        <v>12</v>
      </c>
      <c r="F22" s="4">
        <f t="shared" si="0"/>
        <v>7.9</v>
      </c>
      <c r="G22" s="53">
        <f t="shared" si="2"/>
        <v>20.3</v>
      </c>
      <c r="H22" s="54">
        <f t="shared" si="3"/>
        <v>22.2</v>
      </c>
      <c r="I22" s="5">
        <v>6.8</v>
      </c>
      <c r="J22" s="5">
        <v>6.8</v>
      </c>
      <c r="K22" s="6">
        <f t="shared" si="1"/>
        <v>1.1000000000000005</v>
      </c>
      <c r="L22" s="6">
        <f t="shared" si="4"/>
        <v>1.1000000000000005</v>
      </c>
      <c r="M22" s="55"/>
    </row>
    <row r="23" spans="1:13" ht="19.5" customHeight="1">
      <c r="A23" s="28" t="s">
        <v>8</v>
      </c>
      <c r="B23" s="26">
        <v>2440</v>
      </c>
      <c r="C23" s="26">
        <v>735.6</v>
      </c>
      <c r="D23" s="44">
        <v>61</v>
      </c>
      <c r="E23" s="52">
        <v>15</v>
      </c>
      <c r="F23" s="4">
        <f t="shared" si="0"/>
        <v>12.1</v>
      </c>
      <c r="G23" s="53">
        <f t="shared" si="2"/>
        <v>30.1</v>
      </c>
      <c r="H23" s="54">
        <f t="shared" si="3"/>
        <v>24.6</v>
      </c>
      <c r="I23" s="5">
        <v>9.4</v>
      </c>
      <c r="J23" s="5">
        <v>6.9</v>
      </c>
      <c r="K23" s="6">
        <f t="shared" si="1"/>
        <v>2.6999999999999993</v>
      </c>
      <c r="L23" s="6">
        <f t="shared" si="4"/>
        <v>5.199999999999999</v>
      </c>
      <c r="M23" s="55"/>
    </row>
    <row r="24" spans="1:13" ht="19.5" customHeight="1">
      <c r="A24" s="28" t="s">
        <v>9</v>
      </c>
      <c r="B24" s="26">
        <v>2706</v>
      </c>
      <c r="C24" s="26">
        <v>636.2</v>
      </c>
      <c r="D24" s="44">
        <v>68</v>
      </c>
      <c r="E24" s="52">
        <v>19</v>
      </c>
      <c r="F24" s="4">
        <f t="shared" si="0"/>
        <v>9.4</v>
      </c>
      <c r="G24" s="53">
        <f t="shared" si="2"/>
        <v>23.5</v>
      </c>
      <c r="H24" s="54">
        <f t="shared" si="3"/>
        <v>27.9</v>
      </c>
      <c r="I24" s="5">
        <v>9.1</v>
      </c>
      <c r="J24" s="5">
        <v>8</v>
      </c>
      <c r="K24" s="6">
        <f t="shared" si="1"/>
        <v>0.3000000000000007</v>
      </c>
      <c r="L24" s="6">
        <f t="shared" si="4"/>
        <v>1.4000000000000004</v>
      </c>
      <c r="M24" s="55"/>
    </row>
    <row r="25" spans="1:13" ht="19.5" customHeight="1">
      <c r="A25" s="28" t="s">
        <v>10</v>
      </c>
      <c r="B25" s="26">
        <v>2566</v>
      </c>
      <c r="C25" s="26">
        <v>400</v>
      </c>
      <c r="D25" s="44">
        <v>65</v>
      </c>
      <c r="E25" s="52">
        <v>27</v>
      </c>
      <c r="F25" s="4">
        <f t="shared" si="0"/>
        <v>6.2</v>
      </c>
      <c r="G25" s="53">
        <f t="shared" si="2"/>
        <v>15.6</v>
      </c>
      <c r="H25" s="54">
        <f t="shared" si="3"/>
        <v>41.5</v>
      </c>
      <c r="I25" s="5">
        <v>5.2</v>
      </c>
      <c r="J25" s="5">
        <v>4.9</v>
      </c>
      <c r="K25" s="6">
        <f t="shared" si="1"/>
        <v>1</v>
      </c>
      <c r="L25" s="6">
        <f t="shared" si="4"/>
        <v>1.2999999999999998</v>
      </c>
      <c r="M25" s="55"/>
    </row>
    <row r="26" spans="1:13" ht="19.5" customHeight="1">
      <c r="A26" s="28" t="s">
        <v>25</v>
      </c>
      <c r="B26" s="26">
        <v>3960</v>
      </c>
      <c r="C26" s="26">
        <v>764</v>
      </c>
      <c r="D26" s="44">
        <v>100</v>
      </c>
      <c r="E26" s="52">
        <v>21</v>
      </c>
      <c r="F26" s="4">
        <f t="shared" si="0"/>
        <v>7.6</v>
      </c>
      <c r="G26" s="53">
        <f t="shared" si="2"/>
        <v>19.3</v>
      </c>
      <c r="H26" s="54">
        <f t="shared" si="3"/>
        <v>21</v>
      </c>
      <c r="I26" s="5">
        <v>7.6</v>
      </c>
      <c r="J26" s="5">
        <v>6.5</v>
      </c>
      <c r="K26" s="6">
        <f t="shared" si="1"/>
        <v>0</v>
      </c>
      <c r="L26" s="6">
        <f t="shared" si="4"/>
        <v>1.0999999999999996</v>
      </c>
      <c r="M26" s="55"/>
    </row>
    <row r="27" spans="1:13" ht="19.5" customHeight="1">
      <c r="A27" s="28" t="s">
        <v>19</v>
      </c>
      <c r="B27" s="26">
        <v>6488</v>
      </c>
      <c r="C27" s="26">
        <v>1212</v>
      </c>
      <c r="D27" s="44">
        <v>166</v>
      </c>
      <c r="E27" s="52">
        <v>68</v>
      </c>
      <c r="F27" s="4">
        <f t="shared" si="0"/>
        <v>7.3</v>
      </c>
      <c r="G27" s="53">
        <f t="shared" si="2"/>
        <v>18.7</v>
      </c>
      <c r="H27" s="54">
        <f t="shared" si="3"/>
        <v>41</v>
      </c>
      <c r="I27" s="5">
        <v>7.1</v>
      </c>
      <c r="J27" s="5">
        <v>7.9</v>
      </c>
      <c r="K27" s="6">
        <f t="shared" si="1"/>
        <v>0.20000000000000018</v>
      </c>
      <c r="L27" s="6">
        <f t="shared" si="4"/>
        <v>-0.6000000000000005</v>
      </c>
      <c r="M27" s="55"/>
    </row>
    <row r="28" spans="1:13" ht="19.5" customHeight="1">
      <c r="A28" s="28" t="s">
        <v>11</v>
      </c>
      <c r="B28" s="26">
        <v>6868</v>
      </c>
      <c r="C28" s="26">
        <v>1182.7</v>
      </c>
      <c r="D28" s="44">
        <v>174</v>
      </c>
      <c r="E28" s="52">
        <v>82</v>
      </c>
      <c r="F28" s="4">
        <f t="shared" si="0"/>
        <v>6.8</v>
      </c>
      <c r="G28" s="53">
        <f t="shared" si="2"/>
        <v>17.2</v>
      </c>
      <c r="H28" s="54">
        <f t="shared" si="3"/>
        <v>47.1</v>
      </c>
      <c r="I28" s="5">
        <v>6.6</v>
      </c>
      <c r="J28" s="5">
        <v>6.8</v>
      </c>
      <c r="K28" s="6">
        <f t="shared" si="1"/>
        <v>0.20000000000000018</v>
      </c>
      <c r="L28" s="6">
        <f t="shared" si="4"/>
        <v>0</v>
      </c>
      <c r="M28" s="55"/>
    </row>
    <row r="29" spans="1:13" ht="19.5" customHeight="1">
      <c r="A29" s="28" t="s">
        <v>12</v>
      </c>
      <c r="B29" s="26">
        <v>3096</v>
      </c>
      <c r="C29" s="26">
        <v>836.6</v>
      </c>
      <c r="D29" s="44">
        <v>92</v>
      </c>
      <c r="E29" s="52">
        <v>10</v>
      </c>
      <c r="F29" s="4">
        <f t="shared" si="0"/>
        <v>9.1</v>
      </c>
      <c r="G29" s="53">
        <f t="shared" si="2"/>
        <v>27</v>
      </c>
      <c r="H29" s="54">
        <f t="shared" si="3"/>
        <v>10.9</v>
      </c>
      <c r="I29" s="5">
        <v>9.1</v>
      </c>
      <c r="J29" s="5">
        <v>8.7</v>
      </c>
      <c r="K29" s="6">
        <f t="shared" si="1"/>
        <v>0</v>
      </c>
      <c r="L29" s="6">
        <f t="shared" si="4"/>
        <v>0.40000000000000036</v>
      </c>
      <c r="M29" s="55"/>
    </row>
    <row r="30" spans="1:13" ht="19.5" customHeight="1">
      <c r="A30" s="28" t="s">
        <v>38</v>
      </c>
      <c r="B30" s="26">
        <v>2260</v>
      </c>
      <c r="C30" s="26">
        <v>538</v>
      </c>
      <c r="D30" s="44">
        <v>63</v>
      </c>
      <c r="E30" s="52">
        <v>17</v>
      </c>
      <c r="F30" s="4">
        <f t="shared" si="0"/>
        <v>8.5</v>
      </c>
      <c r="G30" s="53">
        <f t="shared" si="2"/>
        <v>23.8</v>
      </c>
      <c r="H30" s="54">
        <f t="shared" si="3"/>
        <v>27</v>
      </c>
      <c r="I30" s="5">
        <v>9.1</v>
      </c>
      <c r="J30" s="5">
        <v>9</v>
      </c>
      <c r="K30" s="6">
        <f t="shared" si="1"/>
        <v>-0.5999999999999996</v>
      </c>
      <c r="L30" s="6">
        <f t="shared" si="4"/>
        <v>-0.5</v>
      </c>
      <c r="M30" s="55"/>
    </row>
    <row r="31" spans="1:13" ht="19.5" customHeight="1">
      <c r="A31" s="28" t="s">
        <v>20</v>
      </c>
      <c r="B31" s="26">
        <v>4860</v>
      </c>
      <c r="C31" s="26">
        <v>1292</v>
      </c>
      <c r="D31" s="44">
        <v>127</v>
      </c>
      <c r="E31" s="52">
        <v>20</v>
      </c>
      <c r="F31" s="4">
        <f t="shared" si="0"/>
        <v>10.2</v>
      </c>
      <c r="G31" s="53">
        <f t="shared" si="2"/>
        <v>26.6</v>
      </c>
      <c r="H31" s="54">
        <f t="shared" si="3"/>
        <v>15.7</v>
      </c>
      <c r="I31" s="5">
        <v>9.1</v>
      </c>
      <c r="J31" s="5">
        <v>8.7</v>
      </c>
      <c r="K31" s="6">
        <f t="shared" si="1"/>
        <v>1.0999999999999996</v>
      </c>
      <c r="L31" s="6">
        <f t="shared" si="4"/>
        <v>1.5</v>
      </c>
      <c r="M31" s="55"/>
    </row>
    <row r="32" spans="1:13" ht="19.5" customHeight="1">
      <c r="A32" s="28" t="s">
        <v>21</v>
      </c>
      <c r="B32" s="26">
        <v>1416</v>
      </c>
      <c r="C32" s="26">
        <v>315.9</v>
      </c>
      <c r="D32" s="44">
        <v>36</v>
      </c>
      <c r="E32" s="52">
        <v>11</v>
      </c>
      <c r="F32" s="4">
        <f t="shared" si="0"/>
        <v>8.8</v>
      </c>
      <c r="G32" s="53">
        <f t="shared" si="2"/>
        <v>22.3</v>
      </c>
      <c r="H32" s="54">
        <f t="shared" si="3"/>
        <v>30.6</v>
      </c>
      <c r="I32" s="5">
        <v>7.2</v>
      </c>
      <c r="J32" s="5">
        <v>7.4</v>
      </c>
      <c r="K32" s="6">
        <f t="shared" si="1"/>
        <v>1.6000000000000005</v>
      </c>
      <c r="L32" s="6">
        <f t="shared" si="4"/>
        <v>1.4000000000000004</v>
      </c>
      <c r="M32" s="55"/>
    </row>
    <row r="33" spans="1:13" ht="19.5" customHeight="1">
      <c r="A33" s="28" t="s">
        <v>57</v>
      </c>
      <c r="B33" s="26">
        <v>2480</v>
      </c>
      <c r="C33" s="26">
        <v>486.9</v>
      </c>
      <c r="D33" s="44">
        <v>67</v>
      </c>
      <c r="E33" s="52">
        <v>35</v>
      </c>
      <c r="F33" s="4">
        <f t="shared" si="0"/>
        <v>7.3</v>
      </c>
      <c r="G33" s="53">
        <f t="shared" si="2"/>
        <v>19.6</v>
      </c>
      <c r="H33" s="54">
        <f t="shared" si="3"/>
        <v>52.2</v>
      </c>
      <c r="I33" s="5">
        <v>8.3</v>
      </c>
      <c r="J33" s="5">
        <v>5.8</v>
      </c>
      <c r="K33" s="6">
        <f t="shared" si="1"/>
        <v>-1.0000000000000009</v>
      </c>
      <c r="L33" s="6">
        <f t="shared" si="4"/>
        <v>1.5</v>
      </c>
      <c r="M33" s="55"/>
    </row>
    <row r="34" spans="1:13" ht="19.5" customHeight="1">
      <c r="A34" s="28" t="s">
        <v>14</v>
      </c>
      <c r="B34" s="62">
        <v>745</v>
      </c>
      <c r="C34" s="62">
        <v>222.3</v>
      </c>
      <c r="D34" s="63">
        <v>22</v>
      </c>
      <c r="E34" s="64">
        <v>2</v>
      </c>
      <c r="F34" s="65">
        <f t="shared" si="0"/>
        <v>10.1</v>
      </c>
      <c r="G34" s="53">
        <f t="shared" si="2"/>
        <v>29.8</v>
      </c>
      <c r="H34" s="66">
        <f t="shared" si="3"/>
        <v>9.1</v>
      </c>
      <c r="I34" s="5">
        <v>9.9</v>
      </c>
      <c r="J34" s="5">
        <v>7.8</v>
      </c>
      <c r="K34" s="6">
        <f t="shared" si="1"/>
        <v>0.1999999999999993</v>
      </c>
      <c r="L34" s="6">
        <f t="shared" si="4"/>
        <v>2.3</v>
      </c>
      <c r="M34" s="55"/>
    </row>
    <row r="35" spans="1:12" ht="19.5" customHeight="1">
      <c r="A35" s="29" t="s">
        <v>13</v>
      </c>
      <c r="B35" s="67">
        <v>6068.9</v>
      </c>
      <c r="C35" s="67">
        <v>1373.6</v>
      </c>
      <c r="D35" s="68">
        <v>155</v>
      </c>
      <c r="E35" s="68">
        <v>52</v>
      </c>
      <c r="F35" s="69">
        <f t="shared" si="0"/>
        <v>8.9</v>
      </c>
      <c r="G35" s="70">
        <f t="shared" si="2"/>
        <v>22.6</v>
      </c>
      <c r="H35" s="70">
        <f t="shared" si="3"/>
        <v>33.5</v>
      </c>
      <c r="I35" s="8">
        <v>9.5</v>
      </c>
      <c r="J35" s="8">
        <v>9.2</v>
      </c>
      <c r="K35" s="9">
        <f t="shared" si="1"/>
        <v>-0.5999999999999996</v>
      </c>
      <c r="L35" s="9">
        <f t="shared" si="4"/>
        <v>-0.29999999999999893</v>
      </c>
    </row>
    <row r="36" spans="1:12" ht="19.5" customHeight="1">
      <c r="A36" s="18" t="s">
        <v>26</v>
      </c>
      <c r="B36" s="10">
        <f>SUM(B15:B35)</f>
        <v>77911.4</v>
      </c>
      <c r="C36" s="10">
        <f>SUM(C15:C35)</f>
        <v>17371</v>
      </c>
      <c r="D36" s="45">
        <f>SUM(D15:D35)</f>
        <v>2020</v>
      </c>
      <c r="E36" s="57">
        <f>SUM(E15:E35)</f>
        <v>583</v>
      </c>
      <c r="F36" s="7">
        <f t="shared" si="0"/>
        <v>8.6</v>
      </c>
      <c r="G36" s="60">
        <f t="shared" si="2"/>
        <v>22.3</v>
      </c>
      <c r="H36" s="59">
        <f t="shared" si="3"/>
        <v>28.9</v>
      </c>
      <c r="I36" s="8">
        <v>8</v>
      </c>
      <c r="J36" s="8">
        <v>7.5</v>
      </c>
      <c r="K36" s="9">
        <f t="shared" si="1"/>
        <v>0.5999999999999996</v>
      </c>
      <c r="L36" s="9">
        <f t="shared" si="4"/>
        <v>1.0999999999999996</v>
      </c>
    </row>
    <row r="37" spans="1:12" ht="19.5" customHeight="1">
      <c r="A37" s="18" t="s">
        <v>39</v>
      </c>
      <c r="B37" s="10">
        <f>B14+B36</f>
        <v>236967</v>
      </c>
      <c r="C37" s="10">
        <f>C14+C36</f>
        <v>57982.7</v>
      </c>
      <c r="D37" s="45">
        <f>D14+D36</f>
        <v>6114</v>
      </c>
      <c r="E37" s="57">
        <f>E14+E36</f>
        <v>1391</v>
      </c>
      <c r="F37" s="7">
        <f t="shared" si="0"/>
        <v>9.5</v>
      </c>
      <c r="G37" s="59">
        <f t="shared" si="2"/>
        <v>24.5</v>
      </c>
      <c r="H37" s="59">
        <f t="shared" si="3"/>
        <v>22.8</v>
      </c>
      <c r="I37" s="8">
        <v>9.3</v>
      </c>
      <c r="J37" s="8">
        <v>9.2</v>
      </c>
      <c r="K37" s="9">
        <f t="shared" si="1"/>
        <v>0.1999999999999993</v>
      </c>
      <c r="L37" s="9">
        <f t="shared" si="4"/>
        <v>0.3000000000000007</v>
      </c>
    </row>
    <row r="38" spans="1:9" ht="24" customHeight="1">
      <c r="A38" s="19" t="s">
        <v>29</v>
      </c>
      <c r="E38" s="20" t="s">
        <v>45</v>
      </c>
      <c r="F38" s="20"/>
      <c r="G38" s="20"/>
      <c r="H38" s="20"/>
      <c r="I38" s="20"/>
    </row>
    <row r="39" spans="1:12" ht="19.5" customHeight="1">
      <c r="A39" s="22" t="s">
        <v>36</v>
      </c>
      <c r="B39" s="22" t="s">
        <v>30</v>
      </c>
      <c r="C39" s="21" t="s">
        <v>31</v>
      </c>
      <c r="D39" s="71" t="s">
        <v>35</v>
      </c>
      <c r="E39" s="21" t="s">
        <v>32</v>
      </c>
      <c r="F39" s="23"/>
      <c r="G39" s="72"/>
      <c r="H39" s="72"/>
      <c r="I39" s="72"/>
      <c r="J39" s="24"/>
      <c r="K39" s="21" t="s">
        <v>33</v>
      </c>
      <c r="L39" s="25" t="s">
        <v>34</v>
      </c>
    </row>
    <row r="40" spans="1:12" ht="19.5" customHeight="1">
      <c r="A40" s="32" t="s">
        <v>58</v>
      </c>
      <c r="B40" s="34">
        <v>12.3</v>
      </c>
      <c r="C40" s="73">
        <v>14</v>
      </c>
      <c r="D40" s="74">
        <v>11</v>
      </c>
      <c r="E40" s="35">
        <v>11.7</v>
      </c>
      <c r="F40" s="75"/>
      <c r="G40" s="76"/>
      <c r="H40" s="76"/>
      <c r="I40" s="77"/>
      <c r="J40" s="30"/>
      <c r="K40" s="35">
        <v>14.9</v>
      </c>
      <c r="L40" s="36">
        <v>10.1</v>
      </c>
    </row>
    <row r="41" ht="15" customHeight="1"/>
    <row r="42" spans="1:11" ht="15.75" customHeight="1">
      <c r="A42" s="31" t="s">
        <v>59</v>
      </c>
      <c r="B42" s="27"/>
      <c r="C42" s="27"/>
      <c r="D42" s="27"/>
      <c r="E42" s="27"/>
      <c r="F42" s="27"/>
      <c r="G42" s="27"/>
      <c r="H42" s="27"/>
      <c r="I42" s="27"/>
      <c r="J42" s="27"/>
      <c r="K42" s="27"/>
    </row>
    <row r="43" spans="1:11" ht="15.75" customHeight="1">
      <c r="A43" s="27" t="s">
        <v>60</v>
      </c>
      <c r="B43" s="27"/>
      <c r="C43" s="27"/>
      <c r="D43" s="27"/>
      <c r="E43" s="27"/>
      <c r="F43" s="27"/>
      <c r="G43" s="27"/>
      <c r="H43" s="27"/>
      <c r="I43" s="27"/>
      <c r="J43" s="27"/>
      <c r="K43" s="27"/>
    </row>
    <row r="44" spans="1:10" ht="15.75" customHeight="1">
      <c r="A44" s="27" t="s">
        <v>61</v>
      </c>
      <c r="B44" s="27"/>
      <c r="C44" s="27"/>
      <c r="D44" s="27"/>
      <c r="E44" s="27"/>
      <c r="F44" s="27"/>
      <c r="G44" s="27"/>
      <c r="H44" s="27"/>
      <c r="I44" s="27"/>
      <c r="J44" s="27"/>
    </row>
    <row r="45" spans="1:10" ht="15.75" customHeight="1">
      <c r="A45" s="27" t="s">
        <v>42</v>
      </c>
      <c r="B45" s="27"/>
      <c r="C45" s="27"/>
      <c r="D45" s="27"/>
      <c r="E45" s="27"/>
      <c r="F45" s="27"/>
      <c r="G45" s="27"/>
      <c r="H45" s="27"/>
      <c r="I45" s="27"/>
      <c r="J45" s="27"/>
    </row>
    <row r="46" spans="1:10" ht="15.75" customHeight="1">
      <c r="A46" s="27" t="s">
        <v>62</v>
      </c>
      <c r="B46" s="27"/>
      <c r="C46" s="27"/>
      <c r="D46" s="27"/>
      <c r="E46" s="27"/>
      <c r="F46" s="27"/>
      <c r="G46" s="27"/>
      <c r="H46" s="27"/>
      <c r="I46" s="27"/>
      <c r="J46" s="27"/>
    </row>
    <row r="47" spans="1:11" ht="15.75" customHeight="1">
      <c r="A47" s="27" t="s">
        <v>63</v>
      </c>
      <c r="B47" s="27"/>
      <c r="C47" s="27"/>
      <c r="D47" s="27"/>
      <c r="E47" s="27"/>
      <c r="F47" s="27"/>
      <c r="G47" s="27"/>
      <c r="H47" s="27"/>
      <c r="I47" s="27"/>
      <c r="J47" s="27"/>
      <c r="K47" s="27"/>
    </row>
    <row r="48" spans="1:11" ht="15.75" customHeight="1">
      <c r="A48" s="27" t="s">
        <v>64</v>
      </c>
      <c r="B48" s="27"/>
      <c r="C48" s="27"/>
      <c r="D48" s="27"/>
      <c r="E48" s="27"/>
      <c r="F48" s="27"/>
      <c r="G48" s="27"/>
      <c r="H48" s="27"/>
      <c r="I48" s="27"/>
      <c r="J48" s="27"/>
      <c r="K48" s="27"/>
    </row>
    <row r="49" spans="1:7" ht="15.75" customHeight="1">
      <c r="A49" s="27" t="s">
        <v>43</v>
      </c>
      <c r="B49" s="27"/>
      <c r="C49" s="27"/>
      <c r="D49" s="27"/>
      <c r="E49" s="27"/>
      <c r="F49" s="27"/>
      <c r="G49" s="27"/>
    </row>
    <row r="50" spans="1:8" ht="15.75" customHeight="1">
      <c r="A50" s="27" t="s">
        <v>44</v>
      </c>
      <c r="B50" s="27"/>
      <c r="C50" s="27"/>
      <c r="D50" s="27"/>
      <c r="E50" s="27"/>
      <c r="F50" s="27"/>
      <c r="G50" s="27"/>
      <c r="H50" s="27"/>
    </row>
  </sheetData>
  <sheetProtection/>
  <printOptions horizontalCentered="1"/>
  <pageMargins left="0.7874015748031497" right="0.5905511811023623" top="0.7874015748031497" bottom="0.7874015748031497" header="0.5118110236220472" footer="0.5118110236220472"/>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和歌山県総務部市町村課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行政班</dc:creator>
  <cp:keywords/>
  <dc:description/>
  <cp:lastModifiedBy>140449</cp:lastModifiedBy>
  <cp:lastPrinted>2017-03-02T05:29:46Z</cp:lastPrinted>
  <dcterms:created xsi:type="dcterms:W3CDTF">2001-08-21T02:11:25Z</dcterms:created>
  <dcterms:modified xsi:type="dcterms:W3CDTF">2021-03-12T01:07:22Z</dcterms:modified>
  <cp:category/>
  <cp:version/>
  <cp:contentType/>
  <cp:contentStatus/>
</cp:coreProperties>
</file>