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U33" i="10"/>
  <c r="C33" i="10"/>
  <c r="C34" i="10" s="1"/>
  <c r="BW32" i="10"/>
  <c r="C32" i="10"/>
  <c r="C31" i="10"/>
  <c r="C35" i="10" l="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U32" i="10" l="1"/>
  <c r="AM31" i="10"/>
  <c r="AM32" i="10" s="1"/>
  <c r="AM33" i="10" s="1"/>
  <c r="BE31" i="10" l="1"/>
  <c r="BE32" i="10" s="1"/>
  <c r="BW31" i="10"/>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<sst xmlns="http://schemas.openxmlformats.org/spreadsheetml/2006/main" count="1151" uniqueCount="590">
  <si>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</si>
  <si>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</si>
  <si>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</si>
  <si>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</si>
  <si>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</si>
  <si>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</si>
  <si>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</si>
  <si>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</si>
  <si>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</si>
  <si>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</si>
  <si>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</si>
  <si>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</si>
  <si>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</si>
  <si>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</si>
  <si>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</si>
  <si>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</si>
  <si>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</si>
  <si>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</si>
  <si>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</si>
  <si>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</si>
  <si>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</si>
  <si>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</si>
  <si>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</si>
  <si>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</si>
  <si>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</si>
  <si>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</si>
  <si>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</si>
  <si>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</si>
  <si>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</si>
  <si>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</si>
  <si>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</si>
  <si>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</si>
  <si>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</si>
  <si>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</si>
  <si>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</si>
  <si>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</si>
  <si>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</si>
  <si>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</si>
  <si>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</si>
  <si>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</si>
  <si>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</si>
  <si>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</si>
  <si>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</si>
  <si>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</si>
  <si>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</si>
  <si>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</si>
  <si>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</si>
  <si>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</si>
  <si>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</si>
  <si>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</si>
  <si>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</si>
  <si>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</si>
  <si>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</si>
  <si>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</si>
  <si>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</si>
  <si>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</si>
  <si>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</si>
  <si>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</si>
  <si>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</si>
  <si>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</si>
  <si>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</si>
  <si>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</si>
  <si>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</si>
  <si>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</si>
  <si>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</si>
  <si>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</si>
  <si>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</si>
  <si>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</si>
  <si>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</si>
  <si>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</si>
  <si>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</si>
  <si>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</si>
  <si>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</si>
  <si>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</si>
  <si>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</si>
  <si>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</si>
  <si>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</si>
  <si>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</si>
  <si>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</si>
  <si>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</si>
  <si>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和歌山県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</si>
  <si>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</si>
  <si>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</si>
  <si>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</si>
  <si>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</si>
  <si>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</si>
  <si>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</si>
  <si>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</si>
  <si>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</si>
  <si>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</si>
  <si>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</si>
  <si>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</si>
  <si>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</si>
  <si>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</si>
  <si>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</si>
  <si>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</si>
  <si>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</si>
  <si>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</si>
  <si>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</si>
  <si>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</si>
  <si>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</si>
  <si>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</si>
  <si>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</si>
  <si>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</si>
  <si>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</si>
  <si>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</si>
  <si>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</si>
  <si>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</si>
  <si>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</si>
  <si>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</si>
  <si>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</si>
  <si>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</si>
  <si>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</si>
  <si>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</si>
  <si>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</si>
  <si>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</si>
  <si>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</si>
  <si>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</si>
  <si>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</si>
  <si>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</si>
  <si>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</si>
  <si>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</si>
  <si>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</si>
  <si>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</si>
  <si>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</si>
  <si>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</si>
  <si>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</si>
  <si>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</si>
  <si>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</si>
  <si>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</si>
  <si>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</si>
  <si>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</si>
  <si>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</si>
  <si>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</si>
  <si>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</si>
  <si>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</si>
  <si>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</si>
  <si>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</si>
  <si>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</si>
  <si>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</si>
  <si>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</si>
  <si>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</si>
  <si>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</si>
  <si>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</si>
  <si>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</si>
  <si>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-1.1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</si>
  <si>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</si>
  <si>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</si>
  <si>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</si>
  <si>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</si>
  <si>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</si>
  <si>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</si>
  <si>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</si>
  <si>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</si>
  <si>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</si>
  <si>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</si>
  <si>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</si>
  <si>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</si>
  <si>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</si>
  <si>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</si>
  <si>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</si>
  <si>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</si>
  <si>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</si>
  <si>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</si>
  <si>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</si>
  <si>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</si>
  <si>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</si>
  <si>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</si>
  <si>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</si>
  <si>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</si>
  <si>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</si>
  <si>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</si>
  <si>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</si>
  <si>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</si>
  <si>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</si>
  <si>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</si>
  <si>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</si>
  <si>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</si>
  <si>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</si>
  <si>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</si>
  <si>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</si>
  <si>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</si>
  <si>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</si>
  <si>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</si>
  <si>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</si>
  <si>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</si>
  <si>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</si>
  <si>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</si>
  <si>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</si>
  <si>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</si>
  <si>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</si>
  <si>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和歌山県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</si>
  <si>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</si>
  <si>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</si>
  <si>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</si>
  <si>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</si>
  <si>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</si>
  <si>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</si>
  <si>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</si>
  <si>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</si>
  <si>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</si>
  <si>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</si>
  <si>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</si>
  <si>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</si>
  <si>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</si>
  <si>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</si>
  <si>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</si>
  <si>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</si>
  <si>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</si>
  <si>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</si>
  <si>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</si>
  <si>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</si>
  <si>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</si>
  <si>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</si>
  <si>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</si>
  <si>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</si>
  <si>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</si>
  <si>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</si>
  <si>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</si>
  <si>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</si>
  <si>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</si>
  <si>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</si>
  <si>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</si>
  <si>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</si>
  <si>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</si>
  <si>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</si>
  <si>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</si>
  <si>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</si>
  <si>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</si>
  <si>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</si>
  <si>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</si>
  <si>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</si>
  <si>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</si>
  <si>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</si>
  <si>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</si>
  <si>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</si>
  <si>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</si>
  <si>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</si>
  <si>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</si>
  <si>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</si>
  <si>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</si>
  <si>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</si>
  <si>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</si>
  <si>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</si>
  <si>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</si>
  <si>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</si>
  <si>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</si>
  <si>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</si>
  <si>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</si>
  <si>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</si>
  <si>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</si>
  <si>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</si>
  <si>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</si>
  <si>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</si>
  <si>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</si>
  <si>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</si>
  <si>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</si>
  <si>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</si>
  <si>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</si>
  <si>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</si>
  <si>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</si>
  <si>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</si>
  <si>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</si>
  <si>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</si>
  <si>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</si>
  <si>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</si>
  <si>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</si>
  <si>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</si>
  <si>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</si>
  <si>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</si>
  <si>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</si>
  <si>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</si>
  <si>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</si>
  <si>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</si>
  <si>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</si>
  <si>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</si>
  <si>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</si>
  <si>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</si>
  <si>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</si>
  <si>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</si>
  <si>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</si>
  <si>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</si>
  <si>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</si>
  <si>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</si>
  <si>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</si>
  <si>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</si>
  <si>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</si>
  <si>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</si>
  <si>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</si>
  <si>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</si>
  <si>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</si>
  <si>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</si>
  <si>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</si>
  <si>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</si>
  <si>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</si>
  <si>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</si>
  <si>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</si>
  <si>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</si>
  <si>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</si>
  <si>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</si>
  <si>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</si>
  <si>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</si>
  <si>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</si>
  <si>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</si>
  <si>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</si>
  <si>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</si>
  <si>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</si>
  <si>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</si>
  <si>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</si>
  <si>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</si>
  <si>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</si>
  <si>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</si>
  <si>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</si>
  <si>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</si>
  <si>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</si>
  <si>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</si>
  <si>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</si>
  <si>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</si>
  <si>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</si>
  <si>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</si>
  <si>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</si>
  <si>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</si>
  <si>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</si>
  <si>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</si>
  <si>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</si>
  <si>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</si>
  <si>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</si>
  <si>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</si>
  <si>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</si>
  <si>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</si>
  <si>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</si>
  <si>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</si>
  <si>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</si>
  <si>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</si>
  <si>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</si>
  <si>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</si>
  <si>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</si>
  <si>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</si>
  <si>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</si>
  <si>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</si>
  <si>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</si>
  <si>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</si>
  <si>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</si>
  <si>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</si>
  <si>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</si>
  <si>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</si>
  <si>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和歌山県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</si>
  <si>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</si>
  <si>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</si>
  <si>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</si>
  <si>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</si>
  <si>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</si>
  <si>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</si>
  <si>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</si>
  <si>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</si>
  <si>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</si>
  <si>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</si>
  <si>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</si>
  <si>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</si>
  <si>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</si>
  <si>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</si>
  <si>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</si>
  <si>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</si>
  <si>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</si>
  <si>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</si>
  <si>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</si>
  <si>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</si>
  <si>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農林水産振興資金特別会計</t>
    <phoneticPr fontId="5"/>
  </si>
  <si>
    <t>中小企業振興資金特別会計</t>
    <phoneticPr fontId="5"/>
  </si>
  <si>
    <t>母子父子寡婦福祉資金特別会計</t>
    <phoneticPr fontId="5"/>
  </si>
  <si>
    <t>修学奨励金特別会計</t>
    <phoneticPr fontId="5"/>
  </si>
  <si>
    <t>職員住宅特別会計</t>
    <phoneticPr fontId="5"/>
  </si>
  <si>
    <t>市町村振興資金特別会計</t>
    <phoneticPr fontId="5"/>
  </si>
  <si>
    <t>自動車税等証紙特別会計</t>
    <phoneticPr fontId="5"/>
  </si>
  <si>
    <t>用地取得事業特別会計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</si>
  <si>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</si>
  <si>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</si>
  <si>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</si>
  <si>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</si>
  <si>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</si>
  <si>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</si>
  <si>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</si>
  <si>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</si>
  <si>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</si>
  <si>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</si>
  <si>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</si>
  <si>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</si>
  <si>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</si>
  <si>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</si>
  <si>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県営競輪事業特別会計</t>
    <phoneticPr fontId="5"/>
  </si>
  <si>
    <t>国民健康保険特別会計</t>
    <phoneticPr fontId="5"/>
  </si>
  <si>
    <t>県立こころの医療センター事業会計</t>
    <phoneticPr fontId="5"/>
  </si>
  <si>
    <t>法適用企業</t>
    <phoneticPr fontId="5"/>
  </si>
  <si>
    <t>工業用水道事業会計</t>
    <phoneticPr fontId="5"/>
  </si>
  <si>
    <t>土地造成事業会計</t>
    <phoneticPr fontId="5"/>
  </si>
  <si>
    <t>県営港湾施設管理特別会計</t>
    <phoneticPr fontId="5"/>
  </si>
  <si>
    <t>法非適用企業</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</si>
  <si>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</si>
  <si>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</si>
  <si>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</si>
  <si>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</si>
  <si>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</si>
  <si>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</si>
  <si>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</si>
  <si>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</si>
  <si>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</si>
  <si>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</si>
  <si>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</si>
  <si>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</si>
  <si>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</si>
  <si>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</si>
  <si>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</si>
  <si>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</si>
  <si>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</si>
  <si>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</si>
  <si>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</si>
  <si>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</si>
  <si>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</si>
  <si>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</si>
  <si>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</si>
  <si>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</si>
  <si>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</si>
  <si>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</si>
  <si>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</si>
  <si>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</si>
  <si>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</si>
  <si>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</si>
  <si>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</si>
  <si>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</si>
  <si>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</si>
  <si>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</si>
  <si>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</si>
  <si>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</si>
  <si>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</si>
  <si>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</si>
  <si>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</si>
  <si>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</si>
  <si>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</si>
  <si>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</si>
  <si>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</si>
  <si>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</si>
  <si>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</si>
  <si>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</si>
  <si>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</si>
  <si>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</si>
  <si>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</si>
  <si>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</si>
  <si>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</si>
  <si>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</si>
  <si>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</si>
  <si>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</si>
  <si>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</si>
  <si>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</si>
  <si>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土地造成事業会計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</si>
  <si>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</si>
  <si>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</si>
  <si>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</si>
  <si>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</si>
  <si>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</si>
  <si>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</si>
  <si>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</si>
  <si>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</si>
  <si>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</si>
  <si>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</si>
  <si>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</si>
  <si>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</si>
  <si>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</si>
  <si>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</si>
  <si>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</si>
  <si>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</si>
  <si>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</si>
  <si>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</si>
  <si>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</si>
  <si>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</si>
  <si>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</si>
  <si>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</si>
  <si>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</si>
  <si>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</si>
  <si>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</si>
  <si>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</si>
  <si>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</si>
  <si>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</si>
  <si>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</si>
  <si>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</si>
  <si>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</si>
  <si>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</si>
  <si>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</si>
  <si>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</si>
  <si>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</si>
  <si>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</si>
  <si>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</si>
  <si>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</si>
  <si>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</si>
  <si>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</si>
  <si>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</si>
  <si>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</si>
  <si>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</si>
  <si>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</si>
  <si>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</si>
  <si>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</si>
  <si>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</si>
  <si>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</si>
  <si>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</si>
  <si>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</si>
  <si>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</si>
  <si>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</si>
  <si>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</si>
  <si>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</si>
  <si>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</si>
  <si>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</si>
  <si>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</si>
  <si>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</si>
  <si>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</si>
  <si>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</si>
  <si>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</si>
  <si>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</si>
  <si>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</si>
  <si>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</si>
  <si>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</si>
  <si>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</si>
  <si>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</si>
  <si>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</si>
  <si>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</si>
  <si>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</si>
  <si>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</si>
  <si>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</si>
  <si>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</si>
  <si>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</si>
  <si>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</si>
  <si>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</si>
  <si>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</si>
  <si>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</si>
  <si>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</si>
  <si>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</si>
  <si>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</si>
  <si>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</si>
  <si>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</si>
  <si>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</si>
  <si>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一般会計</t>
  </si>
  <si>
    <t>工業用水道事業会計</t>
  </si>
  <si>
    <t>国民健康保険特別会計</t>
  </si>
  <si>
    <t>県営競輪事業特別会計</t>
  </si>
  <si>
    <t>県立こころの医療センター事業会計</t>
  </si>
  <si>
    <t>流域下水道事業特別会計</t>
  </si>
  <si>
    <t>県営港湾施設管理特別会計</t>
  </si>
  <si>
    <t>職員住宅特別会計</t>
  </si>
  <si>
    <t>その他会計（赤字）</t>
  </si>
  <si>
    <t>その他会計（黒字）</t>
  </si>
  <si>
    <t>H25末</t>
    <phoneticPr fontId="2"/>
  </si>
  <si>
    <t>H26末</t>
    <phoneticPr fontId="2"/>
  </si>
  <si>
    <t>H27末</t>
    <phoneticPr fontId="2"/>
  </si>
  <si>
    <t>H28末</t>
    <phoneticPr fontId="2"/>
  </si>
  <si>
    <t>H29末</t>
    <phoneticPr fontId="2"/>
  </si>
  <si>
    <t>福祉対策等基金</t>
    <rPh sb="0" eb="2">
      <t>フクシ</t>
    </rPh>
    <rPh sb="2" eb="4">
      <t>タイサク</t>
    </rPh>
    <rPh sb="4" eb="5">
      <t>トウ</t>
    </rPh>
    <rPh sb="5" eb="7">
      <t>キキン</t>
    </rPh>
    <phoneticPr fontId="2"/>
  </si>
  <si>
    <t>産業開発基金</t>
    <rPh sb="0" eb="2">
      <t>サンギョウ</t>
    </rPh>
    <rPh sb="2" eb="4">
      <t>カイハツ</t>
    </rPh>
    <rPh sb="4" eb="6">
      <t>キキン</t>
    </rPh>
    <phoneticPr fontId="2"/>
  </si>
  <si>
    <t>地域医療介護総合確保</t>
    <rPh sb="0" eb="2">
      <t>チイキ</t>
    </rPh>
    <rPh sb="2" eb="4">
      <t>イリョウ</t>
    </rPh>
    <rPh sb="4" eb="6">
      <t>カイゴ</t>
    </rPh>
    <rPh sb="6" eb="8">
      <t>ソウゴウ</t>
    </rPh>
    <rPh sb="8" eb="10">
      <t>カクホ</t>
    </rPh>
    <phoneticPr fontId="2"/>
  </si>
  <si>
    <t>地域振興基金</t>
    <rPh sb="0" eb="2">
      <t>チイキ</t>
    </rPh>
    <rPh sb="2" eb="4">
      <t>シンコウ</t>
    </rPh>
    <rPh sb="4" eb="6">
      <t>キキン</t>
    </rPh>
    <phoneticPr fontId="2"/>
  </si>
  <si>
    <t>後期高齢者医療財政安定化</t>
    <rPh sb="0" eb="2">
      <t>コウキ</t>
    </rPh>
    <rPh sb="2" eb="5">
      <t>コウレイシャ</t>
    </rPh>
    <rPh sb="5" eb="7">
      <t>イリョウ</t>
    </rPh>
    <rPh sb="7" eb="9">
      <t>ザイセイ</t>
    </rPh>
    <rPh sb="9" eb="12">
      <t>アンテイカ</t>
    </rPh>
    <phoneticPr fontId="2"/>
  </si>
  <si>
    <t>○</t>
    <phoneticPr fontId="2"/>
  </si>
  <si>
    <t>和歌山県土地開発公社</t>
  </si>
  <si>
    <t>-</t>
    <phoneticPr fontId="2"/>
  </si>
  <si>
    <t>和歌山県住宅供給公社</t>
  </si>
  <si>
    <t>和歌山県国際交流協会</t>
  </si>
  <si>
    <t>和歌山県私学振興基金協会</t>
  </si>
  <si>
    <t>和歌山県青少年育成協会</t>
  </si>
  <si>
    <t>和歌山県救急医療情報センター</t>
  </si>
  <si>
    <t>わかやま移植医療推進協会</t>
  </si>
  <si>
    <t>和歌山県民総合健診センター</t>
  </si>
  <si>
    <t>わかやま産業振興財団</t>
  </si>
  <si>
    <t>和歌山県勤労福祉協会</t>
  </si>
  <si>
    <t>ウインナック</t>
  </si>
  <si>
    <t>和歌山県農業公社</t>
  </si>
  <si>
    <t>畜産協会わかやま</t>
  </si>
  <si>
    <t>わかやま森林と緑の公社（林業公社）</t>
  </si>
  <si>
    <t>和歌山県栽培漁業協会</t>
  </si>
  <si>
    <t>和歌山県下水道公社</t>
  </si>
  <si>
    <t>和歌山県文化財センター</t>
  </si>
  <si>
    <t>和歌山県水上安全協会</t>
  </si>
  <si>
    <t>和歌山県暴力追放県民センター</t>
  </si>
  <si>
    <t>和歌山県老人クラブ連合会</t>
  </si>
  <si>
    <t>和歌山県人権啓発センター</t>
  </si>
  <si>
    <t>公立大学法人和歌山県立医科大学</t>
  </si>
  <si>
    <t>関西広域連合</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</si>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</sst>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cellStyleXfs>
  <cellXfs count="12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107" xfId="15" applyFont="1" applyFill="1" applyBorder="1" applyAlignment="1" applyProtection="1">
      <alignment horizontal="left" vertical="center" shrinkToFit="1"/>
      <protection locked="0"/>
    </xf>
    <xf numFmtId="0" fontId="29" fillId="0" borderId="108" xfId="15" applyFont="1" applyFill="1" applyBorder="1" applyAlignment="1" applyProtection="1">
      <alignment horizontal="left" vertical="center" shrinkToFit="1"/>
      <protection locked="0"/>
    </xf>
    <xf numFmtId="0" fontId="29" fillId="0" borderId="109" xfId="15" applyFont="1" applyFill="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Fill="1" applyBorder="1" applyAlignment="1" applyProtection="1">
      <alignment horizontal="left" vertical="center" shrinkToFit="1"/>
      <protection locked="0"/>
    </xf>
    <xf numFmtId="0" fontId="29" fillId="0" borderId="94" xfId="15" applyFont="1" applyFill="1" applyBorder="1" applyAlignment="1" applyProtection="1">
      <alignment horizontal="left" vertical="center" shrinkToFit="1"/>
      <protection locked="0"/>
    </xf>
    <xf numFmtId="0" fontId="29" fillId="0" borderId="95" xfId="15" applyFont="1" applyFill="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97161</c:v>
                </c:pt>
                <c:pt idx="2">
                  <c:v>101731</c:v>
                </c:pt>
                <c:pt idx="3">
                  <c:v>108224</c:v>
                </c:pt>
                <c:pt idx="4">
                  <c:v>105585</c:v>
                </c:pt>
              </c:numCache>
            </c:numRef>
          </c:val>
          <c:smooth val="0"/>
          <c:extLst xmlns:c16r2="http://schemas.microsoft.com/office/drawing/2015/06/chart">
            <c:ext xmlns:c16="http://schemas.microsoft.com/office/drawing/2014/chart" uri="{C3380CC4-5D6E-409C-BE32-E72D297353CC}">
              <c16:uniqueId val="{00000000-FE75-424F-A807-BFB8C94F57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117940</c:v>
                </c:pt>
                <c:pt idx="1">
                  <c:v>109670</c:v>
                </c:pt>
                <c:pt idx="2">
                  <c:v>106473</c:v>
                </c:pt>
                <c:pt idx="3">
                  <c:v>104655</c:v>
                </c:pt>
                <c:pt idx="4">
                  <c:v>118133</c:v>
                </c:pt>
              </c:numCache>
            </c:numRef>
          </c:val>
          <c:smooth val="0"/>
          <c:extLst xmlns:c16r2="http://schemas.microsoft.com/office/drawing/2015/06/chart">
            <c:ext xmlns:c16="http://schemas.microsoft.com/office/drawing/2014/chart" uri="{C3380CC4-5D6E-409C-BE32-E72D297353CC}">
              <c16:uniqueId val="{00000001-FE75-424F-A807-BFB8C94F57FA}"/>
            </c:ext>
          </c:extLst>
        </c:ser>
        <c:dLbls>
          <c:showLegendKey val="0"/>
          <c:showVal val="0"/>
          <c:showCatName val="0"/>
          <c:showSerName val="0"/>
          <c:showPercent val="0"/>
          <c:showBubbleSize val="0"/>
        </c:dLbls>
        <c:marker val="1"/>
        <c:smooth val="0"/>
        <c:axId val="210429056"/>
        <c:axId val="210430976"/>
      </c:lineChart>
      <c:catAx>
        <c:axId val="210429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430976"/>
        <c:crosses val="autoZero"/>
        <c:auto val="1"/>
        <c:lblAlgn val="ctr"/>
        <c:lblOffset val="100"/>
        <c:tickLblSkip val="1"/>
        <c:tickMarkSkip val="1"/>
        <c:noMultiLvlLbl val="0"/>
      </c:catAx>
      <c:valAx>
        <c:axId val="2104309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429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1.66</c:v>
                </c:pt>
                <c:pt idx="1">
                  <c:v>1.23</c:v>
                </c:pt>
                <c:pt idx="2">
                  <c:v>1.24</c:v>
                </c:pt>
                <c:pt idx="3">
                  <c:v>1.99</c:v>
                </c:pt>
                <c:pt idx="4">
                  <c:v>1.1599999999999999</c:v>
                </c:pt>
              </c:numCache>
            </c:numRef>
          </c:val>
          <c:extLst xmlns:c16r2="http://schemas.microsoft.com/office/drawing/2015/06/chart">
            <c:ext xmlns:c16="http://schemas.microsoft.com/office/drawing/2014/chart" uri="{C3380CC4-5D6E-409C-BE32-E72D297353CC}">
              <c16:uniqueId val="{00000000-803D-4824-93EC-BF591CF031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1.41</c:v>
                </c:pt>
                <c:pt idx="1">
                  <c:v>1.37</c:v>
                </c:pt>
                <c:pt idx="2">
                  <c:v>1.38</c:v>
                </c:pt>
                <c:pt idx="3">
                  <c:v>1.38</c:v>
                </c:pt>
                <c:pt idx="4">
                  <c:v>1.38</c:v>
                </c:pt>
              </c:numCache>
            </c:numRef>
          </c:val>
          <c:extLst xmlns:c16r2="http://schemas.microsoft.com/office/drawing/2015/06/chart">
            <c:ext xmlns:c16="http://schemas.microsoft.com/office/drawing/2014/chart" uri="{C3380CC4-5D6E-409C-BE32-E72D297353CC}">
              <c16:uniqueId val="{00000001-803D-4824-93EC-BF591CF03165}"/>
            </c:ext>
          </c:extLst>
        </c:ser>
        <c:dLbls>
          <c:showLegendKey val="0"/>
          <c:showVal val="0"/>
          <c:showCatName val="0"/>
          <c:showSerName val="0"/>
          <c:showPercent val="0"/>
          <c:showBubbleSize val="0"/>
        </c:dLbls>
        <c:gapWidth val="250"/>
        <c:overlap val="100"/>
        <c:axId val="212558592"/>
        <c:axId val="212560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0.71</c:v>
                </c:pt>
                <c:pt idx="1">
                  <c:v>0.76</c:v>
                </c:pt>
                <c:pt idx="2">
                  <c:v>0.62</c:v>
                </c:pt>
                <c:pt idx="3">
                  <c:v>1.82</c:v>
                </c:pt>
                <c:pt idx="4">
                  <c:v>0.18</c:v>
                </c:pt>
              </c:numCache>
            </c:numRef>
          </c:val>
          <c:smooth val="0"/>
          <c:extLst xmlns:c16r2="http://schemas.microsoft.com/office/drawing/2015/06/chart">
            <c:ext xmlns:c16="http://schemas.microsoft.com/office/drawing/2014/chart" uri="{C3380CC4-5D6E-409C-BE32-E72D297353CC}">
              <c16:uniqueId val="{00000002-803D-4824-93EC-BF591CF03165}"/>
            </c:ext>
          </c:extLst>
        </c:ser>
        <c:dLbls>
          <c:showLegendKey val="0"/>
          <c:showVal val="0"/>
          <c:showCatName val="0"/>
          <c:showSerName val="0"/>
          <c:showPercent val="0"/>
          <c:showBubbleSize val="0"/>
        </c:dLbls>
        <c:marker val="1"/>
        <c:smooth val="0"/>
        <c:axId val="212558592"/>
        <c:axId val="212560512"/>
      </c:lineChart>
      <c:catAx>
        <c:axId val="21255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2560512"/>
        <c:crosses val="autoZero"/>
        <c:auto val="1"/>
        <c:lblAlgn val="ctr"/>
        <c:lblOffset val="100"/>
        <c:tickLblSkip val="1"/>
        <c:tickMarkSkip val="1"/>
        <c:noMultiLvlLbl val="0"/>
      </c:catAx>
      <c:valAx>
        <c:axId val="21256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55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44D-43FF-A523-4685B425A2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44D-43FF-A523-4685B425A2CD}"/>
            </c:ext>
          </c:extLst>
        </c:ser>
        <c:ser>
          <c:idx val="2"/>
          <c:order val="2"/>
          <c:tx>
            <c:strRef>
              <c:f>データシート!$A$29</c:f>
              <c:strCache>
                <c:ptCount val="1"/>
                <c:pt idx="0">
                  <c:v>職員住宅特別会計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44D-43FF-A523-4685B425A2CD}"/>
            </c:ext>
          </c:extLst>
        </c:ser>
        <c:ser>
          <c:idx val="3"/>
          <c:order val="3"/>
          <c:tx>
            <c:strRef>
              <c:f>データシート!$A$30</c:f>
              <c:strCache>
                <c:ptCount val="1"/>
                <c:pt idx="0">
                  <c:v>県営港湾施設管理特別会計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344D-43FF-A523-4685B425A2CD}"/>
            </c:ext>
          </c:extLst>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4-344D-43FF-A523-4685B425A2CD}"/>
            </c:ext>
          </c:extLst>
        </c:ser>
        <c:ser>
          <c:idx val="5"/>
          <c:order val="5"/>
          <c:tx>
            <c:strRef>
              <c:f>データシート!$A$32</c:f>
              <c:strCache>
                <c:ptCount val="1"/>
                <c:pt idx="0">
                  <c:v>県立こころの医療センター事業会計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0.09</c:v>
                </c:pt>
                <c:pt idx="4">
                  <c:v>#N/A</c:v>
                </c:pt>
                <c:pt idx="5">
                  <c:v>0.08</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344D-43FF-A523-4685B425A2CD}"/>
            </c:ext>
          </c:extLst>
        </c:ser>
        <c:ser>
          <c:idx val="6"/>
          <c:order val="6"/>
          <c:tx>
            <c:strRef>
              <c:f>データシート!$A$33</c:f>
              <c:strCache>
                <c:ptCount val="1"/>
                <c:pt idx="0">
                  <c:v>県営競輪事業特別会計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0.12</c:v>
                </c:pt>
                <c:pt idx="2">
                  <c:v>#N/A</c:v>
                </c:pt>
                <c:pt idx="3">
                  <c:v>0.12</c:v>
                </c:pt>
                <c:pt idx="4">
                  <c:v>#N/A</c:v>
                </c:pt>
                <c:pt idx="5">
                  <c:v>0.13</c:v>
                </c:pt>
                <c:pt idx="6">
                  <c:v>#N/A</c:v>
                </c:pt>
                <c:pt idx="7">
                  <c:v>0.16</c:v>
                </c:pt>
                <c:pt idx="8">
                  <c:v>#N/A</c:v>
                </c:pt>
                <c:pt idx="9">
                  <c:v>0.2</c:v>
                </c:pt>
              </c:numCache>
            </c:numRef>
          </c:val>
          <c:extLst xmlns:c16r2="http://schemas.microsoft.com/office/drawing/2015/06/chart">
            <c:ext xmlns:c16="http://schemas.microsoft.com/office/drawing/2014/chart" uri="{C3380CC4-5D6E-409C-BE32-E72D297353CC}">
              <c16:uniqueId val="{00000006-344D-43FF-A523-4685B425A2C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0.5</c:v>
                </c:pt>
              </c:numCache>
            </c:numRef>
          </c:val>
          <c:extLst xmlns:c16r2="http://schemas.microsoft.com/office/drawing/2015/06/chart">
            <c:ext xmlns:c16="http://schemas.microsoft.com/office/drawing/2014/chart" uri="{C3380CC4-5D6E-409C-BE32-E72D297353CC}">
              <c16:uniqueId val="{00000007-344D-43FF-A523-4685B425A2CD}"/>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c:v>
                </c:pt>
                <c:pt idx="2">
                  <c:v>#N/A</c:v>
                </c:pt>
                <c:pt idx="3">
                  <c:v>1.01</c:v>
                </c:pt>
                <c:pt idx="4">
                  <c:v>#N/A</c:v>
                </c:pt>
                <c:pt idx="5">
                  <c:v>1.1299999999999999</c:v>
                </c:pt>
                <c:pt idx="6">
                  <c:v>#N/A</c:v>
                </c:pt>
                <c:pt idx="7">
                  <c:v>1.04</c:v>
                </c:pt>
                <c:pt idx="8">
                  <c:v>#N/A</c:v>
                </c:pt>
                <c:pt idx="9">
                  <c:v>1.03</c:v>
                </c:pt>
              </c:numCache>
            </c:numRef>
          </c:val>
          <c:extLst xmlns:c16r2="http://schemas.microsoft.com/office/drawing/2015/06/chart">
            <c:ext xmlns:c16="http://schemas.microsoft.com/office/drawing/2014/chart" uri="{C3380CC4-5D6E-409C-BE32-E72D297353CC}">
              <c16:uniqueId val="{00000008-344D-43FF-A523-4685B425A2C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1.64</c:v>
                </c:pt>
                <c:pt idx="2">
                  <c:v>#N/A</c:v>
                </c:pt>
                <c:pt idx="3">
                  <c:v>1.21</c:v>
                </c:pt>
                <c:pt idx="4">
                  <c:v>#N/A</c:v>
                </c:pt>
                <c:pt idx="5">
                  <c:v>1.22</c:v>
                </c:pt>
                <c:pt idx="6">
                  <c:v>#N/A</c:v>
                </c:pt>
                <c:pt idx="7">
                  <c:v>1.97</c:v>
                </c:pt>
                <c:pt idx="8">
                  <c:v>#N/A</c:v>
                </c:pt>
                <c:pt idx="9">
                  <c:v>1.1499999999999999</c:v>
                </c:pt>
              </c:numCache>
            </c:numRef>
          </c:val>
          <c:extLst xmlns:c16r2="http://schemas.microsoft.com/office/drawing/2015/06/chart">
            <c:ext xmlns:c16="http://schemas.microsoft.com/office/drawing/2014/chart" uri="{C3380CC4-5D6E-409C-BE32-E72D297353CC}">
              <c16:uniqueId val="{00000009-344D-43FF-A523-4685B425A2CD}"/>
            </c:ext>
          </c:extLst>
        </c:ser>
        <c:dLbls>
          <c:showLegendKey val="0"/>
          <c:showVal val="0"/>
          <c:showCatName val="0"/>
          <c:showSerName val="0"/>
          <c:showPercent val="0"/>
          <c:showBubbleSize val="0"/>
        </c:dLbls>
        <c:gapWidth val="150"/>
        <c:overlap val="100"/>
        <c:axId val="213904000"/>
        <c:axId val="214962560"/>
      </c:barChart>
      <c:catAx>
        <c:axId val="21390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962560"/>
        <c:crosses val="autoZero"/>
        <c:auto val="1"/>
        <c:lblAlgn val="ctr"/>
        <c:lblOffset val="100"/>
        <c:tickLblSkip val="1"/>
        <c:tickMarkSkip val="1"/>
        <c:noMultiLvlLbl val="0"/>
      </c:catAx>
      <c:valAx>
        <c:axId val="21496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904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48970</c:v>
                </c:pt>
                <c:pt idx="5">
                  <c:v>51444</c:v>
                </c:pt>
                <c:pt idx="8">
                  <c:v>52947</c:v>
                </c:pt>
                <c:pt idx="11">
                  <c:v>53621</c:v>
                </c:pt>
                <c:pt idx="14">
                  <c:v>55501</c:v>
                </c:pt>
              </c:numCache>
            </c:numRef>
          </c:val>
          <c:extLst xmlns:c16r2="http://schemas.microsoft.com/office/drawing/2015/06/chart">
            <c:ext xmlns:c16="http://schemas.microsoft.com/office/drawing/2014/chart" uri="{C3380CC4-5D6E-409C-BE32-E72D297353CC}">
              <c16:uniqueId val="{00000000-3A95-4EDC-AAE4-8EFC3ED70E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11</c:v>
                </c:pt>
                <c:pt idx="3">
                  <c:v>8</c:v>
                </c:pt>
                <c:pt idx="6">
                  <c:v>6</c:v>
                </c:pt>
                <c:pt idx="9">
                  <c:v>2</c:v>
                </c:pt>
                <c:pt idx="12">
                  <c:v>1</c:v>
                </c:pt>
              </c:numCache>
            </c:numRef>
          </c:val>
          <c:extLst xmlns:c16r2="http://schemas.microsoft.com/office/drawing/2015/06/chart">
            <c:ext xmlns:c16="http://schemas.microsoft.com/office/drawing/2014/chart" uri="{C3380CC4-5D6E-409C-BE32-E72D297353CC}">
              <c16:uniqueId val="{00000001-3A95-4EDC-AAE4-8EFC3ED70E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856</c:v>
                </c:pt>
                <c:pt idx="3">
                  <c:v>933</c:v>
                </c:pt>
                <c:pt idx="6">
                  <c:v>836</c:v>
                </c:pt>
                <c:pt idx="9">
                  <c:v>454</c:v>
                </c:pt>
                <c:pt idx="12">
                  <c:v>320</c:v>
                </c:pt>
              </c:numCache>
            </c:numRef>
          </c:val>
          <c:extLst xmlns:c16r2="http://schemas.microsoft.com/office/drawing/2015/06/chart">
            <c:ext xmlns:c16="http://schemas.microsoft.com/office/drawing/2014/chart" uri="{C3380CC4-5D6E-409C-BE32-E72D297353CC}">
              <c16:uniqueId val="{00000002-3A95-4EDC-AAE4-8EFC3ED70E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A95-4EDC-AAE4-8EFC3ED70E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858</c:v>
                </c:pt>
                <c:pt idx="3">
                  <c:v>865</c:v>
                </c:pt>
                <c:pt idx="6">
                  <c:v>776</c:v>
                </c:pt>
                <c:pt idx="9">
                  <c:v>781</c:v>
                </c:pt>
                <c:pt idx="12">
                  <c:v>906</c:v>
                </c:pt>
              </c:numCache>
            </c:numRef>
          </c:val>
          <c:extLst xmlns:c16r2="http://schemas.microsoft.com/office/drawing/2015/06/chart">
            <c:ext xmlns:c16="http://schemas.microsoft.com/office/drawing/2014/chart" uri="{C3380CC4-5D6E-409C-BE32-E72D297353CC}">
              <c16:uniqueId val="{00000004-3A95-4EDC-AAE4-8EFC3ED70E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A95-4EDC-AAE4-8EFC3ED70E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A95-4EDC-AAE4-8EFC3ED70E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71947</c:v>
                </c:pt>
                <c:pt idx="3">
                  <c:v>74295</c:v>
                </c:pt>
                <c:pt idx="6">
                  <c:v>72587</c:v>
                </c:pt>
                <c:pt idx="9">
                  <c:v>71110</c:v>
                </c:pt>
                <c:pt idx="12">
                  <c:v>72129</c:v>
                </c:pt>
              </c:numCache>
            </c:numRef>
          </c:val>
          <c:extLst xmlns:c16r2="http://schemas.microsoft.com/office/drawing/2015/06/chart">
            <c:ext xmlns:c16="http://schemas.microsoft.com/office/drawing/2014/chart" uri="{C3380CC4-5D6E-409C-BE32-E72D297353CC}">
              <c16:uniqueId val="{00000007-3A95-4EDC-AAE4-8EFC3ED70E79}"/>
            </c:ext>
          </c:extLst>
        </c:ser>
        <c:dLbls>
          <c:showLegendKey val="0"/>
          <c:showVal val="0"/>
          <c:showCatName val="0"/>
          <c:showSerName val="0"/>
          <c:showPercent val="0"/>
          <c:showBubbleSize val="0"/>
        </c:dLbls>
        <c:gapWidth val="100"/>
        <c:overlap val="100"/>
        <c:axId val="221249536"/>
        <c:axId val="221251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24702</c:v>
                </c:pt>
                <c:pt idx="2">
                  <c:v>#N/A</c:v>
                </c:pt>
                <c:pt idx="3">
                  <c:v>#N/A</c:v>
                </c:pt>
                <c:pt idx="4">
                  <c:v>24657</c:v>
                </c:pt>
                <c:pt idx="5">
                  <c:v>#N/A</c:v>
                </c:pt>
                <c:pt idx="6">
                  <c:v>#N/A</c:v>
                </c:pt>
                <c:pt idx="7">
                  <c:v>21258</c:v>
                </c:pt>
                <c:pt idx="8">
                  <c:v>#N/A</c:v>
                </c:pt>
                <c:pt idx="9">
                  <c:v>#N/A</c:v>
                </c:pt>
                <c:pt idx="10">
                  <c:v>18726</c:v>
                </c:pt>
                <c:pt idx="11">
                  <c:v>#N/A</c:v>
                </c:pt>
                <c:pt idx="12">
                  <c:v>#N/A</c:v>
                </c:pt>
                <c:pt idx="13">
                  <c:v>17855</c:v>
                </c:pt>
                <c:pt idx="14">
                  <c:v>#N/A</c:v>
                </c:pt>
              </c:numCache>
            </c:numRef>
          </c:val>
          <c:smooth val="0"/>
          <c:extLst xmlns:c16r2="http://schemas.microsoft.com/office/drawing/2015/06/chart">
            <c:ext xmlns:c16="http://schemas.microsoft.com/office/drawing/2014/chart" uri="{C3380CC4-5D6E-409C-BE32-E72D297353CC}">
              <c16:uniqueId val="{00000008-3A95-4EDC-AAE4-8EFC3ED70E79}"/>
            </c:ext>
          </c:extLst>
        </c:ser>
        <c:dLbls>
          <c:showLegendKey val="0"/>
          <c:showVal val="0"/>
          <c:showCatName val="0"/>
          <c:showSerName val="0"/>
          <c:showPercent val="0"/>
          <c:showBubbleSize val="0"/>
        </c:dLbls>
        <c:marker val="1"/>
        <c:smooth val="0"/>
        <c:axId val="221249536"/>
        <c:axId val="221251456"/>
      </c:lineChart>
      <c:catAx>
        <c:axId val="22124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251456"/>
        <c:crosses val="autoZero"/>
        <c:auto val="1"/>
        <c:lblAlgn val="ctr"/>
        <c:lblOffset val="100"/>
        <c:tickLblSkip val="1"/>
        <c:tickMarkSkip val="1"/>
        <c:noMultiLvlLbl val="0"/>
      </c:catAx>
      <c:valAx>
        <c:axId val="22125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24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632838</c:v>
                </c:pt>
                <c:pt idx="5">
                  <c:v>632652</c:v>
                </c:pt>
                <c:pt idx="8">
                  <c:v>627999</c:v>
                </c:pt>
                <c:pt idx="11">
                  <c:v>621795</c:v>
                </c:pt>
                <c:pt idx="14">
                  <c:v>611568</c:v>
                </c:pt>
              </c:numCache>
            </c:numRef>
          </c:val>
          <c:extLst xmlns:c16r2="http://schemas.microsoft.com/office/drawing/2015/06/chart">
            <c:ext xmlns:c16="http://schemas.microsoft.com/office/drawing/2014/chart" uri="{C3380CC4-5D6E-409C-BE32-E72D297353CC}">
              <c16:uniqueId val="{00000000-91CF-4DA3-8BF5-C34B317110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14192</c:v>
                </c:pt>
                <c:pt idx="5">
                  <c:v>14027</c:v>
                </c:pt>
                <c:pt idx="8">
                  <c:v>13735</c:v>
                </c:pt>
                <c:pt idx="11">
                  <c:v>16456</c:v>
                </c:pt>
                <c:pt idx="14">
                  <c:v>18965</c:v>
                </c:pt>
              </c:numCache>
            </c:numRef>
          </c:val>
          <c:extLst xmlns:c16r2="http://schemas.microsoft.com/office/drawing/2015/06/chart">
            <c:ext xmlns:c16="http://schemas.microsoft.com/office/drawing/2014/chart" uri="{C3380CC4-5D6E-409C-BE32-E72D297353CC}">
              <c16:uniqueId val="{00000001-91CF-4DA3-8BF5-C34B317110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69102</c:v>
                </c:pt>
                <c:pt idx="5">
                  <c:v>62770</c:v>
                </c:pt>
                <c:pt idx="8">
                  <c:v>63674</c:v>
                </c:pt>
                <c:pt idx="11">
                  <c:v>63890</c:v>
                </c:pt>
                <c:pt idx="14">
                  <c:v>65072</c:v>
                </c:pt>
              </c:numCache>
            </c:numRef>
          </c:val>
          <c:extLst xmlns:c16r2="http://schemas.microsoft.com/office/drawing/2015/06/chart">
            <c:ext xmlns:c16="http://schemas.microsoft.com/office/drawing/2014/chart" uri="{C3380CC4-5D6E-409C-BE32-E72D297353CC}">
              <c16:uniqueId val="{00000002-91CF-4DA3-8BF5-C34B317110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1CF-4DA3-8BF5-C34B317110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1CF-4DA3-8BF5-C34B317110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25504</c:v>
                </c:pt>
                <c:pt idx="3">
                  <c:v>25582</c:v>
                </c:pt>
                <c:pt idx="6">
                  <c:v>25792</c:v>
                </c:pt>
                <c:pt idx="9">
                  <c:v>25558</c:v>
                </c:pt>
                <c:pt idx="12">
                  <c:v>25218</c:v>
                </c:pt>
              </c:numCache>
            </c:numRef>
          </c:val>
          <c:extLst xmlns:c16r2="http://schemas.microsoft.com/office/drawing/2015/06/chart">
            <c:ext xmlns:c16="http://schemas.microsoft.com/office/drawing/2014/chart" uri="{C3380CC4-5D6E-409C-BE32-E72D297353CC}">
              <c16:uniqueId val="{00000005-91CF-4DA3-8BF5-C34B317110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129154</c:v>
                </c:pt>
                <c:pt idx="3">
                  <c:v>118043</c:v>
                </c:pt>
                <c:pt idx="6">
                  <c:v>114775</c:v>
                </c:pt>
                <c:pt idx="9">
                  <c:v>110926</c:v>
                </c:pt>
                <c:pt idx="12">
                  <c:v>105665</c:v>
                </c:pt>
              </c:numCache>
            </c:numRef>
          </c:val>
          <c:extLst xmlns:c16r2="http://schemas.microsoft.com/office/drawing/2015/06/chart">
            <c:ext xmlns:c16="http://schemas.microsoft.com/office/drawing/2014/chart" uri="{C3380CC4-5D6E-409C-BE32-E72D297353CC}">
              <c16:uniqueId val="{00000006-91CF-4DA3-8BF5-C34B317110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91CF-4DA3-8BF5-C34B317110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18155</c:v>
                </c:pt>
                <c:pt idx="3">
                  <c:v>17578</c:v>
                </c:pt>
                <c:pt idx="6">
                  <c:v>16844</c:v>
                </c:pt>
                <c:pt idx="9">
                  <c:v>16082</c:v>
                </c:pt>
                <c:pt idx="12">
                  <c:v>15220</c:v>
                </c:pt>
              </c:numCache>
            </c:numRef>
          </c:val>
          <c:extLst xmlns:c16r2="http://schemas.microsoft.com/office/drawing/2015/06/chart">
            <c:ext xmlns:c16="http://schemas.microsoft.com/office/drawing/2014/chart" uri="{C3380CC4-5D6E-409C-BE32-E72D297353CC}">
              <c16:uniqueId val="{00000008-91CF-4DA3-8BF5-C34B317110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7896</c:v>
                </c:pt>
                <c:pt idx="3">
                  <c:v>8139</c:v>
                </c:pt>
                <c:pt idx="6">
                  <c:v>3865</c:v>
                </c:pt>
                <c:pt idx="9">
                  <c:v>3443</c:v>
                </c:pt>
                <c:pt idx="12">
                  <c:v>3154</c:v>
                </c:pt>
              </c:numCache>
            </c:numRef>
          </c:val>
          <c:extLst xmlns:c16r2="http://schemas.microsoft.com/office/drawing/2015/06/chart">
            <c:ext xmlns:c16="http://schemas.microsoft.com/office/drawing/2014/chart" uri="{C3380CC4-5D6E-409C-BE32-E72D297353CC}">
              <c16:uniqueId val="{00000009-91CF-4DA3-8BF5-C34B317110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993079</c:v>
                </c:pt>
                <c:pt idx="3">
                  <c:v>1006493</c:v>
                </c:pt>
                <c:pt idx="6">
                  <c:v>1020761</c:v>
                </c:pt>
                <c:pt idx="9">
                  <c:v>1024364</c:v>
                </c:pt>
                <c:pt idx="12">
                  <c:v>1029197</c:v>
                </c:pt>
              </c:numCache>
            </c:numRef>
          </c:val>
          <c:extLst xmlns:c16r2="http://schemas.microsoft.com/office/drawing/2015/06/chart">
            <c:ext xmlns:c16="http://schemas.microsoft.com/office/drawing/2014/chart" uri="{C3380CC4-5D6E-409C-BE32-E72D297353CC}">
              <c16:uniqueId val="{0000000A-91CF-4DA3-8BF5-C34B317110E2}"/>
            </c:ext>
          </c:extLst>
        </c:ser>
        <c:dLbls>
          <c:showLegendKey val="0"/>
          <c:showVal val="0"/>
          <c:showCatName val="0"/>
          <c:showSerName val="0"/>
          <c:showPercent val="0"/>
          <c:showBubbleSize val="0"/>
        </c:dLbls>
        <c:gapWidth val="100"/>
        <c:overlap val="100"/>
        <c:axId val="221700480"/>
        <c:axId val="221702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457655</c:v>
                </c:pt>
                <c:pt idx="2">
                  <c:v>#N/A</c:v>
                </c:pt>
                <c:pt idx="3">
                  <c:v>#N/A</c:v>
                </c:pt>
                <c:pt idx="4">
                  <c:v>466385</c:v>
                </c:pt>
                <c:pt idx="5">
                  <c:v>#N/A</c:v>
                </c:pt>
                <c:pt idx="6">
                  <c:v>#N/A</c:v>
                </c:pt>
                <c:pt idx="7">
                  <c:v>476630</c:v>
                </c:pt>
                <c:pt idx="8">
                  <c:v>#N/A</c:v>
                </c:pt>
                <c:pt idx="9">
                  <c:v>#N/A</c:v>
                </c:pt>
                <c:pt idx="10">
                  <c:v>478231</c:v>
                </c:pt>
                <c:pt idx="11">
                  <c:v>#N/A</c:v>
                </c:pt>
                <c:pt idx="12">
                  <c:v>#N/A</c:v>
                </c:pt>
                <c:pt idx="13">
                  <c:v>482848</c:v>
                </c:pt>
                <c:pt idx="14">
                  <c:v>#N/A</c:v>
                </c:pt>
              </c:numCache>
            </c:numRef>
          </c:val>
          <c:smooth val="0"/>
          <c:extLst xmlns:c16r2="http://schemas.microsoft.com/office/drawing/2015/06/chart">
            <c:ext xmlns:c16="http://schemas.microsoft.com/office/drawing/2014/chart" uri="{C3380CC4-5D6E-409C-BE32-E72D297353CC}">
              <c16:uniqueId val="{0000000B-91CF-4DA3-8BF5-C34B317110E2}"/>
            </c:ext>
          </c:extLst>
        </c:ser>
        <c:dLbls>
          <c:showLegendKey val="0"/>
          <c:showVal val="0"/>
          <c:showCatName val="0"/>
          <c:showSerName val="0"/>
          <c:showPercent val="0"/>
          <c:showBubbleSize val="0"/>
        </c:dLbls>
        <c:marker val="1"/>
        <c:smooth val="0"/>
        <c:axId val="221700480"/>
        <c:axId val="221702400"/>
      </c:lineChart>
      <c:catAx>
        <c:axId val="22170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1702400"/>
        <c:crosses val="autoZero"/>
        <c:auto val="1"/>
        <c:lblAlgn val="ctr"/>
        <c:lblOffset val="100"/>
        <c:tickLblSkip val="1"/>
        <c:tickMarkSkip val="1"/>
        <c:noMultiLvlLbl val="0"/>
      </c:catAx>
      <c:valAx>
        <c:axId val="22170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70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4091</c:v>
                </c:pt>
                <c:pt idx="1">
                  <c:v>4094</c:v>
                </c:pt>
                <c:pt idx="2">
                  <c:v>4095</c:v>
                </c:pt>
              </c:numCache>
            </c:numRef>
          </c:val>
          <c:extLst xmlns:c16r2="http://schemas.microsoft.com/office/drawing/2015/06/chart">
            <c:ext xmlns:c16="http://schemas.microsoft.com/office/drawing/2014/chart" uri="{C3380CC4-5D6E-409C-BE32-E72D297353CC}">
              <c16:uniqueId val="{00000000-61AB-4FA6-8916-EFE670555F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17763</c:v>
                </c:pt>
                <c:pt idx="1">
                  <c:v>17775</c:v>
                </c:pt>
                <c:pt idx="2">
                  <c:v>17784</c:v>
                </c:pt>
              </c:numCache>
            </c:numRef>
          </c:val>
          <c:extLst xmlns:c16r2="http://schemas.microsoft.com/office/drawing/2015/06/chart">
            <c:ext xmlns:c16="http://schemas.microsoft.com/office/drawing/2014/chart" uri="{C3380CC4-5D6E-409C-BE32-E72D297353CC}">
              <c16:uniqueId val="{00000001-61AB-4FA6-8916-EFE670555F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33426</c:v>
                </c:pt>
                <c:pt idx="1">
                  <c:v>32422</c:v>
                </c:pt>
                <c:pt idx="2">
                  <c:v>33215</c:v>
                </c:pt>
              </c:numCache>
            </c:numRef>
          </c:val>
          <c:extLst xmlns:c16r2="http://schemas.microsoft.com/office/drawing/2015/06/chart">
            <c:ext xmlns:c16="http://schemas.microsoft.com/office/drawing/2014/chart" uri="{C3380CC4-5D6E-409C-BE32-E72D297353CC}">
              <c16:uniqueId val="{00000002-61AB-4FA6-8916-EFE670555F6A}"/>
            </c:ext>
          </c:extLst>
        </c:ser>
        <c:dLbls>
          <c:showLegendKey val="0"/>
          <c:showVal val="0"/>
          <c:showCatName val="0"/>
          <c:showSerName val="0"/>
          <c:showPercent val="0"/>
          <c:showBubbleSize val="0"/>
        </c:dLbls>
        <c:gapWidth val="120"/>
        <c:overlap val="100"/>
        <c:axId val="221434240"/>
        <c:axId val="221435776"/>
      </c:barChart>
      <c:catAx>
        <c:axId val="22143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1435776"/>
        <c:crosses val="autoZero"/>
        <c:auto val="1"/>
        <c:lblAlgn val="ctr"/>
        <c:lblOffset val="100"/>
        <c:tickLblSkip val="1"/>
        <c:tickMarkSkip val="1"/>
        <c:noMultiLvlLbl val="0"/>
      </c:catAx>
      <c:valAx>
        <c:axId val="221435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143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xmlns=""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平成３０年度の実質公債費比率の分子は、借入金利の低下に伴う公債費の減少により、９億円減となった。</a:t>
          </a:r>
        </a:p>
        <a:p>
          <a:r>
            <a:rPr kumimoji="1" lang="ja-JP" altLang="en-US" sz="1400">
              <a:latin typeface="ＭＳ ゴシック" pitchFamily="49" charset="-128"/>
              <a:ea typeface="ＭＳ ゴシック" pitchFamily="49" charset="-128"/>
            </a:rPr>
            <a:t>　今後は、交付税措置のない地方債の償還が本格化し、公債費は増加していくと考えられるため、引き続き行政改革推進債等の発行を抑制するなど、公債費負担の軽減に努めていく。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xmlns=""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xmlns=""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xmlns=""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xmlns=""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満期一括償還の起債を行っていないため、積立はない。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平成３０年度の将来負担比率の分子は、臨時財政対策債を除いた県債残高は減少となったものの、地方債に係る交付税措置率の低下傾向の影響等により、前年度に比べ４６億円増となった。</a:t>
          </a:r>
        </a:p>
        <a:p>
          <a:r>
            <a:rPr kumimoji="1" lang="ja-JP" altLang="en-US" sz="1400">
              <a:latin typeface="ＭＳ ゴシック" pitchFamily="49" charset="-128"/>
              <a:ea typeface="ＭＳ ゴシック" pitchFamily="49" charset="-128"/>
            </a:rPr>
            <a:t>　今後、予算の収支不足を補うための行政改革推進債等を活用した場合、将来負担は増加していくおそれもあるため、事業の効率化・重点化によりこれらの県債発行を抑制するなど行財政改革の推進により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型ロケット射場建設支援のための産業開発基金への積立ての一方、大規模建築物の耐震化のための地域振興基金の取崩しや国民健康保険財政安定化基金の国民健康保険特別会計への移行等により、基金残高は前年度に比べ１５億円減少し、５５１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中期行財政経営プラン」に基づき、毎年度の収支不足の解消のために取崩しを行いつつ、自然災害等不測の事態に備えるため残高を少なくとも１５０億円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その他、産業開発基金の企業立地奨励金等への充当や、地域医療介護総合確保基金の医療・介護施設の整備や医療・介護従事者の確保等への充当など、その他特定目的基金を有効に活用していく。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・福祉対策等基金　：　福祉対策等の充実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・産業開発基金　：　企業の導入及び産業の近代化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　医療介護総合確保法に基づく地域における医療・介護の総合的な確保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　市町村等と一体となった地域の振興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　：　高齢者医療確保法に基づく後期高齢者医療財政の安定化</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・産業開発基金　：　小型ロケット射場建設支援の財源の積立による増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　医療介護総合確保法に基づく事業計画の実施に必要な財源の積立による増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　大規模建築物耐震化促進事業等への充当による減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・福祉対策等基金　：　県単独医療費助成に充当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・産業開発基金　：　小型ロケット射場建設支援や誘致企業への立地奨励金等に充当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　医療介護総合確保法に基づき、毎年度、事業計画を作成した上で、医療機関・介護施設の整備や医療・介護従事者の確保等に活用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　市町村と共同して行う施設整備等に充当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　：　高齢者医療確保法に基づき、予期せぬ保険給付増や保険料未納により財源不足となった場合等において、和歌山県後期高齢者医療広域連合に対して資金貸し付け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中期行財政経営プラン」に基づき、毎年度の収支不足の解消のために取崩しを行いつつ、自然災害等不測の事態に備えるため残高を少なくとも１５０億円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中期行財政経営プラン」に基づき、毎年度の収支不足の解消のために取崩しを行いつつ、自然災害等不測の事態に備えるため残高を少なくとも１５０億円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964,598
958,055
4,724.65
539,894,729
527,013,741
3,450,513
296,271,096
1,028,569,436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近年、法人２税が増収となるなど税収が安定していることなどから、基準財政収入額に大きな変動がないため、財政力指数は横ばいとなっている。</a:t>
          </a:r>
        </a:p>
        <a:p>
          <a:r>
            <a:rPr kumimoji="1" lang="ja-JP" altLang="en-US" sz="1300">
              <a:latin typeface="ＭＳ Ｐゴシック" panose="020B0600070205080204" pitchFamily="50" charset="-128"/>
              <a:ea typeface="ＭＳ Ｐゴシック" panose="020B0600070205080204" pitchFamily="50" charset="-128"/>
            </a:rPr>
            <a:t>　今後とも弾力的な行財政運営を行うため、引き続き自主財源の確保に努めていく。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128815</xdr:rowOff>
    </xdr:to>
    <xdr:cxnSp macro="">
      <xdr:nvCxnSpPr>
        <xdr:cNvPr id="69" name="直線コネクタ 68"/>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2" name="直線コネクタ 71"/>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43</xdr:row>
      <xdr:rowOff>129722</xdr:rowOff>
    </xdr:to>
    <xdr:cxnSp macro="">
      <xdr:nvCxnSpPr>
        <xdr:cNvPr id="75" name="直線コネクタ 74"/>
        <xdr:cNvCxnSpPr/>
      </xdr:nvCxnSpPr>
      <xdr:spPr>
        <a:xfrm flipV="1">
          <a:off x="2336800" y="73297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44</xdr:row>
      <xdr:rowOff>130628</xdr:rowOff>
    </xdr:to>
    <xdr:cxnSp macro="">
      <xdr:nvCxnSpPr>
        <xdr:cNvPr id="78" name="直線コネクタ 77"/>
        <xdr:cNvCxnSpPr/>
      </xdr:nvCxnSpPr>
      <xdr:spPr>
        <a:xfrm flipV="1">
          <a:off x="1447800" y="75020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0" name="テキスト ボックス 79"/>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8" name="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89"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0" name="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1" name="テキスト ボックス 90"/>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2" name="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3" name="テキスト ボックス 92"/>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4" name="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6" name="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経常的な人件費の減少等により、改善傾向となっていたが、平成２７年度は、社会保障関係費の増加等により前年度に比べて０．１ポイント上昇した。</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　平成２８年度は、原油安等の影響による地方消費税の貨物割の減収により前年度に比べ０．２ポイント上昇した。</a:t>
          </a:r>
        </a:p>
        <a:p>
          <a:r>
            <a:rPr kumimoji="1" lang="ja-JP" altLang="en-US" sz="800">
              <a:latin typeface="ＭＳ Ｐゴシック" panose="020B0600070205080204" pitchFamily="50" charset="-128"/>
              <a:ea typeface="ＭＳ Ｐゴシック" panose="020B0600070205080204" pitchFamily="50" charset="-128"/>
            </a:rPr>
            <a:t>　平成２９年度は、分子については、社会保障関係費などの補助費等の増加により１２億円増加する一方、分母の一般財源について県内消費等の堅調な動きに伴う地方消費税の増加、個人の課税所得の増加による個人県民税の増加等により２６億円の増加となり、経常収支比率は前年度に比べ０．４ポイント減少した。</a:t>
          </a:r>
        </a:p>
        <a:p>
          <a:r>
            <a:rPr kumimoji="1" lang="ja-JP" altLang="en-US" sz="800">
              <a:latin typeface="ＭＳ Ｐゴシック" panose="020B0600070205080204" pitchFamily="50" charset="-128"/>
              <a:ea typeface="ＭＳ Ｐゴシック" panose="020B0600070205080204" pitchFamily="50" charset="-128"/>
            </a:rPr>
            <a:t>　平成３０年度は、分子については、社会保障関係費の増加や退職手当債発行額減少に伴う経常経費充当一般財源の増加等により４１億円増加する一方、分母の一般財源について、清算基準の見直しの影響による地方消費税の増加、企業業績が好調であったことによる法人２税の増加等による増が１２億円にとどまったため、経常収支比率は１．０ポイント増加した。</a:t>
          </a:r>
        </a:p>
        <a:p>
          <a:r>
            <a:rPr kumimoji="1" lang="ja-JP" altLang="en-US" sz="800">
              <a:latin typeface="ＭＳ Ｐゴシック" panose="020B0600070205080204" pitchFamily="50" charset="-128"/>
              <a:ea typeface="ＭＳ Ｐゴシック" panose="020B0600070205080204" pitchFamily="50" charset="-128"/>
            </a:rPr>
            <a:t>　今後、公債費・社会保障費の増加が予想されるため、引き続き積極的な歳入の確保と経常的な歳出の削減に努めていく。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3" name="直線コネクタ 122"/>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4"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5" name="直線コネクタ 124"/>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151130</xdr:rowOff>
    </xdr:from>
    <xdr:to>
      <xdr:col>23</xdr:col>
      <xdr:colOff>133350</xdr:colOff>
      <xdr:row>60</xdr:row>
      <xdr:rowOff>49530</xdr:rowOff>
    </xdr:to>
    <xdr:cxnSp macro="">
      <xdr:nvCxnSpPr>
        <xdr:cNvPr id="128" name="直線コネクタ 127"/>
        <xdr:cNvCxnSpPr/>
      </xdr:nvCxnSpPr>
      <xdr:spPr>
        <a:xfrm>
          <a:off x="4114800" y="1009523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9" name="財政構造の弾力性平均値テキスト"/>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151130</xdr:rowOff>
    </xdr:from>
    <xdr:to>
      <xdr:col>19</xdr:col>
      <xdr:colOff>133350</xdr:colOff>
      <xdr:row>59</xdr:row>
      <xdr:rowOff>76200</xdr:rowOff>
    </xdr:to>
    <xdr:cxnSp macro="">
      <xdr:nvCxnSpPr>
        <xdr:cNvPr id="131" name="直線コネクタ 130"/>
        <xdr:cNvCxnSpPr/>
      </xdr:nvCxnSpPr>
      <xdr:spPr>
        <a:xfrm flipV="1">
          <a:off x="3225800" y="100952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59</xdr:row>
      <xdr:rowOff>76200</xdr:rowOff>
    </xdr:to>
    <xdr:cxnSp macro="">
      <xdr:nvCxnSpPr>
        <xdr:cNvPr id="134" name="直線コネクタ 133"/>
        <xdr:cNvCxnSpPr/>
      </xdr:nvCxnSpPr>
      <xdr:spPr>
        <a:xfrm>
          <a:off x="2336800" y="101434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5" name="フローチャート: 判断 134"/>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36" name="テキスト ボックス 135"/>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3810</xdr:rowOff>
    </xdr:from>
    <xdr:to>
      <xdr:col>11</xdr:col>
      <xdr:colOff>31750</xdr:colOff>
      <xdr:row>59</xdr:row>
      <xdr:rowOff>27940</xdr:rowOff>
    </xdr:to>
    <xdr:cxnSp macro="">
      <xdr:nvCxnSpPr>
        <xdr:cNvPr id="137" name="直線コネクタ 136"/>
        <xdr:cNvCxnSpPr/>
      </xdr:nvCxnSpPr>
      <xdr:spPr>
        <a:xfrm>
          <a:off x="1447800" y="101193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38" name="フローチャート: 判断 137"/>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39" name="テキスト ボックス 138"/>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47" name="楕円 146"/>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48"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100330</xdr:rowOff>
    </xdr:from>
    <xdr:to>
      <xdr:col>19</xdr:col>
      <xdr:colOff>184150</xdr:colOff>
      <xdr:row>59</xdr:row>
      <xdr:rowOff>30480</xdr:rowOff>
    </xdr:to>
    <xdr:sp macro="" textlink="">
      <xdr:nvSpPr>
        <xdr:cNvPr id="149" name="楕円 148"/>
        <xdr:cNvSpPr/>
      </xdr:nvSpPr>
      <xdr:spPr>
        <a:xfrm>
          <a:off x="4064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40657</xdr:rowOff>
    </xdr:from>
    <xdr:ext cx="736600" cy="259045"/>
    <xdr:sp macro="" textlink="">
      <xdr:nvSpPr>
        <xdr:cNvPr id="150" name="テキスト ボックス 149"/>
        <xdr:cNvSpPr txBox="1"/>
      </xdr:nvSpPr>
      <xdr:spPr>
        <a:xfrm>
          <a:off x="3733800" y="981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25400</xdr:rowOff>
    </xdr:from>
    <xdr:to>
      <xdr:col>15</xdr:col>
      <xdr:colOff>133350</xdr:colOff>
      <xdr:row>59</xdr:row>
      <xdr:rowOff>127000</xdr:rowOff>
    </xdr:to>
    <xdr:sp macro="" textlink="">
      <xdr:nvSpPr>
        <xdr:cNvPr id="151" name="楕円 150"/>
        <xdr:cNvSpPr/>
      </xdr:nvSpPr>
      <xdr:spPr>
        <a:xfrm>
          <a:off x="3175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137177</xdr:rowOff>
    </xdr:from>
    <xdr:ext cx="762000" cy="259045"/>
    <xdr:sp macro="" textlink="">
      <xdr:nvSpPr>
        <xdr:cNvPr id="152" name="テキスト ボックス 151"/>
        <xdr:cNvSpPr txBox="1"/>
      </xdr:nvSpPr>
      <xdr:spPr>
        <a:xfrm>
          <a:off x="2844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148590</xdr:rowOff>
    </xdr:from>
    <xdr:to>
      <xdr:col>11</xdr:col>
      <xdr:colOff>82550</xdr:colOff>
      <xdr:row>59</xdr:row>
      <xdr:rowOff>78740</xdr:rowOff>
    </xdr:to>
    <xdr:sp macro="" textlink="">
      <xdr:nvSpPr>
        <xdr:cNvPr id="153" name="楕円 152"/>
        <xdr:cNvSpPr/>
      </xdr:nvSpPr>
      <xdr:spPr>
        <a:xfrm>
          <a:off x="2286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88917</xdr:rowOff>
    </xdr:from>
    <xdr:ext cx="762000" cy="259045"/>
    <xdr:sp macro="" textlink="">
      <xdr:nvSpPr>
        <xdr:cNvPr id="154" name="テキスト ボックス 153"/>
        <xdr:cNvSpPr txBox="1"/>
      </xdr:nvSpPr>
      <xdr:spPr>
        <a:xfrm>
          <a:off x="1955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124460</xdr:rowOff>
    </xdr:from>
    <xdr:to>
      <xdr:col>7</xdr:col>
      <xdr:colOff>31750</xdr:colOff>
      <xdr:row>59</xdr:row>
      <xdr:rowOff>54610</xdr:rowOff>
    </xdr:to>
    <xdr:sp macro="" textlink="">
      <xdr:nvSpPr>
        <xdr:cNvPr id="155" name="楕円 154"/>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64787</xdr:rowOff>
    </xdr:from>
    <xdr:ext cx="762000" cy="259045"/>
    <xdr:sp macro="" textlink="">
      <xdr:nvSpPr>
        <xdr:cNvPr id="156" name="テキスト ボックス 155"/>
        <xdr:cNvSpPr txBox="1"/>
      </xdr:nvSpPr>
      <xdr:spPr>
        <a:xfrm>
          <a:off x="1066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平成２７年度は、職員の定数削減等の効果により人件費は減少したが、紀の国わかやま国体・大会開催に伴い所要の物件費が必要であったため、前年度より上昇した。</a:t>
          </a:r>
        </a:p>
        <a:p>
          <a:r>
            <a:rPr kumimoji="1" lang="ja-JP" altLang="en-US" sz="1100">
              <a:latin typeface="ＭＳ Ｐゴシック" panose="020B0600070205080204" pitchFamily="50" charset="-128"/>
              <a:ea typeface="ＭＳ Ｐゴシック" panose="020B0600070205080204" pitchFamily="50" charset="-128"/>
            </a:rPr>
            <a:t>　平成２８年度は、人件費・物件費計は横ばいとなったが、人口が減少したため、人口一人当たりの数値は上昇した。</a:t>
          </a:r>
        </a:p>
        <a:p>
          <a:r>
            <a:rPr kumimoji="1" lang="ja-JP" altLang="en-US" sz="1100">
              <a:latin typeface="ＭＳ Ｐゴシック" panose="020B0600070205080204" pitchFamily="50" charset="-128"/>
              <a:ea typeface="ＭＳ Ｐゴシック" panose="020B0600070205080204" pitchFamily="50" charset="-128"/>
            </a:rPr>
            <a:t>　平成２９年度は、職員数や退職手当の減少等により人件費・物件費計は減少した一方、人口も減少したため、人口一人あたりの数値は増加した。</a:t>
          </a:r>
        </a:p>
        <a:p>
          <a:r>
            <a:rPr kumimoji="1" lang="ja-JP" altLang="en-US" sz="1100">
              <a:latin typeface="ＭＳ Ｐゴシック" panose="020B0600070205080204" pitchFamily="50" charset="-128"/>
              <a:ea typeface="ＭＳ Ｐゴシック" panose="020B0600070205080204" pitchFamily="50" charset="-128"/>
            </a:rPr>
            <a:t>　平成３０年度は、職員数の減少等により人件費・物件費計は減少した一方、人口も減少したため、人口一人あたりの数値は増加した。</a:t>
          </a:r>
        </a:p>
        <a:p>
          <a:r>
            <a:rPr kumimoji="1" lang="ja-JP" altLang="en-US" sz="1100">
              <a:latin typeface="ＭＳ Ｐゴシック" panose="020B0600070205080204" pitchFamily="50" charset="-128"/>
              <a:ea typeface="ＭＳ Ｐゴシック" panose="020B0600070205080204" pitchFamily="50" charset="-128"/>
            </a:rPr>
            <a:t>　グループ内平均値以下ではあるが、引き続き、物件費、人件費の抑制に努めていく。</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121327</xdr:rowOff>
    </xdr:from>
    <xdr:to>
      <xdr:col>23</xdr:col>
      <xdr:colOff>133350</xdr:colOff>
      <xdr:row>89</xdr:row>
      <xdr:rowOff>75978</xdr:rowOff>
    </xdr:to>
    <xdr:cxnSp macro="">
      <xdr:nvCxnSpPr>
        <xdr:cNvPr id="182" name="直線コネクタ 181"/>
        <xdr:cNvCxnSpPr/>
      </xdr:nvCxnSpPr>
      <xdr:spPr>
        <a:xfrm flipV="1">
          <a:off x="4953000" y="13837327"/>
          <a:ext cx="0" cy="1497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48055</xdr:rowOff>
    </xdr:from>
    <xdr:ext cx="762000" cy="259045"/>
    <xdr:sp macro="" textlink="">
      <xdr:nvSpPr>
        <xdr:cNvPr id="183" name="人件費・物件費等の状況最小値テキスト"/>
        <xdr:cNvSpPr txBox="1"/>
      </xdr:nvSpPr>
      <xdr:spPr>
        <a:xfrm>
          <a:off x="5041900" y="153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75978</xdr:rowOff>
    </xdr:from>
    <xdr:to>
      <xdr:col>24</xdr:col>
      <xdr:colOff>12700</xdr:colOff>
      <xdr:row>89</xdr:row>
      <xdr:rowOff>75978</xdr:rowOff>
    </xdr:to>
    <xdr:cxnSp macro="">
      <xdr:nvCxnSpPr>
        <xdr:cNvPr id="184" name="直線コネクタ 183"/>
        <xdr:cNvCxnSpPr/>
      </xdr:nvCxnSpPr>
      <xdr:spPr>
        <a:xfrm>
          <a:off x="4864100" y="153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36254</xdr:rowOff>
    </xdr:from>
    <xdr:ext cx="762000" cy="259045"/>
    <xdr:sp macro="" textlink="">
      <xdr:nvSpPr>
        <xdr:cNvPr id="185" name="人件費・物件費等の状況最大値テキスト"/>
        <xdr:cNvSpPr txBox="1"/>
      </xdr:nvSpPr>
      <xdr:spPr>
        <a:xfrm>
          <a:off x="5041900" y="135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121327</xdr:rowOff>
    </xdr:from>
    <xdr:to>
      <xdr:col>24</xdr:col>
      <xdr:colOff>12700</xdr:colOff>
      <xdr:row>80</xdr:row>
      <xdr:rowOff>121327</xdr:rowOff>
    </xdr:to>
    <xdr:cxnSp macro="">
      <xdr:nvCxnSpPr>
        <xdr:cNvPr id="186" name="直線コネクタ 185"/>
        <xdr:cNvCxnSpPr/>
      </xdr:nvCxnSpPr>
      <xdr:spPr>
        <a:xfrm>
          <a:off x="4864100" y="138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92425</xdr:rowOff>
    </xdr:from>
    <xdr:to>
      <xdr:col>23</xdr:col>
      <xdr:colOff>133350</xdr:colOff>
      <xdr:row>84</xdr:row>
      <xdr:rowOff>7023</xdr:rowOff>
    </xdr:to>
    <xdr:cxnSp macro="">
      <xdr:nvCxnSpPr>
        <xdr:cNvPr id="187" name="直線コネクタ 186"/>
        <xdr:cNvCxnSpPr/>
      </xdr:nvCxnSpPr>
      <xdr:spPr>
        <a:xfrm>
          <a:off x="4114800" y="14322775"/>
          <a:ext cx="838200" cy="8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167363</xdr:rowOff>
    </xdr:from>
    <xdr:ext cx="762000" cy="259045"/>
    <xdr:sp macro="" textlink="">
      <xdr:nvSpPr>
        <xdr:cNvPr id="188" name="人件費・物件費等の状況平均値テキスト"/>
        <xdr:cNvSpPr txBox="1"/>
      </xdr:nvSpPr>
      <xdr:spPr>
        <a:xfrm>
          <a:off x="5041900" y="14397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23836</xdr:rowOff>
    </xdr:from>
    <xdr:to>
      <xdr:col>23</xdr:col>
      <xdr:colOff>184150</xdr:colOff>
      <xdr:row>84</xdr:row>
      <xdr:rowOff>125436</xdr:rowOff>
    </xdr:to>
    <xdr:sp macro="" textlink="">
      <xdr:nvSpPr>
        <xdr:cNvPr id="189" name="フローチャート: 判断 188"/>
        <xdr:cNvSpPr/>
      </xdr:nvSpPr>
      <xdr:spPr>
        <a:xfrm>
          <a:off x="4902200" y="1442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158572</xdr:rowOff>
    </xdr:from>
    <xdr:to>
      <xdr:col>19</xdr:col>
      <xdr:colOff>133350</xdr:colOff>
      <xdr:row>83</xdr:row>
      <xdr:rowOff>92425</xdr:rowOff>
    </xdr:to>
    <xdr:cxnSp macro="">
      <xdr:nvCxnSpPr>
        <xdr:cNvPr id="190" name="直線コネクタ 189"/>
        <xdr:cNvCxnSpPr/>
      </xdr:nvCxnSpPr>
      <xdr:spPr>
        <a:xfrm>
          <a:off x="3225800" y="14217472"/>
          <a:ext cx="889000" cy="10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159765</xdr:rowOff>
    </xdr:from>
    <xdr:to>
      <xdr:col>19</xdr:col>
      <xdr:colOff>184150</xdr:colOff>
      <xdr:row>84</xdr:row>
      <xdr:rowOff>89915</xdr:rowOff>
    </xdr:to>
    <xdr:sp macro="" textlink="">
      <xdr:nvSpPr>
        <xdr:cNvPr id="191" name="フローチャート: 判断 190"/>
        <xdr:cNvSpPr/>
      </xdr:nvSpPr>
      <xdr:spPr>
        <a:xfrm>
          <a:off x="4064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74692</xdr:rowOff>
    </xdr:from>
    <xdr:ext cx="736600" cy="259045"/>
    <xdr:sp macro="" textlink="">
      <xdr:nvSpPr>
        <xdr:cNvPr id="192" name="テキスト ボックス 191"/>
        <xdr:cNvSpPr txBox="1"/>
      </xdr:nvSpPr>
      <xdr:spPr>
        <a:xfrm>
          <a:off x="3733800" y="1447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92118</xdr:rowOff>
    </xdr:from>
    <xdr:to>
      <xdr:col>15</xdr:col>
      <xdr:colOff>82550</xdr:colOff>
      <xdr:row>82</xdr:row>
      <xdr:rowOff>158572</xdr:rowOff>
    </xdr:to>
    <xdr:cxnSp macro="">
      <xdr:nvCxnSpPr>
        <xdr:cNvPr id="193" name="直線コネクタ 192"/>
        <xdr:cNvCxnSpPr/>
      </xdr:nvCxnSpPr>
      <xdr:spPr>
        <a:xfrm>
          <a:off x="2336800" y="14151018"/>
          <a:ext cx="889000" cy="6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81296</xdr:rowOff>
    </xdr:from>
    <xdr:to>
      <xdr:col>15</xdr:col>
      <xdr:colOff>133350</xdr:colOff>
      <xdr:row>84</xdr:row>
      <xdr:rowOff>11446</xdr:rowOff>
    </xdr:to>
    <xdr:sp macro="" textlink="">
      <xdr:nvSpPr>
        <xdr:cNvPr id="194" name="フローチャート: 判断 193"/>
        <xdr:cNvSpPr/>
      </xdr:nvSpPr>
      <xdr:spPr>
        <a:xfrm>
          <a:off x="3175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167673</xdr:rowOff>
    </xdr:from>
    <xdr:ext cx="762000" cy="259045"/>
    <xdr:sp macro="" textlink="">
      <xdr:nvSpPr>
        <xdr:cNvPr id="195" name="テキスト ボックス 194"/>
        <xdr:cNvSpPr txBox="1"/>
      </xdr:nvSpPr>
      <xdr:spPr>
        <a:xfrm>
          <a:off x="2844800" y="1439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7711</xdr:rowOff>
    </xdr:from>
    <xdr:to>
      <xdr:col>11</xdr:col>
      <xdr:colOff>31750</xdr:colOff>
      <xdr:row>82</xdr:row>
      <xdr:rowOff>92118</xdr:rowOff>
    </xdr:to>
    <xdr:cxnSp macro="">
      <xdr:nvCxnSpPr>
        <xdr:cNvPr id="196" name="直線コネクタ 195"/>
        <xdr:cNvCxnSpPr/>
      </xdr:nvCxnSpPr>
      <xdr:spPr>
        <a:xfrm>
          <a:off x="1447800" y="14066611"/>
          <a:ext cx="889000" cy="8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126738</xdr:rowOff>
    </xdr:from>
    <xdr:to>
      <xdr:col>11</xdr:col>
      <xdr:colOff>82550</xdr:colOff>
      <xdr:row>83</xdr:row>
      <xdr:rowOff>56888</xdr:rowOff>
    </xdr:to>
    <xdr:sp macro="" textlink="">
      <xdr:nvSpPr>
        <xdr:cNvPr id="197" name="フローチャート: 判断 196"/>
        <xdr:cNvSpPr/>
      </xdr:nvSpPr>
      <xdr:spPr>
        <a:xfrm>
          <a:off x="2286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41665</xdr:rowOff>
    </xdr:from>
    <xdr:ext cx="762000" cy="259045"/>
    <xdr:sp macro="" textlink="">
      <xdr:nvSpPr>
        <xdr:cNvPr id="198" name="テキスト ボックス 197"/>
        <xdr:cNvSpPr txBox="1"/>
      </xdr:nvSpPr>
      <xdr:spPr>
        <a:xfrm>
          <a:off x="1955800" y="1427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14692</xdr:rowOff>
    </xdr:from>
    <xdr:to>
      <xdr:col>7</xdr:col>
      <xdr:colOff>31750</xdr:colOff>
      <xdr:row>80</xdr:row>
      <xdr:rowOff>116292</xdr:rowOff>
    </xdr:to>
    <xdr:sp macro="" textlink="">
      <xdr:nvSpPr>
        <xdr:cNvPr id="199" name="フローチャート: 判断 198"/>
        <xdr:cNvSpPr/>
      </xdr:nvSpPr>
      <xdr:spPr>
        <a:xfrm>
          <a:off x="1397000" y="1373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126469</xdr:rowOff>
    </xdr:from>
    <xdr:ext cx="762000" cy="259045"/>
    <xdr:sp macro="" textlink="">
      <xdr:nvSpPr>
        <xdr:cNvPr id="200" name="テキスト ボックス 199"/>
        <xdr:cNvSpPr txBox="1"/>
      </xdr:nvSpPr>
      <xdr:spPr>
        <a:xfrm>
          <a:off x="1066800" y="134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127673</xdr:rowOff>
    </xdr:from>
    <xdr:to>
      <xdr:col>23</xdr:col>
      <xdr:colOff>184150</xdr:colOff>
      <xdr:row>84</xdr:row>
      <xdr:rowOff>57823</xdr:rowOff>
    </xdr:to>
    <xdr:sp macro="" textlink="">
      <xdr:nvSpPr>
        <xdr:cNvPr id="206" name="楕円 205"/>
        <xdr:cNvSpPr/>
      </xdr:nvSpPr>
      <xdr:spPr>
        <a:xfrm>
          <a:off x="4902200" y="143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144200</xdr:rowOff>
    </xdr:from>
    <xdr:ext cx="762000" cy="259045"/>
    <xdr:sp macro="" textlink="">
      <xdr:nvSpPr>
        <xdr:cNvPr id="207" name="人件費・物件費等の状況該当値テキスト"/>
        <xdr:cNvSpPr txBox="1"/>
      </xdr:nvSpPr>
      <xdr:spPr>
        <a:xfrm>
          <a:off x="5041900" y="1420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41625</xdr:rowOff>
    </xdr:from>
    <xdr:to>
      <xdr:col>19</xdr:col>
      <xdr:colOff>184150</xdr:colOff>
      <xdr:row>83</xdr:row>
      <xdr:rowOff>143225</xdr:rowOff>
    </xdr:to>
    <xdr:sp macro="" textlink="">
      <xdr:nvSpPr>
        <xdr:cNvPr id="208" name="楕円 207"/>
        <xdr:cNvSpPr/>
      </xdr:nvSpPr>
      <xdr:spPr>
        <a:xfrm>
          <a:off x="4064000" y="1427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153402</xdr:rowOff>
    </xdr:from>
    <xdr:ext cx="736600" cy="259045"/>
    <xdr:sp macro="" textlink="">
      <xdr:nvSpPr>
        <xdr:cNvPr id="209" name="テキスト ボックス 208"/>
        <xdr:cNvSpPr txBox="1"/>
      </xdr:nvSpPr>
      <xdr:spPr>
        <a:xfrm>
          <a:off x="3733800" y="14040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107772</xdr:rowOff>
    </xdr:from>
    <xdr:to>
      <xdr:col>15</xdr:col>
      <xdr:colOff>133350</xdr:colOff>
      <xdr:row>83</xdr:row>
      <xdr:rowOff>37922</xdr:rowOff>
    </xdr:to>
    <xdr:sp macro="" textlink="">
      <xdr:nvSpPr>
        <xdr:cNvPr id="210" name="楕円 209"/>
        <xdr:cNvSpPr/>
      </xdr:nvSpPr>
      <xdr:spPr>
        <a:xfrm>
          <a:off x="3175000" y="141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48099</xdr:rowOff>
    </xdr:from>
    <xdr:ext cx="762000" cy="259045"/>
    <xdr:sp macro="" textlink="">
      <xdr:nvSpPr>
        <xdr:cNvPr id="211" name="テキスト ボックス 210"/>
        <xdr:cNvSpPr txBox="1"/>
      </xdr:nvSpPr>
      <xdr:spPr>
        <a:xfrm>
          <a:off x="2844800" y="1393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41318</xdr:rowOff>
    </xdr:from>
    <xdr:to>
      <xdr:col>11</xdr:col>
      <xdr:colOff>82550</xdr:colOff>
      <xdr:row>82</xdr:row>
      <xdr:rowOff>142918</xdr:rowOff>
    </xdr:to>
    <xdr:sp macro="" textlink="">
      <xdr:nvSpPr>
        <xdr:cNvPr id="212" name="楕円 211"/>
        <xdr:cNvSpPr/>
      </xdr:nvSpPr>
      <xdr:spPr>
        <a:xfrm>
          <a:off x="2286000" y="141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153095</xdr:rowOff>
    </xdr:from>
    <xdr:ext cx="762000" cy="259045"/>
    <xdr:sp macro="" textlink="">
      <xdr:nvSpPr>
        <xdr:cNvPr id="213" name="テキスト ボックス 212"/>
        <xdr:cNvSpPr txBox="1"/>
      </xdr:nvSpPr>
      <xdr:spPr>
        <a:xfrm>
          <a:off x="1955800" y="1386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128361</xdr:rowOff>
    </xdr:from>
    <xdr:to>
      <xdr:col>7</xdr:col>
      <xdr:colOff>31750</xdr:colOff>
      <xdr:row>82</xdr:row>
      <xdr:rowOff>58511</xdr:rowOff>
    </xdr:to>
    <xdr:sp macro="" textlink="">
      <xdr:nvSpPr>
        <xdr:cNvPr id="214" name="楕円 213"/>
        <xdr:cNvSpPr/>
      </xdr:nvSpPr>
      <xdr:spPr>
        <a:xfrm>
          <a:off x="1397000" y="140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43288</xdr:rowOff>
    </xdr:from>
    <xdr:ext cx="762000" cy="259045"/>
    <xdr:sp macro="" textlink="">
      <xdr:nvSpPr>
        <xdr:cNvPr id="215" name="テキスト ボックス 214"/>
        <xdr:cNvSpPr txBox="1"/>
      </xdr:nvSpPr>
      <xdr:spPr>
        <a:xfrm>
          <a:off x="1066800" y="141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給与制度の総合的見直しにより、平成２６年度からグループ平均をやや上回るものの、都道府県平均を下回る水準であり、ラスパイレス指数は１００以下で推移している。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平成３０年度は、職員構成の変動や給与構造改革に伴う現給保障措置の廃止などにより、前年度に比べ０．４低くなっている。</a:t>
          </a:r>
        </a:p>
        <a:p>
          <a:r>
            <a:rPr kumimoji="1" lang="ja-JP" altLang="en-US" sz="1300">
              <a:latin typeface="ＭＳ Ｐゴシック" panose="020B0600070205080204" pitchFamily="50" charset="-128"/>
              <a:ea typeface="ＭＳ Ｐゴシック" panose="020B0600070205080204" pitchFamily="50" charset="-128"/>
            </a:rPr>
            <a:t>　給与制度については、従来から必要な見直しを行い、国に準じた制度となっていることから、適正なものと考えているが、今後とも適正な給与制度の運用に努め、国の動向を注視し、必要な改正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102507</xdr:rowOff>
    </xdr:to>
    <xdr:cxnSp macro="">
      <xdr:nvCxnSpPr>
        <xdr:cNvPr id="249" name="直線コネクタ 248"/>
        <xdr:cNvCxnSpPr/>
      </xdr:nvCxnSpPr>
      <xdr:spPr>
        <a:xfrm flipV="1">
          <a:off x="16179800" y="1488077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1" name="フローチャート: 判断 25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102507</xdr:rowOff>
    </xdr:to>
    <xdr:cxnSp macro="">
      <xdr:nvCxnSpPr>
        <xdr:cNvPr id="252" name="直線コネクタ 251"/>
        <xdr:cNvCxnSpPr/>
      </xdr:nvCxnSpPr>
      <xdr:spPr>
        <a:xfrm>
          <a:off x="15290800" y="1501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54" name="テキスト ボックス 253"/>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102507</xdr:rowOff>
    </xdr:to>
    <xdr:cxnSp macro="">
      <xdr:nvCxnSpPr>
        <xdr:cNvPr id="255" name="直線コネクタ 254"/>
        <xdr:cNvCxnSpPr/>
      </xdr:nvCxnSpPr>
      <xdr:spPr>
        <a:xfrm>
          <a:off x="14401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56" name="フローチャート: 判断 255"/>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94541</xdr:rowOff>
    </xdr:from>
    <xdr:ext cx="762000" cy="259045"/>
    <xdr:sp macro="" textlink="">
      <xdr:nvSpPr>
        <xdr:cNvPr id="257" name="テキスト ボックス 256"/>
        <xdr:cNvSpPr txBox="1"/>
      </xdr:nvSpPr>
      <xdr:spPr>
        <a:xfrm>
          <a:off x="14909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68036</xdr:rowOff>
    </xdr:to>
    <xdr:cxnSp macro="">
      <xdr:nvCxnSpPr>
        <xdr:cNvPr id="258" name="直線コネクタ 257"/>
        <xdr:cNvCxnSpPr/>
      </xdr:nvCxnSpPr>
      <xdr:spPr>
        <a:xfrm>
          <a:off x="13512800" y="148463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59" name="フローチャート: 判断 258"/>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60" name="テキスト ボックス 259"/>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1" name="フローチャート: 判断 260"/>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62" name="テキスト ボックス 261"/>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8" name="楕円 267"/>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69"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0" name="楕円 269"/>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1" name="テキスト ボックス 270"/>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2" name="楕円 271"/>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3" name="テキスト ボックス 272"/>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74" name="楕円 273"/>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75" name="テキスト ボックス 274"/>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6" name="楕円 27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7" name="テキスト ボックス 27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育休任期付職員の増加等により、職員数が引き続き横ばいで推移しているものの、人口が減少していることから、人口１０万人当たり職員数が増加している。</a:t>
          </a:r>
        </a:p>
        <a:p>
          <a:r>
            <a:rPr kumimoji="1" lang="ja-JP" altLang="en-US" sz="1300">
              <a:latin typeface="ＭＳ Ｐゴシック" panose="020B0600070205080204" pitchFamily="50" charset="-128"/>
              <a:ea typeface="ＭＳ Ｐゴシック" panose="020B0600070205080204" pitchFamily="50" charset="-128"/>
            </a:rPr>
            <a:t>　引き続き、「中期行財政経営プラン」に基づき、業務効率化による更なる効率的な体制づくりを推進することにより、適切な定員管理に取り組んでいく。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87608</xdr:rowOff>
    </xdr:from>
    <xdr:to>
      <xdr:col>81</xdr:col>
      <xdr:colOff>44450</xdr:colOff>
      <xdr:row>65</xdr:row>
      <xdr:rowOff>148854</xdr:rowOff>
    </xdr:to>
    <xdr:cxnSp macro="">
      <xdr:nvCxnSpPr>
        <xdr:cNvPr id="301" name="直線コネクタ 300"/>
        <xdr:cNvCxnSpPr/>
      </xdr:nvCxnSpPr>
      <xdr:spPr>
        <a:xfrm flipV="1">
          <a:off x="17018000" y="10031708"/>
          <a:ext cx="0" cy="126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120931</xdr:rowOff>
    </xdr:from>
    <xdr:ext cx="762000" cy="259045"/>
    <xdr:sp macro="" textlink="">
      <xdr:nvSpPr>
        <xdr:cNvPr id="302" name="定員管理の状況最小値テキスト"/>
        <xdr:cNvSpPr txBox="1"/>
      </xdr:nvSpPr>
      <xdr:spPr>
        <a:xfrm>
          <a:off x="17106900" y="112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148854</xdr:rowOff>
    </xdr:from>
    <xdr:to>
      <xdr:col>81</xdr:col>
      <xdr:colOff>133350</xdr:colOff>
      <xdr:row>65</xdr:row>
      <xdr:rowOff>148854</xdr:rowOff>
    </xdr:to>
    <xdr:cxnSp macro="">
      <xdr:nvCxnSpPr>
        <xdr:cNvPr id="303" name="直線コネクタ 302"/>
        <xdr:cNvCxnSpPr/>
      </xdr:nvCxnSpPr>
      <xdr:spPr>
        <a:xfrm>
          <a:off x="16929100" y="112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2535</xdr:rowOff>
    </xdr:from>
    <xdr:ext cx="762000" cy="259045"/>
    <xdr:sp macro="" textlink="">
      <xdr:nvSpPr>
        <xdr:cNvPr id="304" name="定員管理の状況最大値テキスト"/>
        <xdr:cNvSpPr txBox="1"/>
      </xdr:nvSpPr>
      <xdr:spPr>
        <a:xfrm>
          <a:off x="17106900" y="977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87608</xdr:rowOff>
    </xdr:from>
    <xdr:to>
      <xdr:col>81</xdr:col>
      <xdr:colOff>133350</xdr:colOff>
      <xdr:row>58</xdr:row>
      <xdr:rowOff>87608</xdr:rowOff>
    </xdr:to>
    <xdr:cxnSp macro="">
      <xdr:nvCxnSpPr>
        <xdr:cNvPr id="305" name="直線コネクタ 304"/>
        <xdr:cNvCxnSpPr/>
      </xdr:nvCxnSpPr>
      <xdr:spPr>
        <a:xfrm>
          <a:off x="16929100" y="1003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39377</xdr:rowOff>
    </xdr:from>
    <xdr:to>
      <xdr:col>81</xdr:col>
      <xdr:colOff>44450</xdr:colOff>
      <xdr:row>63</xdr:row>
      <xdr:rowOff>144402</xdr:rowOff>
    </xdr:to>
    <xdr:cxnSp macro="">
      <xdr:nvCxnSpPr>
        <xdr:cNvPr id="306" name="直線コネクタ 305"/>
        <xdr:cNvCxnSpPr/>
      </xdr:nvCxnSpPr>
      <xdr:spPr>
        <a:xfrm>
          <a:off x="16179800" y="10840727"/>
          <a:ext cx="838200" cy="10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19896</xdr:rowOff>
    </xdr:from>
    <xdr:ext cx="762000" cy="259045"/>
    <xdr:sp macro="" textlink="">
      <xdr:nvSpPr>
        <xdr:cNvPr id="307" name="定員管理の状況平均値テキスト"/>
        <xdr:cNvSpPr txBox="1"/>
      </xdr:nvSpPr>
      <xdr:spPr>
        <a:xfrm>
          <a:off x="17106900" y="10306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3369</xdr:rowOff>
    </xdr:from>
    <xdr:to>
      <xdr:col>81</xdr:col>
      <xdr:colOff>95250</xdr:colOff>
      <xdr:row>61</xdr:row>
      <xdr:rowOff>104969</xdr:rowOff>
    </xdr:to>
    <xdr:sp macro="" textlink="">
      <xdr:nvSpPr>
        <xdr:cNvPr id="308" name="フローチャート: 判断 307"/>
        <xdr:cNvSpPr/>
      </xdr:nvSpPr>
      <xdr:spPr>
        <a:xfrm>
          <a:off x="169672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39377</xdr:rowOff>
    </xdr:from>
    <xdr:to>
      <xdr:col>77</xdr:col>
      <xdr:colOff>44450</xdr:colOff>
      <xdr:row>63</xdr:row>
      <xdr:rowOff>52889</xdr:rowOff>
    </xdr:to>
    <xdr:cxnSp macro="">
      <xdr:nvCxnSpPr>
        <xdr:cNvPr id="309" name="直線コネクタ 308"/>
        <xdr:cNvCxnSpPr/>
      </xdr:nvCxnSpPr>
      <xdr:spPr>
        <a:xfrm flipV="1">
          <a:off x="15290800" y="10840727"/>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118897</xdr:rowOff>
    </xdr:from>
    <xdr:to>
      <xdr:col>77</xdr:col>
      <xdr:colOff>95250</xdr:colOff>
      <xdr:row>61</xdr:row>
      <xdr:rowOff>49047</xdr:rowOff>
    </xdr:to>
    <xdr:sp macro="" textlink="">
      <xdr:nvSpPr>
        <xdr:cNvPr id="310" name="フローチャート: 判断 309"/>
        <xdr:cNvSpPr/>
      </xdr:nvSpPr>
      <xdr:spPr>
        <a:xfrm>
          <a:off x="16129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59224</xdr:rowOff>
    </xdr:from>
    <xdr:ext cx="736600" cy="259045"/>
    <xdr:sp macro="" textlink="">
      <xdr:nvSpPr>
        <xdr:cNvPr id="311" name="テキスト ボックス 310"/>
        <xdr:cNvSpPr txBox="1"/>
      </xdr:nvSpPr>
      <xdr:spPr>
        <a:xfrm>
          <a:off x="15798800" y="10174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134938</xdr:rowOff>
    </xdr:from>
    <xdr:to>
      <xdr:col>72</xdr:col>
      <xdr:colOff>203200</xdr:colOff>
      <xdr:row>63</xdr:row>
      <xdr:rowOff>52889</xdr:rowOff>
    </xdr:to>
    <xdr:cxnSp macro="">
      <xdr:nvCxnSpPr>
        <xdr:cNvPr id="312" name="直線コネクタ 311"/>
        <xdr:cNvCxnSpPr/>
      </xdr:nvCxnSpPr>
      <xdr:spPr>
        <a:xfrm>
          <a:off x="14401800" y="10764838"/>
          <a:ext cx="889000" cy="8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69980</xdr:rowOff>
    </xdr:from>
    <xdr:to>
      <xdr:col>73</xdr:col>
      <xdr:colOff>44450</xdr:colOff>
      <xdr:row>60</xdr:row>
      <xdr:rowOff>130</xdr:rowOff>
    </xdr:to>
    <xdr:sp macro="" textlink="">
      <xdr:nvSpPr>
        <xdr:cNvPr id="313" name="フローチャート: 判断 312"/>
        <xdr:cNvSpPr/>
      </xdr:nvSpPr>
      <xdr:spPr>
        <a:xfrm>
          <a:off x="15240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10307</xdr:rowOff>
    </xdr:from>
    <xdr:ext cx="762000" cy="259045"/>
    <xdr:sp macro="" textlink="">
      <xdr:nvSpPr>
        <xdr:cNvPr id="314" name="テキスト ボックス 313"/>
        <xdr:cNvSpPr txBox="1"/>
      </xdr:nvSpPr>
      <xdr:spPr>
        <a:xfrm>
          <a:off x="14909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103810</xdr:rowOff>
    </xdr:from>
    <xdr:to>
      <xdr:col>68</xdr:col>
      <xdr:colOff>152400</xdr:colOff>
      <xdr:row>62</xdr:row>
      <xdr:rowOff>134938</xdr:rowOff>
    </xdr:to>
    <xdr:cxnSp macro="">
      <xdr:nvCxnSpPr>
        <xdr:cNvPr id="315" name="直線コネクタ 314"/>
        <xdr:cNvCxnSpPr/>
      </xdr:nvCxnSpPr>
      <xdr:spPr>
        <a:xfrm>
          <a:off x="13512800" y="10733710"/>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151600</xdr:rowOff>
    </xdr:from>
    <xdr:to>
      <xdr:col>68</xdr:col>
      <xdr:colOff>203200</xdr:colOff>
      <xdr:row>60</xdr:row>
      <xdr:rowOff>81750</xdr:rowOff>
    </xdr:to>
    <xdr:sp macro="" textlink="">
      <xdr:nvSpPr>
        <xdr:cNvPr id="316" name="フローチャート: 判断 315"/>
        <xdr:cNvSpPr/>
      </xdr:nvSpPr>
      <xdr:spPr>
        <a:xfrm>
          <a:off x="14351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91927</xdr:rowOff>
    </xdr:from>
    <xdr:ext cx="762000" cy="259045"/>
    <xdr:sp macro="" textlink="">
      <xdr:nvSpPr>
        <xdr:cNvPr id="317" name="テキスト ボックス 316"/>
        <xdr:cNvSpPr txBox="1"/>
      </xdr:nvSpPr>
      <xdr:spPr>
        <a:xfrm>
          <a:off x="14020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59671</xdr:rowOff>
    </xdr:from>
    <xdr:to>
      <xdr:col>64</xdr:col>
      <xdr:colOff>152400</xdr:colOff>
      <xdr:row>58</xdr:row>
      <xdr:rowOff>161271</xdr:rowOff>
    </xdr:to>
    <xdr:sp macro="" textlink="">
      <xdr:nvSpPr>
        <xdr:cNvPr id="318" name="フローチャート: 判断 317"/>
        <xdr:cNvSpPr/>
      </xdr:nvSpPr>
      <xdr:spPr>
        <a:xfrm>
          <a:off x="13462000" y="100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171448</xdr:rowOff>
    </xdr:from>
    <xdr:ext cx="762000" cy="259045"/>
    <xdr:sp macro="" textlink="">
      <xdr:nvSpPr>
        <xdr:cNvPr id="319" name="テキスト ボックス 318"/>
        <xdr:cNvSpPr txBox="1"/>
      </xdr:nvSpPr>
      <xdr:spPr>
        <a:xfrm>
          <a:off x="13131800" y="97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93602</xdr:rowOff>
    </xdr:from>
    <xdr:to>
      <xdr:col>81</xdr:col>
      <xdr:colOff>95250</xdr:colOff>
      <xdr:row>64</xdr:row>
      <xdr:rowOff>23752</xdr:rowOff>
    </xdr:to>
    <xdr:sp macro="" textlink="">
      <xdr:nvSpPr>
        <xdr:cNvPr id="325" name="楕円 324"/>
        <xdr:cNvSpPr/>
      </xdr:nvSpPr>
      <xdr:spPr>
        <a:xfrm>
          <a:off x="16967200" y="108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65679</xdr:rowOff>
    </xdr:from>
    <xdr:ext cx="762000" cy="259045"/>
    <xdr:sp macro="" textlink="">
      <xdr:nvSpPr>
        <xdr:cNvPr id="326" name="定員管理の状況該当値テキスト"/>
        <xdr:cNvSpPr txBox="1"/>
      </xdr:nvSpPr>
      <xdr:spPr>
        <a:xfrm>
          <a:off x="17106900" y="108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160027</xdr:rowOff>
    </xdr:from>
    <xdr:to>
      <xdr:col>77</xdr:col>
      <xdr:colOff>95250</xdr:colOff>
      <xdr:row>63</xdr:row>
      <xdr:rowOff>90177</xdr:rowOff>
    </xdr:to>
    <xdr:sp macro="" textlink="">
      <xdr:nvSpPr>
        <xdr:cNvPr id="327" name="楕円 326"/>
        <xdr:cNvSpPr/>
      </xdr:nvSpPr>
      <xdr:spPr>
        <a:xfrm>
          <a:off x="16129000" y="107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74954</xdr:rowOff>
    </xdr:from>
    <xdr:ext cx="736600" cy="259045"/>
    <xdr:sp macro="" textlink="">
      <xdr:nvSpPr>
        <xdr:cNvPr id="328" name="テキスト ボックス 327"/>
        <xdr:cNvSpPr txBox="1"/>
      </xdr:nvSpPr>
      <xdr:spPr>
        <a:xfrm>
          <a:off x="15798800" y="10876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2089</xdr:rowOff>
    </xdr:from>
    <xdr:to>
      <xdr:col>73</xdr:col>
      <xdr:colOff>44450</xdr:colOff>
      <xdr:row>63</xdr:row>
      <xdr:rowOff>103689</xdr:rowOff>
    </xdr:to>
    <xdr:sp macro="" textlink="">
      <xdr:nvSpPr>
        <xdr:cNvPr id="329" name="楕円 328"/>
        <xdr:cNvSpPr/>
      </xdr:nvSpPr>
      <xdr:spPr>
        <a:xfrm>
          <a:off x="15240000" y="1080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88466</xdr:rowOff>
    </xdr:from>
    <xdr:ext cx="762000" cy="259045"/>
    <xdr:sp macro="" textlink="">
      <xdr:nvSpPr>
        <xdr:cNvPr id="330" name="テキスト ボックス 329"/>
        <xdr:cNvSpPr txBox="1"/>
      </xdr:nvSpPr>
      <xdr:spPr>
        <a:xfrm>
          <a:off x="14909800" y="1088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84138</xdr:rowOff>
    </xdr:from>
    <xdr:to>
      <xdr:col>68</xdr:col>
      <xdr:colOff>203200</xdr:colOff>
      <xdr:row>63</xdr:row>
      <xdr:rowOff>14288</xdr:rowOff>
    </xdr:to>
    <xdr:sp macro="" textlink="">
      <xdr:nvSpPr>
        <xdr:cNvPr id="331" name="楕円 330"/>
        <xdr:cNvSpPr/>
      </xdr:nvSpPr>
      <xdr:spPr>
        <a:xfrm>
          <a:off x="14351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170515</xdr:rowOff>
    </xdr:from>
    <xdr:ext cx="762000" cy="259045"/>
    <xdr:sp macro="" textlink="">
      <xdr:nvSpPr>
        <xdr:cNvPr id="332" name="テキスト ボックス 331"/>
        <xdr:cNvSpPr txBox="1"/>
      </xdr:nvSpPr>
      <xdr:spPr>
        <a:xfrm>
          <a:off x="14020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53010</xdr:rowOff>
    </xdr:from>
    <xdr:to>
      <xdr:col>64</xdr:col>
      <xdr:colOff>152400</xdr:colOff>
      <xdr:row>62</xdr:row>
      <xdr:rowOff>154610</xdr:rowOff>
    </xdr:to>
    <xdr:sp macro="" textlink="">
      <xdr:nvSpPr>
        <xdr:cNvPr id="333" name="楕円 332"/>
        <xdr:cNvSpPr/>
      </xdr:nvSpPr>
      <xdr:spPr>
        <a:xfrm>
          <a:off x="13462000" y="106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139387</xdr:rowOff>
    </xdr:from>
    <xdr:ext cx="762000" cy="259045"/>
    <xdr:sp macro="" textlink="">
      <xdr:nvSpPr>
        <xdr:cNvPr id="334" name="テキスト ボックス 333"/>
        <xdr:cNvSpPr txBox="1"/>
      </xdr:nvSpPr>
      <xdr:spPr>
        <a:xfrm>
          <a:off x="13131800" y="1076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以降は、繰上償還による公債費圧縮効果や借入金利の低下により下降傾向となっており、平成３０年度においても、前年度に比べ０．９ポイント下降となり、グループ内で最も低い水準となっている。</a:t>
          </a:r>
        </a:p>
        <a:p>
          <a:r>
            <a:rPr kumimoji="1" lang="ja-JP" altLang="en-US" sz="1300">
              <a:latin typeface="ＭＳ Ｐゴシック" panose="020B0600070205080204" pitchFamily="50" charset="-128"/>
              <a:ea typeface="ＭＳ Ｐゴシック" panose="020B0600070205080204" pitchFamily="50" charset="-128"/>
            </a:rPr>
            <a:t>　今後、交付税措置のない地方債の償還が本格化し、公債費は増加していくことから、行政改革推進債等の資金手当債の発行を抑制するなど、公債費負担の軽減に努めていく。</a:t>
          </a: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44</xdr:row>
      <xdr:rowOff>78922</xdr:rowOff>
    </xdr:to>
    <xdr:cxnSp macro="">
      <xdr:nvCxnSpPr>
        <xdr:cNvPr id="364" name="直線コネクタ 363"/>
        <xdr:cNvCxnSpPr/>
      </xdr:nvCxnSpPr>
      <xdr:spPr>
        <a:xfrm flipV="1">
          <a:off x="17018000" y="6088743"/>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65" name="公債費負担の状況最小値テキスト"/>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66" name="直線コネクタ 365"/>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67"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68" name="直線コネクタ 367"/>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87993</xdr:rowOff>
    </xdr:from>
    <xdr:to>
      <xdr:col>81</xdr:col>
      <xdr:colOff>44450</xdr:colOff>
      <xdr:row>36</xdr:row>
      <xdr:rowOff>71664</xdr:rowOff>
    </xdr:to>
    <xdr:cxnSp macro="">
      <xdr:nvCxnSpPr>
        <xdr:cNvPr id="369" name="直線コネクタ 368"/>
        <xdr:cNvCxnSpPr/>
      </xdr:nvCxnSpPr>
      <xdr:spPr>
        <a:xfrm flipV="1">
          <a:off x="16179800" y="608874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167112</xdr:rowOff>
    </xdr:from>
    <xdr:ext cx="762000" cy="259045"/>
    <xdr:sp macro="" textlink="">
      <xdr:nvSpPr>
        <xdr:cNvPr id="370" name="公債費負担の状況平均値テキスト"/>
        <xdr:cNvSpPr txBox="1"/>
      </xdr:nvSpPr>
      <xdr:spPr>
        <a:xfrm>
          <a:off x="17106900" y="668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23585</xdr:rowOff>
    </xdr:from>
    <xdr:to>
      <xdr:col>81</xdr:col>
      <xdr:colOff>95250</xdr:colOff>
      <xdr:row>39</xdr:row>
      <xdr:rowOff>125185</xdr:rowOff>
    </xdr:to>
    <xdr:sp macro="" textlink="">
      <xdr:nvSpPr>
        <xdr:cNvPr id="371" name="フローチャート: 判断 370"/>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71664</xdr:rowOff>
    </xdr:from>
    <xdr:to>
      <xdr:col>77</xdr:col>
      <xdr:colOff>44450</xdr:colOff>
      <xdr:row>37</xdr:row>
      <xdr:rowOff>38100</xdr:rowOff>
    </xdr:to>
    <xdr:cxnSp macro="">
      <xdr:nvCxnSpPr>
        <xdr:cNvPr id="372" name="直線コネクタ 371"/>
        <xdr:cNvCxnSpPr/>
      </xdr:nvCxnSpPr>
      <xdr:spPr>
        <a:xfrm flipV="1">
          <a:off x="15290800" y="62438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109765</xdr:rowOff>
    </xdr:from>
    <xdr:to>
      <xdr:col>77</xdr:col>
      <xdr:colOff>95250</xdr:colOff>
      <xdr:row>40</xdr:row>
      <xdr:rowOff>39915</xdr:rowOff>
    </xdr:to>
    <xdr:sp macro="" textlink="">
      <xdr:nvSpPr>
        <xdr:cNvPr id="373" name="フローチャート: 判断 372"/>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24692</xdr:rowOff>
    </xdr:from>
    <xdr:ext cx="736600" cy="259045"/>
    <xdr:sp macro="" textlink="">
      <xdr:nvSpPr>
        <xdr:cNvPr id="374" name="テキスト ボックス 373"/>
        <xdr:cNvSpPr txBox="1"/>
      </xdr:nvSpPr>
      <xdr:spPr>
        <a:xfrm>
          <a:off x="15798800" y="688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38</xdr:row>
      <xdr:rowOff>56243</xdr:rowOff>
    </xdr:to>
    <xdr:cxnSp macro="">
      <xdr:nvCxnSpPr>
        <xdr:cNvPr id="375" name="直線コネクタ 374"/>
        <xdr:cNvCxnSpPr/>
      </xdr:nvCxnSpPr>
      <xdr:spPr>
        <a:xfrm flipV="1">
          <a:off x="14401800" y="63817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76" name="フローチャート: 判断 375"/>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8362</xdr:rowOff>
    </xdr:from>
    <xdr:ext cx="762000" cy="259045"/>
    <xdr:sp macro="" textlink="">
      <xdr:nvSpPr>
        <xdr:cNvPr id="377" name="テキスト ボックス 376"/>
        <xdr:cNvSpPr txBox="1"/>
      </xdr:nvSpPr>
      <xdr:spPr>
        <a:xfrm>
          <a:off x="14909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56243</xdr:rowOff>
    </xdr:from>
    <xdr:to>
      <xdr:col>68</xdr:col>
      <xdr:colOff>152400</xdr:colOff>
      <xdr:row>39</xdr:row>
      <xdr:rowOff>5443</xdr:rowOff>
    </xdr:to>
    <xdr:cxnSp macro="">
      <xdr:nvCxnSpPr>
        <xdr:cNvPr id="378" name="直線コネクタ 377"/>
        <xdr:cNvCxnSpPr/>
      </xdr:nvCxnSpPr>
      <xdr:spPr>
        <a:xfrm flipV="1">
          <a:off x="13512800" y="65713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94343</xdr:rowOff>
    </xdr:from>
    <xdr:to>
      <xdr:col>68</xdr:col>
      <xdr:colOff>203200</xdr:colOff>
      <xdr:row>42</xdr:row>
      <xdr:rowOff>24493</xdr:rowOff>
    </xdr:to>
    <xdr:sp macro="" textlink="">
      <xdr:nvSpPr>
        <xdr:cNvPr id="379" name="フローチャート: 判断 378"/>
        <xdr:cNvSpPr/>
      </xdr:nvSpPr>
      <xdr:spPr>
        <a:xfrm>
          <a:off x="14351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9270</xdr:rowOff>
    </xdr:from>
    <xdr:ext cx="762000" cy="259045"/>
    <xdr:sp macro="" textlink="">
      <xdr:nvSpPr>
        <xdr:cNvPr id="380" name="テキスト ボックス 379"/>
        <xdr:cNvSpPr txBox="1"/>
      </xdr:nvSpPr>
      <xdr:spPr>
        <a:xfrm>
          <a:off x="14020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381" name="フローチャート: 判断 380"/>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382" name="テキスト ボックス 381"/>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37193</xdr:rowOff>
    </xdr:from>
    <xdr:to>
      <xdr:col>81</xdr:col>
      <xdr:colOff>95250</xdr:colOff>
      <xdr:row>35</xdr:row>
      <xdr:rowOff>138793</xdr:rowOff>
    </xdr:to>
    <xdr:sp macro="" textlink="">
      <xdr:nvSpPr>
        <xdr:cNvPr id="388" name="楕円 387"/>
        <xdr:cNvSpPr/>
      </xdr:nvSpPr>
      <xdr:spPr>
        <a:xfrm>
          <a:off x="169672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129920</xdr:rowOff>
    </xdr:from>
    <xdr:ext cx="762000" cy="259045"/>
    <xdr:sp macro="" textlink="">
      <xdr:nvSpPr>
        <xdr:cNvPr id="389" name="公債費負担の状況該当値テキスト"/>
        <xdr:cNvSpPr txBox="1"/>
      </xdr:nvSpPr>
      <xdr:spPr>
        <a:xfrm>
          <a:off x="17106900" y="595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20864</xdr:rowOff>
    </xdr:from>
    <xdr:to>
      <xdr:col>77</xdr:col>
      <xdr:colOff>95250</xdr:colOff>
      <xdr:row>36</xdr:row>
      <xdr:rowOff>122464</xdr:rowOff>
    </xdr:to>
    <xdr:sp macro="" textlink="">
      <xdr:nvSpPr>
        <xdr:cNvPr id="390" name="楕円 389"/>
        <xdr:cNvSpPr/>
      </xdr:nvSpPr>
      <xdr:spPr>
        <a:xfrm>
          <a:off x="16129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132641</xdr:rowOff>
    </xdr:from>
    <xdr:ext cx="736600" cy="259045"/>
    <xdr:sp macro="" textlink="">
      <xdr:nvSpPr>
        <xdr:cNvPr id="391" name="テキスト ボックス 390"/>
        <xdr:cNvSpPr txBox="1"/>
      </xdr:nvSpPr>
      <xdr:spPr>
        <a:xfrm>
          <a:off x="15798800" y="596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392" name="楕円 391"/>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3" name="テキスト ボックス 392"/>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5443</xdr:rowOff>
    </xdr:from>
    <xdr:to>
      <xdr:col>68</xdr:col>
      <xdr:colOff>203200</xdr:colOff>
      <xdr:row>38</xdr:row>
      <xdr:rowOff>107043</xdr:rowOff>
    </xdr:to>
    <xdr:sp macro="" textlink="">
      <xdr:nvSpPr>
        <xdr:cNvPr id="394" name="楕円 393"/>
        <xdr:cNvSpPr/>
      </xdr:nvSpPr>
      <xdr:spPr>
        <a:xfrm>
          <a:off x="14351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117220</xdr:rowOff>
    </xdr:from>
    <xdr:ext cx="762000" cy="259045"/>
    <xdr:sp macro="" textlink="">
      <xdr:nvSpPr>
        <xdr:cNvPr id="395" name="テキスト ボックス 394"/>
        <xdr:cNvSpPr txBox="1"/>
      </xdr:nvSpPr>
      <xdr:spPr>
        <a:xfrm>
          <a:off x="14020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126093</xdr:rowOff>
    </xdr:from>
    <xdr:to>
      <xdr:col>64</xdr:col>
      <xdr:colOff>152400</xdr:colOff>
      <xdr:row>39</xdr:row>
      <xdr:rowOff>56243</xdr:rowOff>
    </xdr:to>
    <xdr:sp macro="" textlink="">
      <xdr:nvSpPr>
        <xdr:cNvPr id="396" name="楕円 395"/>
        <xdr:cNvSpPr/>
      </xdr:nvSpPr>
      <xdr:spPr>
        <a:xfrm>
          <a:off x="13462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66420</xdr:rowOff>
    </xdr:from>
    <xdr:ext cx="762000" cy="259045"/>
    <xdr:sp macro="" textlink="">
      <xdr:nvSpPr>
        <xdr:cNvPr id="397" name="テキスト ボックス 396"/>
        <xdr:cNvSpPr txBox="1"/>
      </xdr:nvSpPr>
      <xdr:spPr>
        <a:xfrm>
          <a:off x="13131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６年度、平成２７年度は、退職手当の支給水準の引下げに伴い、退職手当支給予定額が減少したため下降傾向となったが、平成２８年度は経済対策のための国補正や消防学校建替等に伴う新規の県債発行により上昇となった。</a:t>
          </a:r>
        </a:p>
        <a:p>
          <a:r>
            <a:rPr kumimoji="1" lang="ja-JP" altLang="en-US" sz="1100">
              <a:latin typeface="ＭＳ Ｐゴシック" panose="020B0600070205080204" pitchFamily="50" charset="-128"/>
              <a:ea typeface="ＭＳ Ｐゴシック" panose="020B0600070205080204" pitchFamily="50" charset="-128"/>
            </a:rPr>
            <a:t>　平成２９年度以降は、臨時財政対策債を除いた県債残高は減少となったものの、地方債に係る交付税措置率の低下傾向の影響等により上昇傾向となっており、平成３０年度においても、前年度に比べ１．５ポイント上昇した。</a:t>
          </a:r>
        </a:p>
        <a:p>
          <a:r>
            <a:rPr kumimoji="1" lang="ja-JP" altLang="en-US" sz="1100">
              <a:latin typeface="ＭＳ Ｐゴシック" panose="020B0600070205080204" pitchFamily="50" charset="-128"/>
              <a:ea typeface="ＭＳ Ｐゴシック" panose="020B0600070205080204" pitchFamily="50" charset="-128"/>
            </a:rPr>
            <a:t>　今後、予算の収支不足を補うための行政改革推進債等を活用した場合、将来負担が増加するおそれもあるため、事業の効率化・重点化によりこれらの県債発行を抑制するなど行財政改革の推進により健全化を図っていく。</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96520</xdr:rowOff>
    </xdr:from>
    <xdr:to>
      <xdr:col>81</xdr:col>
      <xdr:colOff>44450</xdr:colOff>
      <xdr:row>21</xdr:row>
      <xdr:rowOff>90450</xdr:rowOff>
    </xdr:to>
    <xdr:cxnSp macro="">
      <xdr:nvCxnSpPr>
        <xdr:cNvPr id="422" name="直線コネクタ 421"/>
        <xdr:cNvCxnSpPr/>
      </xdr:nvCxnSpPr>
      <xdr:spPr>
        <a:xfrm flipV="1">
          <a:off x="17018000" y="2668270"/>
          <a:ext cx="0" cy="102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62527</xdr:rowOff>
    </xdr:from>
    <xdr:ext cx="762000" cy="259045"/>
    <xdr:sp macro="" textlink="">
      <xdr:nvSpPr>
        <xdr:cNvPr id="423" name="将来負担の状況最小値テキスト"/>
        <xdr:cNvSpPr txBox="1"/>
      </xdr:nvSpPr>
      <xdr:spPr>
        <a:xfrm>
          <a:off x="17106900" y="36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90450</xdr:rowOff>
    </xdr:from>
    <xdr:to>
      <xdr:col>81</xdr:col>
      <xdr:colOff>133350</xdr:colOff>
      <xdr:row>21</xdr:row>
      <xdr:rowOff>90450</xdr:rowOff>
    </xdr:to>
    <xdr:cxnSp macro="">
      <xdr:nvCxnSpPr>
        <xdr:cNvPr id="424" name="直線コネクタ 423"/>
        <xdr:cNvCxnSpPr/>
      </xdr:nvCxnSpPr>
      <xdr:spPr>
        <a:xfrm>
          <a:off x="16929100" y="369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11447</xdr:rowOff>
    </xdr:from>
    <xdr:ext cx="762000" cy="259045"/>
    <xdr:sp macro="" textlink="">
      <xdr:nvSpPr>
        <xdr:cNvPr id="425" name="将来負担の状況最大値テキスト"/>
        <xdr:cNvSpPr txBox="1"/>
      </xdr:nvSpPr>
      <xdr:spPr>
        <a:xfrm>
          <a:off x="17106900" y="24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96520</xdr:rowOff>
    </xdr:from>
    <xdr:to>
      <xdr:col>81</xdr:col>
      <xdr:colOff>133350</xdr:colOff>
      <xdr:row>15</xdr:row>
      <xdr:rowOff>96520</xdr:rowOff>
    </xdr:to>
    <xdr:cxnSp macro="">
      <xdr:nvCxnSpPr>
        <xdr:cNvPr id="426" name="直線コネクタ 425"/>
        <xdr:cNvCxnSpPr/>
      </xdr:nvCxnSpPr>
      <xdr:spPr>
        <a:xfrm>
          <a:off x="16929100" y="26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139446</xdr:rowOff>
    </xdr:from>
    <xdr:to>
      <xdr:col>81</xdr:col>
      <xdr:colOff>44450</xdr:colOff>
      <xdr:row>19</xdr:row>
      <xdr:rowOff>146685</xdr:rowOff>
    </xdr:to>
    <xdr:cxnSp macro="">
      <xdr:nvCxnSpPr>
        <xdr:cNvPr id="427" name="直線コネクタ 426"/>
        <xdr:cNvCxnSpPr/>
      </xdr:nvCxnSpPr>
      <xdr:spPr>
        <a:xfrm>
          <a:off x="16179800" y="339699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160316</xdr:rowOff>
    </xdr:from>
    <xdr:ext cx="762000" cy="259045"/>
    <xdr:sp macro="" textlink="">
      <xdr:nvSpPr>
        <xdr:cNvPr id="428" name="将来負担の状況平均値テキスト"/>
        <xdr:cNvSpPr txBox="1"/>
      </xdr:nvSpPr>
      <xdr:spPr>
        <a:xfrm>
          <a:off x="17106900" y="3074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143789</xdr:rowOff>
    </xdr:from>
    <xdr:to>
      <xdr:col>81</xdr:col>
      <xdr:colOff>95250</xdr:colOff>
      <xdr:row>19</xdr:row>
      <xdr:rowOff>73940</xdr:rowOff>
    </xdr:to>
    <xdr:sp macro="" textlink="">
      <xdr:nvSpPr>
        <xdr:cNvPr id="429" name="フローチャート: 判断 428"/>
        <xdr:cNvSpPr/>
      </xdr:nvSpPr>
      <xdr:spPr>
        <a:xfrm>
          <a:off x="169672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129311</xdr:rowOff>
    </xdr:from>
    <xdr:to>
      <xdr:col>77</xdr:col>
      <xdr:colOff>44450</xdr:colOff>
      <xdr:row>19</xdr:row>
      <xdr:rowOff>139446</xdr:rowOff>
    </xdr:to>
    <xdr:cxnSp macro="">
      <xdr:nvCxnSpPr>
        <xdr:cNvPr id="430" name="直線コネクタ 429"/>
        <xdr:cNvCxnSpPr/>
      </xdr:nvCxnSpPr>
      <xdr:spPr>
        <a:xfrm>
          <a:off x="15290800" y="338686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1" name="フローチャート: 判断 430"/>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89425</xdr:rowOff>
    </xdr:from>
    <xdr:ext cx="736600" cy="259045"/>
    <xdr:sp macro="" textlink="">
      <xdr:nvSpPr>
        <xdr:cNvPr id="432" name="テキスト ボックス 431"/>
        <xdr:cNvSpPr txBox="1"/>
      </xdr:nvSpPr>
      <xdr:spPr>
        <a:xfrm>
          <a:off x="15798800" y="300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100356</xdr:rowOff>
    </xdr:from>
    <xdr:to>
      <xdr:col>72</xdr:col>
      <xdr:colOff>203200</xdr:colOff>
      <xdr:row>19</xdr:row>
      <xdr:rowOff>129311</xdr:rowOff>
    </xdr:to>
    <xdr:cxnSp macro="">
      <xdr:nvCxnSpPr>
        <xdr:cNvPr id="433" name="直線コネクタ 432"/>
        <xdr:cNvCxnSpPr/>
      </xdr:nvCxnSpPr>
      <xdr:spPr>
        <a:xfrm>
          <a:off x="14401800" y="3357906"/>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156820</xdr:rowOff>
    </xdr:from>
    <xdr:to>
      <xdr:col>73</xdr:col>
      <xdr:colOff>44450</xdr:colOff>
      <xdr:row>19</xdr:row>
      <xdr:rowOff>86970</xdr:rowOff>
    </xdr:to>
    <xdr:sp macro="" textlink="">
      <xdr:nvSpPr>
        <xdr:cNvPr id="434" name="フローチャート: 判断 433"/>
        <xdr:cNvSpPr/>
      </xdr:nvSpPr>
      <xdr:spPr>
        <a:xfrm>
          <a:off x="15240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97147</xdr:rowOff>
    </xdr:from>
    <xdr:ext cx="762000" cy="259045"/>
    <xdr:sp macro="" textlink="">
      <xdr:nvSpPr>
        <xdr:cNvPr id="435" name="テキスト ボックス 434"/>
        <xdr:cNvSpPr txBox="1"/>
      </xdr:nvSpPr>
      <xdr:spPr>
        <a:xfrm>
          <a:off x="14909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100356</xdr:rowOff>
    </xdr:from>
    <xdr:to>
      <xdr:col>68</xdr:col>
      <xdr:colOff>152400</xdr:colOff>
      <xdr:row>19</xdr:row>
      <xdr:rowOff>102286</xdr:rowOff>
    </xdr:to>
    <xdr:cxnSp macro="">
      <xdr:nvCxnSpPr>
        <xdr:cNvPr id="436" name="直線コネクタ 435"/>
        <xdr:cNvCxnSpPr/>
      </xdr:nvCxnSpPr>
      <xdr:spPr>
        <a:xfrm flipV="1">
          <a:off x="13512800" y="335790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130277</xdr:rowOff>
    </xdr:from>
    <xdr:to>
      <xdr:col>68</xdr:col>
      <xdr:colOff>203200</xdr:colOff>
      <xdr:row>19</xdr:row>
      <xdr:rowOff>60427</xdr:rowOff>
    </xdr:to>
    <xdr:sp macro="" textlink="">
      <xdr:nvSpPr>
        <xdr:cNvPr id="437" name="フローチャート: 判断 436"/>
        <xdr:cNvSpPr/>
      </xdr:nvSpPr>
      <xdr:spPr>
        <a:xfrm>
          <a:off x="14351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70604</xdr:rowOff>
    </xdr:from>
    <xdr:ext cx="762000" cy="259045"/>
    <xdr:sp macro="" textlink="">
      <xdr:nvSpPr>
        <xdr:cNvPr id="438" name="テキスト ボックス 437"/>
        <xdr:cNvSpPr txBox="1"/>
      </xdr:nvSpPr>
      <xdr:spPr>
        <a:xfrm>
          <a:off x="14020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13716</xdr:rowOff>
    </xdr:from>
    <xdr:to>
      <xdr:col>64</xdr:col>
      <xdr:colOff>152400</xdr:colOff>
      <xdr:row>20</xdr:row>
      <xdr:rowOff>115316</xdr:rowOff>
    </xdr:to>
    <xdr:sp macro="" textlink="">
      <xdr:nvSpPr>
        <xdr:cNvPr id="439" name="フローチャート: 判断 438"/>
        <xdr:cNvSpPr/>
      </xdr:nvSpPr>
      <xdr:spPr>
        <a:xfrm>
          <a:off x="13462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100093</xdr:rowOff>
    </xdr:from>
    <xdr:ext cx="762000" cy="259045"/>
    <xdr:sp macro="" textlink="">
      <xdr:nvSpPr>
        <xdr:cNvPr id="440" name="テキスト ボックス 439"/>
        <xdr:cNvSpPr txBox="1"/>
      </xdr:nvSpPr>
      <xdr:spPr>
        <a:xfrm>
          <a:off x="13131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95885</xdr:rowOff>
    </xdr:from>
    <xdr:to>
      <xdr:col>81</xdr:col>
      <xdr:colOff>95250</xdr:colOff>
      <xdr:row>20</xdr:row>
      <xdr:rowOff>26035</xdr:rowOff>
    </xdr:to>
    <xdr:sp macro="" textlink="">
      <xdr:nvSpPr>
        <xdr:cNvPr id="446" name="楕円 445"/>
        <xdr:cNvSpPr/>
      </xdr:nvSpPr>
      <xdr:spPr>
        <a:xfrm>
          <a:off x="16967200" y="33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67962</xdr:rowOff>
    </xdr:from>
    <xdr:ext cx="762000" cy="259045"/>
    <xdr:sp macro="" textlink="">
      <xdr:nvSpPr>
        <xdr:cNvPr id="447" name="将来負担の状況該当値テキスト"/>
        <xdr:cNvSpPr txBox="1"/>
      </xdr:nvSpPr>
      <xdr:spPr>
        <a:xfrm>
          <a:off x="17106900" y="332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88646</xdr:rowOff>
    </xdr:from>
    <xdr:to>
      <xdr:col>77</xdr:col>
      <xdr:colOff>95250</xdr:colOff>
      <xdr:row>20</xdr:row>
      <xdr:rowOff>18796</xdr:rowOff>
    </xdr:to>
    <xdr:sp macro="" textlink="">
      <xdr:nvSpPr>
        <xdr:cNvPr id="448" name="楕円 447"/>
        <xdr:cNvSpPr/>
      </xdr:nvSpPr>
      <xdr:spPr>
        <a:xfrm>
          <a:off x="16129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3573</xdr:rowOff>
    </xdr:from>
    <xdr:ext cx="736600" cy="259045"/>
    <xdr:sp macro="" textlink="">
      <xdr:nvSpPr>
        <xdr:cNvPr id="449" name="テキスト ボックス 448"/>
        <xdr:cNvSpPr txBox="1"/>
      </xdr:nvSpPr>
      <xdr:spPr>
        <a:xfrm>
          <a:off x="15798800" y="343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78511</xdr:rowOff>
    </xdr:from>
    <xdr:to>
      <xdr:col>73</xdr:col>
      <xdr:colOff>44450</xdr:colOff>
      <xdr:row>20</xdr:row>
      <xdr:rowOff>8661</xdr:rowOff>
    </xdr:to>
    <xdr:sp macro="" textlink="">
      <xdr:nvSpPr>
        <xdr:cNvPr id="450" name="楕円 449"/>
        <xdr:cNvSpPr/>
      </xdr:nvSpPr>
      <xdr:spPr>
        <a:xfrm>
          <a:off x="15240000" y="33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164888</xdr:rowOff>
    </xdr:from>
    <xdr:ext cx="762000" cy="259045"/>
    <xdr:sp macro="" textlink="">
      <xdr:nvSpPr>
        <xdr:cNvPr id="451" name="テキスト ボックス 450"/>
        <xdr:cNvSpPr txBox="1"/>
      </xdr:nvSpPr>
      <xdr:spPr>
        <a:xfrm>
          <a:off x="14909800" y="342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49556</xdr:rowOff>
    </xdr:from>
    <xdr:to>
      <xdr:col>68</xdr:col>
      <xdr:colOff>203200</xdr:colOff>
      <xdr:row>19</xdr:row>
      <xdr:rowOff>151156</xdr:rowOff>
    </xdr:to>
    <xdr:sp macro="" textlink="">
      <xdr:nvSpPr>
        <xdr:cNvPr id="452" name="楕円 451"/>
        <xdr:cNvSpPr/>
      </xdr:nvSpPr>
      <xdr:spPr>
        <a:xfrm>
          <a:off x="14351000" y="33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135933</xdr:rowOff>
    </xdr:from>
    <xdr:ext cx="762000" cy="259045"/>
    <xdr:sp macro="" textlink="">
      <xdr:nvSpPr>
        <xdr:cNvPr id="453" name="テキスト ボックス 452"/>
        <xdr:cNvSpPr txBox="1"/>
      </xdr:nvSpPr>
      <xdr:spPr>
        <a:xfrm>
          <a:off x="14020800" y="339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51486</xdr:rowOff>
    </xdr:from>
    <xdr:to>
      <xdr:col>64</xdr:col>
      <xdr:colOff>152400</xdr:colOff>
      <xdr:row>19</xdr:row>
      <xdr:rowOff>153086</xdr:rowOff>
    </xdr:to>
    <xdr:sp macro="" textlink="">
      <xdr:nvSpPr>
        <xdr:cNvPr id="454" name="楕円 453"/>
        <xdr:cNvSpPr/>
      </xdr:nvSpPr>
      <xdr:spPr>
        <a:xfrm>
          <a:off x="13462000" y="33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163263</xdr:rowOff>
    </xdr:from>
    <xdr:ext cx="762000" cy="259045"/>
    <xdr:sp macro="" textlink="">
      <xdr:nvSpPr>
        <xdr:cNvPr id="455" name="テキスト ボックス 454"/>
        <xdr:cNvSpPr txBox="1"/>
      </xdr:nvSpPr>
      <xdr:spPr>
        <a:xfrm>
          <a:off x="13131800" y="307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964,598
958,055
4,724.65
539,894,729
527,013,741
3,450,513
296,271,096
1,028,569,436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平成２７年度以降は、定数削減の効果等により、下降傾向となっていたが、平成３０年度は人件費の歳出額は減少しているものの退職手当債発行額減少に伴う経常経費充当一般財源の増加により増加した。</a:t>
          </a:r>
        </a:p>
        <a:p>
          <a:r>
            <a:rPr kumimoji="1" lang="ja-JP" altLang="en-US" sz="1300">
              <a:latin typeface="ＭＳ Ｐゴシック" panose="020B0600070205080204" pitchFamily="50" charset="-128"/>
              <a:ea typeface="ＭＳ Ｐゴシック" panose="020B0600070205080204" pitchFamily="50" charset="-128"/>
            </a:rPr>
            <a:t>　半島という地理的な条件により職員の分散配置が必要なことなどからグループ内平均値を上回っている現状にあるため、引き続き人件費の抑制に努めていく。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149860</xdr:rowOff>
    </xdr:to>
    <xdr:cxnSp macro="">
      <xdr:nvCxnSpPr>
        <xdr:cNvPr id="58" name="直線コネクタ 57"/>
        <xdr:cNvCxnSpPr/>
      </xdr:nvCxnSpPr>
      <xdr:spPr>
        <a:xfrm flipV="1">
          <a:off x="4826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1"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2" name="直線コネクタ 61"/>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38</xdr:row>
      <xdr:rowOff>12700</xdr:rowOff>
    </xdr:to>
    <xdr:cxnSp macro="">
      <xdr:nvCxnSpPr>
        <xdr:cNvPr id="63" name="直線コネクタ 62"/>
        <xdr:cNvCxnSpPr/>
      </xdr:nvCxnSpPr>
      <xdr:spPr>
        <a:xfrm>
          <a:off x="3987800" y="63677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762000" cy="259045"/>
    <xdr:sp macro="" textlink="">
      <xdr:nvSpPr>
        <xdr:cNvPr id="64" name="人件費平均値テキスト"/>
        <xdr:cNvSpPr txBox="1"/>
      </xdr:nvSpPr>
      <xdr:spPr>
        <a:xfrm>
          <a:off x="4914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65" name="フローチャート: 判断 64"/>
        <xdr:cNvSpPr/>
      </xdr:nvSpPr>
      <xdr:spPr>
        <a:xfrm>
          <a:off x="4775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138430</xdr:rowOff>
    </xdr:to>
    <xdr:cxnSp macro="">
      <xdr:nvCxnSpPr>
        <xdr:cNvPr id="66" name="直線コネクタ 65"/>
        <xdr:cNvCxnSpPr/>
      </xdr:nvCxnSpPr>
      <xdr:spPr>
        <a:xfrm flipV="1">
          <a:off x="3098800" y="6367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67" name="フローチャート: 判断 66"/>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68" name="テキスト ボックス 6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161290</xdr:rowOff>
    </xdr:to>
    <xdr:cxnSp macro="">
      <xdr:nvCxnSpPr>
        <xdr:cNvPr id="69" name="直線コネクタ 68"/>
        <xdr:cNvCxnSpPr/>
      </xdr:nvCxnSpPr>
      <xdr:spPr>
        <a:xfrm flipV="1">
          <a:off x="2209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0" name="フローチャート: 判断 69"/>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1" name="テキスト ボックス 70"/>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39</xdr:row>
      <xdr:rowOff>46990</xdr:rowOff>
    </xdr:to>
    <xdr:cxnSp macro="">
      <xdr:nvCxnSpPr>
        <xdr:cNvPr id="72" name="直線コネクタ 71"/>
        <xdr:cNvCxnSpPr/>
      </xdr:nvCxnSpPr>
      <xdr:spPr>
        <a:xfrm flipV="1">
          <a:off x="1320800" y="65049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3" name="フローチャート: 判断 72"/>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4" name="テキスト ボックス 73"/>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5" name="フローチャート: 判断 74"/>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6" name="テキスト ボックス 75"/>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2" name="楕円 81"/>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3"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4" name="楕円 83"/>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5" name="テキスト ボックス 84"/>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6" name="楕円 85"/>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7" name="テキスト ボックス 86"/>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8" name="楕円 87"/>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89" name="テキスト ボックス 88"/>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0" name="楕円 89"/>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1" name="テキスト ボックス 90"/>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平成３０年度は、警察用装備品、県警ヘリ後継機の装備品等の購入や学校等に配備するネットワーク機器や</a:t>
          </a:r>
          <a:r>
            <a:rPr kumimoji="1" lang="en-US" altLang="ja-JP" sz="1300">
              <a:latin typeface="ＭＳ Ｐゴシック" panose="020B0600070205080204" pitchFamily="50" charset="-128"/>
              <a:ea typeface="ＭＳ Ｐゴシック" panose="020B0600070205080204" pitchFamily="50" charset="-128"/>
            </a:rPr>
            <a:t>PC</a:t>
          </a:r>
          <a:r>
            <a:rPr kumimoji="1" lang="ja-JP" altLang="en-US" sz="1300">
              <a:latin typeface="ＭＳ Ｐゴシック" panose="020B0600070205080204" pitchFamily="50" charset="-128"/>
              <a:ea typeface="ＭＳ Ｐゴシック" panose="020B0600070205080204" pitchFamily="50" charset="-128"/>
            </a:rPr>
            <a:t>等の賃借による経費が増加し、前年度より０．１ポイント増加し、グループ内平均値を上回る結果となった。</a:t>
          </a:r>
        </a:p>
        <a:p>
          <a:r>
            <a:rPr kumimoji="1" lang="ja-JP" altLang="en-US" sz="1300">
              <a:latin typeface="ＭＳ Ｐゴシック" panose="020B0600070205080204" pitchFamily="50" charset="-128"/>
              <a:ea typeface="ＭＳ Ｐゴシック" panose="020B0600070205080204" pitchFamily="50" charset="-128"/>
            </a:rPr>
            <a:t>　引き続き効率的な事務執行により物件費の抑制に努めていく。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69850</xdr:rowOff>
    </xdr:to>
    <xdr:cxnSp macro="">
      <xdr:nvCxnSpPr>
        <xdr:cNvPr id="117" name="直線コネクタ 116"/>
        <xdr:cNvCxnSpPr/>
      </xdr:nvCxnSpPr>
      <xdr:spPr>
        <a:xfrm flipV="1">
          <a:off x="16510000" y="24511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0"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1" name="直線コネクタ 120"/>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19</xdr:row>
      <xdr:rowOff>107950</xdr:rowOff>
    </xdr:to>
    <xdr:cxnSp macro="">
      <xdr:nvCxnSpPr>
        <xdr:cNvPr id="122" name="直線コネクタ 121"/>
        <xdr:cNvCxnSpPr/>
      </xdr:nvCxnSpPr>
      <xdr:spPr>
        <a:xfrm>
          <a:off x="15671800" y="3289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3"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4" name="フローチャート: 判断 123"/>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19</xdr:row>
      <xdr:rowOff>31750</xdr:rowOff>
    </xdr:to>
    <xdr:cxnSp macro="">
      <xdr:nvCxnSpPr>
        <xdr:cNvPr id="125" name="直線コネクタ 124"/>
        <xdr:cNvCxnSpPr/>
      </xdr:nvCxnSpPr>
      <xdr:spPr>
        <a:xfrm>
          <a:off x="14782800" y="313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50800</xdr:rowOff>
    </xdr:to>
    <xdr:cxnSp macro="">
      <xdr:nvCxnSpPr>
        <xdr:cNvPr id="128" name="直線コネクタ 127"/>
        <xdr:cNvCxnSpPr/>
      </xdr:nvCxnSpPr>
      <xdr:spPr>
        <a:xfrm>
          <a:off x="13893800" y="2984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0" name="テキスト ボックス 129"/>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69850</xdr:rowOff>
    </xdr:to>
    <xdr:cxnSp macro="">
      <xdr:nvCxnSpPr>
        <xdr:cNvPr id="131" name="直線コネクタ 130"/>
        <xdr:cNvCxnSpPr/>
      </xdr:nvCxnSpPr>
      <xdr:spPr>
        <a:xfrm>
          <a:off x="13004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4" name="フローチャート: 判断 133"/>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35" name="テキスト ボックス 13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1" name="楕円 140"/>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2"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3" name="楕円 142"/>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4" name="テキスト ボックス 143"/>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45" name="楕円 144"/>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46" name="テキスト ボックス 145"/>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平成２８年度は、児童福祉施設措置費の増加等により増加したが、平成２９年度は児童福祉施設措置費等の増加幅が小さいため、前年度横ばいとなり、平成３０年度においても同様となった。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グループ内平均値よりは０．３ポイント下回っている状況であり、引き続き制度の適正な運用に努めていく。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74" name="直線コネクタ 173"/>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92710</xdr:rowOff>
    </xdr:to>
    <xdr:cxnSp macro="">
      <xdr:nvCxnSpPr>
        <xdr:cNvPr id="179" name="直線コネクタ 178"/>
        <xdr:cNvCxnSpPr/>
      </xdr:nvCxnSpPr>
      <xdr:spPr>
        <a:xfrm>
          <a:off x="3987800" y="9522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0"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1" name="フローチャート: 判断 180"/>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92710</xdr:rowOff>
    </xdr:to>
    <xdr:cxnSp macro="">
      <xdr:nvCxnSpPr>
        <xdr:cNvPr id="182" name="直線コネクタ 181"/>
        <xdr:cNvCxnSpPr/>
      </xdr:nvCxnSpPr>
      <xdr:spPr>
        <a:xfrm>
          <a:off x="3098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184" name="テキスト ボックス 183"/>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92710</xdr:rowOff>
    </xdr:to>
    <xdr:cxnSp macro="">
      <xdr:nvCxnSpPr>
        <xdr:cNvPr id="185" name="直線コネクタ 184"/>
        <xdr:cNvCxnSpPr/>
      </xdr:nvCxnSpPr>
      <xdr:spPr>
        <a:xfrm>
          <a:off x="2209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6" name="フローチャート: 判断 185"/>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87" name="テキスト ボックス 186"/>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55</xdr:row>
      <xdr:rowOff>46990</xdr:rowOff>
    </xdr:to>
    <xdr:cxnSp macro="">
      <xdr:nvCxnSpPr>
        <xdr:cNvPr id="188" name="直線コネクタ 187"/>
        <xdr:cNvCxnSpPr/>
      </xdr:nvCxnSpPr>
      <xdr:spPr>
        <a:xfrm>
          <a:off x="1320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0" name="テキスト ボックス 18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1" name="フローチャート: 判断 190"/>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2" name="テキスト ボックス 191"/>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198" name="楕円 197"/>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199"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0" name="楕円 199"/>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1" name="テキスト ボックス 200"/>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2" name="楕円 201"/>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03" name="テキスト ボックス 20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04" name="楕円 203"/>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05" name="テキスト ボックス 204"/>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06" name="楕円 205"/>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07" name="テキスト ボックス 206"/>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平成３０年度においては、国民健康事業特別会計の新設に伴う国保財政調整交付金等の繰出金への振替等により、前年度と比べ２．２ポイントの増加となった。</a:t>
          </a:r>
        </a:p>
        <a:p>
          <a:r>
            <a:rPr kumimoji="1" lang="ja-JP" altLang="en-US" sz="1300">
              <a:latin typeface="ＭＳ Ｐゴシック" panose="020B0600070205080204" pitchFamily="50" charset="-128"/>
              <a:ea typeface="ＭＳ Ｐゴシック" panose="020B0600070205080204" pitchFamily="50" charset="-128"/>
            </a:rPr>
            <a:t>　今後、インフラの老朽化により、財政的な負担が増大するおそれがあるため、計画的な維持管理を行うことで費用を平準化し、コストの縮減に努めていく。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107950</xdr:rowOff>
    </xdr:to>
    <xdr:cxnSp macro="">
      <xdr:nvCxnSpPr>
        <xdr:cNvPr id="232" name="直線コネクタ 231"/>
        <xdr:cNvCxnSpPr/>
      </xdr:nvCxnSpPr>
      <xdr:spPr>
        <a:xfrm flipV="1">
          <a:off x="16510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33"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34" name="直線コネクタ 233"/>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56</xdr:row>
      <xdr:rowOff>127000</xdr:rowOff>
    </xdr:to>
    <xdr:cxnSp macro="">
      <xdr:nvCxnSpPr>
        <xdr:cNvPr id="237" name="直線コネクタ 236"/>
        <xdr:cNvCxnSpPr/>
      </xdr:nvCxnSpPr>
      <xdr:spPr>
        <a:xfrm>
          <a:off x="15671800" y="93091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143527</xdr:rowOff>
    </xdr:from>
    <xdr:ext cx="762000" cy="259045"/>
    <xdr:sp macro="" textlink="">
      <xdr:nvSpPr>
        <xdr:cNvPr id="238" name="その他平均値テキスト"/>
        <xdr:cNvSpPr txBox="1"/>
      </xdr:nvSpPr>
      <xdr:spPr>
        <a:xfrm>
          <a:off x="16598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39" name="フローチャート: 判断 238"/>
        <xdr:cNvSpPr/>
      </xdr:nvSpPr>
      <xdr:spPr>
        <a:xfrm>
          <a:off x="16459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54</xdr:row>
      <xdr:rowOff>50800</xdr:rowOff>
    </xdr:to>
    <xdr:cxnSp macro="">
      <xdr:nvCxnSpPr>
        <xdr:cNvPr id="240" name="直線コネクタ 239"/>
        <xdr:cNvCxnSpPr/>
      </xdr:nvCxnSpPr>
      <xdr:spPr>
        <a:xfrm>
          <a:off x="14782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57150</xdr:rowOff>
    </xdr:from>
    <xdr:to>
      <xdr:col>78</xdr:col>
      <xdr:colOff>120650</xdr:colOff>
      <xdr:row>54</xdr:row>
      <xdr:rowOff>158750</xdr:rowOff>
    </xdr:to>
    <xdr:sp macro="" textlink="">
      <xdr:nvSpPr>
        <xdr:cNvPr id="241" name="フローチャート: 判断 240"/>
        <xdr:cNvSpPr/>
      </xdr:nvSpPr>
      <xdr:spPr>
        <a:xfrm>
          <a:off x="15621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143527</xdr:rowOff>
    </xdr:from>
    <xdr:ext cx="736600" cy="259045"/>
    <xdr:sp macro="" textlink="">
      <xdr:nvSpPr>
        <xdr:cNvPr id="242" name="テキスト ボックス 241"/>
        <xdr:cNvSpPr txBox="1"/>
      </xdr:nvSpPr>
      <xdr:spPr>
        <a:xfrm>
          <a:off x="15290800" y="940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31750</xdr:rowOff>
    </xdr:to>
    <xdr:cxnSp macro="">
      <xdr:nvCxnSpPr>
        <xdr:cNvPr id="243" name="直線コネクタ 242"/>
        <xdr:cNvCxnSpPr/>
      </xdr:nvCxnSpPr>
      <xdr:spPr>
        <a:xfrm flipV="1">
          <a:off x="13893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4" name="フローチャート: 判断 243"/>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5" name="テキスト ボックス 244"/>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31750</xdr:rowOff>
    </xdr:from>
    <xdr:to>
      <xdr:col>69</xdr:col>
      <xdr:colOff>92075</xdr:colOff>
      <xdr:row>54</xdr:row>
      <xdr:rowOff>31750</xdr:rowOff>
    </xdr:to>
    <xdr:cxnSp macro="">
      <xdr:nvCxnSpPr>
        <xdr:cNvPr id="246" name="直線コネクタ 245"/>
        <xdr:cNvCxnSpPr/>
      </xdr:nvCxnSpPr>
      <xdr:spPr>
        <a:xfrm>
          <a:off x="13004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7" name="フローチャート: 判断 246"/>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105427</xdr:rowOff>
    </xdr:from>
    <xdr:ext cx="762000" cy="259045"/>
    <xdr:sp macro="" textlink="">
      <xdr:nvSpPr>
        <xdr:cNvPr id="248" name="テキスト ボックス 247"/>
        <xdr:cNvSpPr txBox="1"/>
      </xdr:nvSpPr>
      <xdr:spPr>
        <a:xfrm>
          <a:off x="13512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49" name="フローチャート: 判断 248"/>
        <xdr:cNvSpPr/>
      </xdr:nvSpPr>
      <xdr:spPr>
        <a:xfrm>
          <a:off x="12954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92727</xdr:rowOff>
    </xdr:from>
    <xdr:ext cx="762000" cy="259045"/>
    <xdr:sp macro="" textlink="">
      <xdr:nvSpPr>
        <xdr:cNvPr id="250" name="テキスト ボックス 249"/>
        <xdr:cNvSpPr txBox="1"/>
      </xdr:nvSpPr>
      <xdr:spPr>
        <a:xfrm>
          <a:off x="12623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6" name="楕円 25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57"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58" name="楕円 257"/>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59" name="テキスト ボックス 258"/>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60" name="楕円 259"/>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61" name="テキスト ボックス 260"/>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152400</xdr:rowOff>
    </xdr:from>
    <xdr:to>
      <xdr:col>69</xdr:col>
      <xdr:colOff>142875</xdr:colOff>
      <xdr:row>54</xdr:row>
      <xdr:rowOff>82550</xdr:rowOff>
    </xdr:to>
    <xdr:sp macro="" textlink="">
      <xdr:nvSpPr>
        <xdr:cNvPr id="262" name="楕円 261"/>
        <xdr:cNvSpPr/>
      </xdr:nvSpPr>
      <xdr:spPr>
        <a:xfrm>
          <a:off x="13843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92727</xdr:rowOff>
    </xdr:from>
    <xdr:ext cx="762000" cy="259045"/>
    <xdr:sp macro="" textlink="">
      <xdr:nvSpPr>
        <xdr:cNvPr id="263" name="テキスト ボックス 262"/>
        <xdr:cNvSpPr txBox="1"/>
      </xdr:nvSpPr>
      <xdr:spPr>
        <a:xfrm>
          <a:off x="13512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64" name="楕円 263"/>
        <xdr:cNvSpPr/>
      </xdr:nvSpPr>
      <xdr:spPr>
        <a:xfrm>
          <a:off x="12954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67327</xdr:rowOff>
    </xdr:from>
    <xdr:ext cx="762000" cy="259045"/>
    <xdr:sp macro="" textlink="">
      <xdr:nvSpPr>
        <xdr:cNvPr id="265" name="テキスト ボックス 264"/>
        <xdr:cNvSpPr txBox="1"/>
      </xdr:nvSpPr>
      <xdr:spPr>
        <a:xfrm>
          <a:off x="12623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経費等の増加により、上昇傾向となっていたが、平成３０年度においては、国民健康事業特別会計の新設に伴う国保財政調整交付金等の繰出金への振替等により前年度に比べ１．７ポイントの減少となった。</a:t>
          </a:r>
        </a:p>
        <a:p>
          <a:r>
            <a:rPr kumimoji="1" lang="ja-JP" altLang="en-US" sz="1300">
              <a:latin typeface="ＭＳ Ｐゴシック" panose="020B0600070205080204" pitchFamily="50" charset="-128"/>
              <a:ea typeface="ＭＳ Ｐゴシック" panose="020B0600070205080204" pitchFamily="50" charset="-128"/>
            </a:rPr>
            <a:t>　所要の社会保障経費を確保するとともに、各単独補助金等の見直しを検討するなど一層の抑制に努めていく。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78" name="直線コネクタ 27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79" name="テキスト ボックス 278"/>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0" name="直線コネクタ 27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1" name="テキスト ボックス 280"/>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2" name="直線コネクタ 28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3" name="テキスト ボックス 282"/>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4" name="直線コネクタ 28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5" name="テキスト ボックス 284"/>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6" name="直線コネクタ 28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7" name="テキスト ボックス 28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81280</xdr:rowOff>
    </xdr:to>
    <xdr:cxnSp macro="">
      <xdr:nvCxnSpPr>
        <xdr:cNvPr id="289" name="直線コネクタ 288"/>
        <xdr:cNvCxnSpPr/>
      </xdr:nvCxnSpPr>
      <xdr:spPr>
        <a:xfrm flipV="1">
          <a:off x="16510000" y="58877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290"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291" name="直線コネクタ 290"/>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2"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3" name="直線コネクタ 292"/>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40</xdr:row>
      <xdr:rowOff>58420</xdr:rowOff>
    </xdr:to>
    <xdr:cxnSp macro="">
      <xdr:nvCxnSpPr>
        <xdr:cNvPr id="294" name="直線コネクタ 293"/>
        <xdr:cNvCxnSpPr/>
      </xdr:nvCxnSpPr>
      <xdr:spPr>
        <a:xfrm flipV="1">
          <a:off x="15671800" y="652780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48277</xdr:rowOff>
    </xdr:from>
    <xdr:ext cx="762000" cy="259045"/>
    <xdr:sp macro="" textlink="">
      <xdr:nvSpPr>
        <xdr:cNvPr id="295" name="補助費等平均値テキスト"/>
        <xdr:cNvSpPr txBox="1"/>
      </xdr:nvSpPr>
      <xdr:spPr>
        <a:xfrm>
          <a:off x="16598900" y="656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296" name="フローチャート: 判断 295"/>
        <xdr:cNvSpPr/>
      </xdr:nvSpPr>
      <xdr:spPr>
        <a:xfrm>
          <a:off x="16459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115570</xdr:rowOff>
    </xdr:from>
    <xdr:to>
      <xdr:col>78</xdr:col>
      <xdr:colOff>69850</xdr:colOff>
      <xdr:row>40</xdr:row>
      <xdr:rowOff>58420</xdr:rowOff>
    </xdr:to>
    <xdr:cxnSp macro="">
      <xdr:nvCxnSpPr>
        <xdr:cNvPr id="297" name="直線コネクタ 296"/>
        <xdr:cNvCxnSpPr/>
      </xdr:nvCxnSpPr>
      <xdr:spPr>
        <a:xfrm>
          <a:off x="14782800" y="6802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41</xdr:row>
      <xdr:rowOff>41910</xdr:rowOff>
    </xdr:from>
    <xdr:to>
      <xdr:col>78</xdr:col>
      <xdr:colOff>120650</xdr:colOff>
      <xdr:row>41</xdr:row>
      <xdr:rowOff>143510</xdr:rowOff>
    </xdr:to>
    <xdr:sp macro="" textlink="">
      <xdr:nvSpPr>
        <xdr:cNvPr id="298" name="フローチャート: 判断 297"/>
        <xdr:cNvSpPr/>
      </xdr:nvSpPr>
      <xdr:spPr>
        <a:xfrm>
          <a:off x="156210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128287</xdr:rowOff>
    </xdr:from>
    <xdr:ext cx="736600" cy="259045"/>
    <xdr:sp macro="" textlink="">
      <xdr:nvSpPr>
        <xdr:cNvPr id="299" name="テキスト ボックス 298"/>
        <xdr:cNvSpPr txBox="1"/>
      </xdr:nvSpPr>
      <xdr:spPr>
        <a:xfrm>
          <a:off x="15290800" y="715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39</xdr:row>
      <xdr:rowOff>115570</xdr:rowOff>
    </xdr:to>
    <xdr:cxnSp macro="">
      <xdr:nvCxnSpPr>
        <xdr:cNvPr id="300" name="直線コネクタ 299"/>
        <xdr:cNvCxnSpPr/>
      </xdr:nvCxnSpPr>
      <xdr:spPr>
        <a:xfrm>
          <a:off x="13893800" y="6710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40</xdr:row>
      <xdr:rowOff>53340</xdr:rowOff>
    </xdr:from>
    <xdr:to>
      <xdr:col>74</xdr:col>
      <xdr:colOff>31750</xdr:colOff>
      <xdr:row>40</xdr:row>
      <xdr:rowOff>154940</xdr:rowOff>
    </xdr:to>
    <xdr:sp macro="" textlink="">
      <xdr:nvSpPr>
        <xdr:cNvPr id="301" name="フローチャート: 判断 300"/>
        <xdr:cNvSpPr/>
      </xdr:nvSpPr>
      <xdr:spPr>
        <a:xfrm>
          <a:off x="147320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139717</xdr:rowOff>
    </xdr:from>
    <xdr:ext cx="762000" cy="259045"/>
    <xdr:sp macro="" textlink="">
      <xdr:nvSpPr>
        <xdr:cNvPr id="302" name="テキスト ボックス 301"/>
        <xdr:cNvSpPr txBox="1"/>
      </xdr:nvSpPr>
      <xdr:spPr>
        <a:xfrm>
          <a:off x="14401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39</xdr:row>
      <xdr:rowOff>24130</xdr:rowOff>
    </xdr:to>
    <xdr:cxnSp macro="">
      <xdr:nvCxnSpPr>
        <xdr:cNvPr id="303" name="直線コネクタ 302"/>
        <xdr:cNvCxnSpPr/>
      </xdr:nvCxnSpPr>
      <xdr:spPr>
        <a:xfrm>
          <a:off x="13004800" y="6619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87630</xdr:rowOff>
    </xdr:from>
    <xdr:to>
      <xdr:col>69</xdr:col>
      <xdr:colOff>142875</xdr:colOff>
      <xdr:row>40</xdr:row>
      <xdr:rowOff>17780</xdr:rowOff>
    </xdr:to>
    <xdr:sp macro="" textlink="">
      <xdr:nvSpPr>
        <xdr:cNvPr id="304" name="フローチャート: 判断 303"/>
        <xdr:cNvSpPr/>
      </xdr:nvSpPr>
      <xdr:spPr>
        <a:xfrm>
          <a:off x="13843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2557</xdr:rowOff>
    </xdr:from>
    <xdr:ext cx="762000" cy="259045"/>
    <xdr:sp macro="" textlink="">
      <xdr:nvSpPr>
        <xdr:cNvPr id="305" name="テキスト ボックス 304"/>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06" name="フローチャート: 判断 305"/>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07" name="テキスト ボックス 306"/>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8" name="テキスト ボックス 30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9" name="テキスト ボックス 30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0" name="テキスト ボックス 30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1" name="テキスト ボックス 31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2" name="テキスト ボックス 31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3" name="楕円 312"/>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149877</xdr:rowOff>
    </xdr:from>
    <xdr:ext cx="762000" cy="259045"/>
    <xdr:sp macro="" textlink="">
      <xdr:nvSpPr>
        <xdr:cNvPr id="314" name="補助費等該当値テキスト"/>
        <xdr:cNvSpPr txBox="1"/>
      </xdr:nvSpPr>
      <xdr:spPr>
        <a:xfrm>
          <a:off x="16598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7620</xdr:rowOff>
    </xdr:from>
    <xdr:to>
      <xdr:col>78</xdr:col>
      <xdr:colOff>120650</xdr:colOff>
      <xdr:row>40</xdr:row>
      <xdr:rowOff>109220</xdr:rowOff>
    </xdr:to>
    <xdr:sp macro="" textlink="">
      <xdr:nvSpPr>
        <xdr:cNvPr id="315" name="楕円 314"/>
        <xdr:cNvSpPr/>
      </xdr:nvSpPr>
      <xdr:spPr>
        <a:xfrm>
          <a:off x="15621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119397</xdr:rowOff>
    </xdr:from>
    <xdr:ext cx="736600" cy="259045"/>
    <xdr:sp macro="" textlink="">
      <xdr:nvSpPr>
        <xdr:cNvPr id="316" name="テキスト ボックス 315"/>
        <xdr:cNvSpPr txBox="1"/>
      </xdr:nvSpPr>
      <xdr:spPr>
        <a:xfrm>
          <a:off x="15290800" y="663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64770</xdr:rowOff>
    </xdr:from>
    <xdr:to>
      <xdr:col>74</xdr:col>
      <xdr:colOff>31750</xdr:colOff>
      <xdr:row>39</xdr:row>
      <xdr:rowOff>166370</xdr:rowOff>
    </xdr:to>
    <xdr:sp macro="" textlink="">
      <xdr:nvSpPr>
        <xdr:cNvPr id="317" name="楕円 316"/>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5097</xdr:rowOff>
    </xdr:from>
    <xdr:ext cx="762000" cy="259045"/>
    <xdr:sp macro="" textlink="">
      <xdr:nvSpPr>
        <xdr:cNvPr id="318" name="テキスト ボックス 317"/>
        <xdr:cNvSpPr txBox="1"/>
      </xdr:nvSpPr>
      <xdr:spPr>
        <a:xfrm>
          <a:off x="14401800" y="652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19" name="楕円 318"/>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85107</xdr:rowOff>
    </xdr:from>
    <xdr:ext cx="762000" cy="259045"/>
    <xdr:sp macro="" textlink="">
      <xdr:nvSpPr>
        <xdr:cNvPr id="320" name="テキスト ボックス 319"/>
        <xdr:cNvSpPr txBox="1"/>
      </xdr:nvSpPr>
      <xdr:spPr>
        <a:xfrm>
          <a:off x="13512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21" name="楕円 320"/>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165117</xdr:rowOff>
    </xdr:from>
    <xdr:ext cx="762000" cy="259045"/>
    <xdr:sp macro="" textlink="">
      <xdr:nvSpPr>
        <xdr:cNvPr id="322" name="テキスト ボックス 321"/>
        <xdr:cNvSpPr txBox="1"/>
      </xdr:nvSpPr>
      <xdr:spPr>
        <a:xfrm>
          <a:off x="126238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3" name="正方形/長方形 32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4" name="正方形/長方形 32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5" name="正方形/長方形 32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6" name="正方形/長方形 32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7" name="正方形/長方形 32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8" name="正方形/長方形 32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9" name="正方形/長方形 32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0" name="正方形/長方形 32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1" name="テキスト ボックス 33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毎年度の臨時財政対策債の発行に伴い償還金は増加傾向にある中、平成３０年度は借入金利の低下による影響等により、前年度に比べ０．３ポイントの減少となった。</a:t>
          </a:r>
        </a:p>
        <a:p>
          <a:r>
            <a:rPr kumimoji="1" lang="ja-JP" altLang="en-US" sz="1200">
              <a:latin typeface="ＭＳ Ｐゴシック" panose="020B0600070205080204" pitchFamily="50" charset="-128"/>
              <a:ea typeface="ＭＳ Ｐゴシック" panose="020B0600070205080204" pitchFamily="50" charset="-128"/>
            </a:rPr>
            <a:t>　繰上償還の実施等、将来の公債費負担軽減に努めてきたことや、出来る限り交付税措置のある地方債に発行を限定し、県債発行の抑制に努めてきたこと等により、グループ内平均値を下回っているが、今後とも県債発行額の抑制等により、公債費負担の軽減に努めていく。</a:t>
          </a:r>
        </a:p>
      </xdr:txBody>
    </xdr:sp>
    <xdr:clientData/>
  </xdr:twoCellAnchor>
  <xdr:oneCellAnchor>
    <xdr:from>
      <xdr:col>3</xdr:col>
      <xdr:colOff>123825</xdr:colOff>
      <xdr:row>69</xdr:row>
      <xdr:rowOff>107950</xdr:rowOff>
    </xdr:from>
    <xdr:ext cx="298543" cy="225703"/>
    <xdr:sp macro="" textlink="">
      <xdr:nvSpPr>
        <xdr:cNvPr id="332" name="テキスト ボックス 33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3" name="直線コネクタ 33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5" name="直線コネクタ 33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6" name="テキスト ボックス 33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7" name="直線コネクタ 33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8" name="テキスト ボックス 33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39" name="直線コネクタ 33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0" name="テキスト ボックス 33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1" name="直線コネクタ 34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2" name="テキスト ボックス 34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3" name="直線コネクタ 34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4" name="テキスト ボックス 34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5" name="直線コネクタ 34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6" name="テキスト ボックス 34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83457</xdr:rowOff>
    </xdr:to>
    <xdr:cxnSp macro="">
      <xdr:nvCxnSpPr>
        <xdr:cNvPr id="350" name="直線コネクタ 349"/>
        <xdr:cNvCxnSpPr/>
      </xdr:nvCxnSpPr>
      <xdr:spPr>
        <a:xfrm flipV="1">
          <a:off x="4826000" y="12553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55534</xdr:rowOff>
    </xdr:from>
    <xdr:ext cx="762000" cy="259045"/>
    <xdr:sp macro="" textlink="">
      <xdr:nvSpPr>
        <xdr:cNvPr id="351" name="公債費最小値テキスト"/>
        <xdr:cNvSpPr txBox="1"/>
      </xdr:nvSpPr>
      <xdr:spPr>
        <a:xfrm>
          <a:off x="4914900" y="1411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83457</xdr:rowOff>
    </xdr:from>
    <xdr:to>
      <xdr:col>24</xdr:col>
      <xdr:colOff>114300</xdr:colOff>
      <xdr:row>82</xdr:row>
      <xdr:rowOff>83457</xdr:rowOff>
    </xdr:to>
    <xdr:cxnSp macro="">
      <xdr:nvCxnSpPr>
        <xdr:cNvPr id="352" name="直線コネクタ 351"/>
        <xdr:cNvCxnSpPr/>
      </xdr:nvCxnSpPr>
      <xdr:spPr>
        <a:xfrm>
          <a:off x="4737100" y="1414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4" name="直線コネクタ 35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113393</xdr:rowOff>
    </xdr:from>
    <xdr:to>
      <xdr:col>24</xdr:col>
      <xdr:colOff>25400</xdr:colOff>
      <xdr:row>77</xdr:row>
      <xdr:rowOff>146050</xdr:rowOff>
    </xdr:to>
    <xdr:cxnSp macro="">
      <xdr:nvCxnSpPr>
        <xdr:cNvPr id="355" name="直線コネクタ 354"/>
        <xdr:cNvCxnSpPr/>
      </xdr:nvCxnSpPr>
      <xdr:spPr>
        <a:xfrm flipV="1">
          <a:off x="3987800" y="13315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135363</xdr:rowOff>
    </xdr:from>
    <xdr:ext cx="762000" cy="259045"/>
    <xdr:sp macro="" textlink="">
      <xdr:nvSpPr>
        <xdr:cNvPr id="356" name="公債費平均値テキスト"/>
        <xdr:cNvSpPr txBox="1"/>
      </xdr:nvSpPr>
      <xdr:spPr>
        <a:xfrm>
          <a:off x="4914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163286</xdr:rowOff>
    </xdr:from>
    <xdr:to>
      <xdr:col>24</xdr:col>
      <xdr:colOff>76200</xdr:colOff>
      <xdr:row>79</xdr:row>
      <xdr:rowOff>93436</xdr:rowOff>
    </xdr:to>
    <xdr:sp macro="" textlink="">
      <xdr:nvSpPr>
        <xdr:cNvPr id="357" name="フローチャート: 判断 356"/>
        <xdr:cNvSpPr/>
      </xdr:nvSpPr>
      <xdr:spPr>
        <a:xfrm>
          <a:off x="4775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78</xdr:row>
      <xdr:rowOff>61686</xdr:rowOff>
    </xdr:to>
    <xdr:cxnSp macro="">
      <xdr:nvCxnSpPr>
        <xdr:cNvPr id="358" name="直線コネクタ 357"/>
        <xdr:cNvCxnSpPr/>
      </xdr:nvCxnSpPr>
      <xdr:spPr>
        <a:xfrm flipV="1">
          <a:off x="3098800" y="13347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46264</xdr:rowOff>
    </xdr:from>
    <xdr:to>
      <xdr:col>20</xdr:col>
      <xdr:colOff>38100</xdr:colOff>
      <xdr:row>79</xdr:row>
      <xdr:rowOff>147864</xdr:rowOff>
    </xdr:to>
    <xdr:sp macro="" textlink="">
      <xdr:nvSpPr>
        <xdr:cNvPr id="359" name="フローチャート: 判断 358"/>
        <xdr:cNvSpPr/>
      </xdr:nvSpPr>
      <xdr:spPr>
        <a:xfrm>
          <a:off x="3937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132641</xdr:rowOff>
    </xdr:from>
    <xdr:ext cx="736600" cy="259045"/>
    <xdr:sp macro="" textlink="">
      <xdr:nvSpPr>
        <xdr:cNvPr id="360" name="テキスト ボックス 359"/>
        <xdr:cNvSpPr txBox="1"/>
      </xdr:nvSpPr>
      <xdr:spPr>
        <a:xfrm>
          <a:off x="3606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61686</xdr:rowOff>
    </xdr:from>
    <xdr:to>
      <xdr:col>15</xdr:col>
      <xdr:colOff>98425</xdr:colOff>
      <xdr:row>78</xdr:row>
      <xdr:rowOff>94343</xdr:rowOff>
    </xdr:to>
    <xdr:cxnSp macro="">
      <xdr:nvCxnSpPr>
        <xdr:cNvPr id="361" name="直線コネクタ 360"/>
        <xdr:cNvCxnSpPr/>
      </xdr:nvCxnSpPr>
      <xdr:spPr>
        <a:xfrm flipV="1">
          <a:off x="2209800" y="13434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133350</xdr:rowOff>
    </xdr:from>
    <xdr:to>
      <xdr:col>15</xdr:col>
      <xdr:colOff>149225</xdr:colOff>
      <xdr:row>80</xdr:row>
      <xdr:rowOff>63500</xdr:rowOff>
    </xdr:to>
    <xdr:sp macro="" textlink="">
      <xdr:nvSpPr>
        <xdr:cNvPr id="362" name="フローチャート: 判断 361"/>
        <xdr:cNvSpPr/>
      </xdr:nvSpPr>
      <xdr:spPr>
        <a:xfrm>
          <a:off x="3048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63" name="テキスト ボックス 362"/>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18143</xdr:rowOff>
    </xdr:from>
    <xdr:to>
      <xdr:col>11</xdr:col>
      <xdr:colOff>9525</xdr:colOff>
      <xdr:row>78</xdr:row>
      <xdr:rowOff>94343</xdr:rowOff>
    </xdr:to>
    <xdr:cxnSp macro="">
      <xdr:nvCxnSpPr>
        <xdr:cNvPr id="364" name="直線コネクタ 363"/>
        <xdr:cNvCxnSpPr/>
      </xdr:nvCxnSpPr>
      <xdr:spPr>
        <a:xfrm>
          <a:off x="1320800" y="13391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155121</xdr:rowOff>
    </xdr:from>
    <xdr:to>
      <xdr:col>11</xdr:col>
      <xdr:colOff>60325</xdr:colOff>
      <xdr:row>80</xdr:row>
      <xdr:rowOff>85271</xdr:rowOff>
    </xdr:to>
    <xdr:sp macro="" textlink="">
      <xdr:nvSpPr>
        <xdr:cNvPr id="365" name="フローチャート: 判断 364"/>
        <xdr:cNvSpPr/>
      </xdr:nvSpPr>
      <xdr:spPr>
        <a:xfrm>
          <a:off x="2159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70048</xdr:rowOff>
    </xdr:from>
    <xdr:ext cx="762000" cy="259045"/>
    <xdr:sp macro="" textlink="">
      <xdr:nvSpPr>
        <xdr:cNvPr id="366" name="テキスト ボックス 365"/>
        <xdr:cNvSpPr txBox="1"/>
      </xdr:nvSpPr>
      <xdr:spPr>
        <a:xfrm>
          <a:off x="1828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67" name="フローチャート: 判断 366"/>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68" name="テキスト ボックス 367"/>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74" name="楕円 373"/>
        <xdr:cNvSpPr/>
      </xdr:nvSpPr>
      <xdr:spPr>
        <a:xfrm>
          <a:off x="47752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79120</xdr:rowOff>
    </xdr:from>
    <xdr:ext cx="762000" cy="259045"/>
    <xdr:sp macro="" textlink="">
      <xdr:nvSpPr>
        <xdr:cNvPr id="375" name="公債費該当値テキスト"/>
        <xdr:cNvSpPr txBox="1"/>
      </xdr:nvSpPr>
      <xdr:spPr>
        <a:xfrm>
          <a:off x="49149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76" name="楕円 375"/>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7" name="テキスト ボックス 376"/>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10886</xdr:rowOff>
    </xdr:from>
    <xdr:to>
      <xdr:col>15</xdr:col>
      <xdr:colOff>149225</xdr:colOff>
      <xdr:row>78</xdr:row>
      <xdr:rowOff>112486</xdr:rowOff>
    </xdr:to>
    <xdr:sp macro="" textlink="">
      <xdr:nvSpPr>
        <xdr:cNvPr id="378" name="楕円 377"/>
        <xdr:cNvSpPr/>
      </xdr:nvSpPr>
      <xdr:spPr>
        <a:xfrm>
          <a:off x="3048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122663</xdr:rowOff>
    </xdr:from>
    <xdr:ext cx="762000" cy="259045"/>
    <xdr:sp macro="" textlink="">
      <xdr:nvSpPr>
        <xdr:cNvPr id="379" name="テキスト ボックス 378"/>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380" name="楕円 379"/>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155320</xdr:rowOff>
    </xdr:from>
    <xdr:ext cx="762000" cy="259045"/>
    <xdr:sp macro="" textlink="">
      <xdr:nvSpPr>
        <xdr:cNvPr id="381" name="テキスト ボックス 380"/>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138793</xdr:rowOff>
    </xdr:from>
    <xdr:to>
      <xdr:col>6</xdr:col>
      <xdr:colOff>171450</xdr:colOff>
      <xdr:row>78</xdr:row>
      <xdr:rowOff>68943</xdr:rowOff>
    </xdr:to>
    <xdr:sp macro="" textlink="">
      <xdr:nvSpPr>
        <xdr:cNvPr id="382" name="楕円 381"/>
        <xdr:cNvSpPr/>
      </xdr:nvSpPr>
      <xdr:spPr>
        <a:xfrm>
          <a:off x="1270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79120</xdr:rowOff>
    </xdr:from>
    <xdr:ext cx="762000" cy="259045"/>
    <xdr:sp macro="" textlink="">
      <xdr:nvSpPr>
        <xdr:cNvPr id="383" name="テキスト ボックス 382"/>
        <xdr:cNvSpPr txBox="1"/>
      </xdr:nvSpPr>
      <xdr:spPr>
        <a:xfrm>
          <a:off x="939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平成２９年度は、地方消費税や個人県民税等が増加した一方、社会保障費などの補助費等の増加により経費が増加したため、前年度に比べ０．４ポイントの増加となった。</a:t>
          </a:r>
        </a:p>
        <a:p>
          <a:r>
            <a:rPr kumimoji="1" lang="ja-JP" altLang="en-US" sz="1300">
              <a:latin typeface="ＭＳ Ｐゴシック" panose="020B0600070205080204" pitchFamily="50" charset="-128"/>
              <a:ea typeface="ＭＳ Ｐゴシック" panose="020B0600070205080204" pitchFamily="50" charset="-128"/>
            </a:rPr>
            <a:t>　平成３０年度は、地方消費税や法人２税等が増加した一方、退職手当債発行額減少に伴う経常経費充当一般財源の増加等により１．３ポイント増加した。</a:t>
          </a:r>
        </a:p>
        <a:p>
          <a:r>
            <a:rPr kumimoji="1" lang="ja-JP" altLang="en-US" sz="1300">
              <a:latin typeface="ＭＳ Ｐゴシック" panose="020B0600070205080204" pitchFamily="50" charset="-128"/>
              <a:ea typeface="ＭＳ Ｐゴシック" panose="020B0600070205080204" pitchFamily="50" charset="-128"/>
            </a:rPr>
            <a:t>　引き続き諸経費の抑制に努めていく。</a:t>
          </a: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81</xdr:row>
      <xdr:rowOff>130811</xdr:rowOff>
    </xdr:to>
    <xdr:cxnSp macro="">
      <xdr:nvCxnSpPr>
        <xdr:cNvPr id="409" name="直線コネクタ 408"/>
        <xdr:cNvCxnSpPr/>
      </xdr:nvCxnSpPr>
      <xdr:spPr>
        <a:xfrm flipV="1">
          <a:off x="16510000" y="12700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102888</xdr:rowOff>
    </xdr:from>
    <xdr:ext cx="762000" cy="259045"/>
    <xdr:sp macro="" textlink="">
      <xdr:nvSpPr>
        <xdr:cNvPr id="410"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130811</xdr:rowOff>
    </xdr:from>
    <xdr:to>
      <xdr:col>82</xdr:col>
      <xdr:colOff>196850</xdr:colOff>
      <xdr:row>81</xdr:row>
      <xdr:rowOff>130811</xdr:rowOff>
    </xdr:to>
    <xdr:cxnSp macro="">
      <xdr:nvCxnSpPr>
        <xdr:cNvPr id="411" name="直線コネクタ 410"/>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2"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13" name="直線コネクタ 412"/>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157480</xdr:rowOff>
    </xdr:from>
    <xdr:to>
      <xdr:col>82</xdr:col>
      <xdr:colOff>107950</xdr:colOff>
      <xdr:row>77</xdr:row>
      <xdr:rowOff>85089</xdr:rowOff>
    </xdr:to>
    <xdr:cxnSp macro="">
      <xdr:nvCxnSpPr>
        <xdr:cNvPr id="414" name="直線コネクタ 413"/>
        <xdr:cNvCxnSpPr/>
      </xdr:nvCxnSpPr>
      <xdr:spPr>
        <a:xfrm>
          <a:off x="15671800" y="131876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27957</xdr:rowOff>
    </xdr:from>
    <xdr:ext cx="762000" cy="259045"/>
    <xdr:sp macro="" textlink="">
      <xdr:nvSpPr>
        <xdr:cNvPr id="415" name="公債費以外平均値テキスト"/>
        <xdr:cNvSpPr txBox="1"/>
      </xdr:nvSpPr>
      <xdr:spPr>
        <a:xfrm>
          <a:off x="16598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16" name="フローチャート: 判断 415"/>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76</xdr:row>
      <xdr:rowOff>157480</xdr:rowOff>
    </xdr:to>
    <xdr:cxnSp macro="">
      <xdr:nvCxnSpPr>
        <xdr:cNvPr id="417" name="直線コネクタ 416"/>
        <xdr:cNvCxnSpPr/>
      </xdr:nvCxnSpPr>
      <xdr:spPr>
        <a:xfrm>
          <a:off x="14782800" y="1315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137161</xdr:rowOff>
    </xdr:from>
    <xdr:to>
      <xdr:col>78</xdr:col>
      <xdr:colOff>120650</xdr:colOff>
      <xdr:row>77</xdr:row>
      <xdr:rowOff>67311</xdr:rowOff>
    </xdr:to>
    <xdr:sp macro="" textlink="">
      <xdr:nvSpPr>
        <xdr:cNvPr id="418" name="フローチャート: 判断 417"/>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52088</xdr:rowOff>
    </xdr:from>
    <xdr:ext cx="736600" cy="259045"/>
    <xdr:sp macro="" textlink="">
      <xdr:nvSpPr>
        <xdr:cNvPr id="419" name="テキスト ボックス 418"/>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76</xdr:row>
      <xdr:rowOff>127000</xdr:rowOff>
    </xdr:to>
    <xdr:cxnSp macro="">
      <xdr:nvCxnSpPr>
        <xdr:cNvPr id="420" name="直線コネクタ 419"/>
        <xdr:cNvCxnSpPr/>
      </xdr:nvCxnSpPr>
      <xdr:spPr>
        <a:xfrm>
          <a:off x="13893800" y="1311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1" name="フローチャート: 判断 420"/>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22" name="テキスト ボックス 421"/>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76</xdr:row>
      <xdr:rowOff>134620</xdr:rowOff>
    </xdr:to>
    <xdr:cxnSp macro="">
      <xdr:nvCxnSpPr>
        <xdr:cNvPr id="423" name="直線コネクタ 422"/>
        <xdr:cNvCxnSpPr/>
      </xdr:nvCxnSpPr>
      <xdr:spPr>
        <a:xfrm flipV="1">
          <a:off x="13004800" y="13119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24" name="フローチャート: 判断 42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25" name="テキスト ボックス 42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26" name="フローチャート: 判断 425"/>
        <xdr:cNvSpPr/>
      </xdr:nvSpPr>
      <xdr:spPr>
        <a:xfrm>
          <a:off x="12954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27" name="テキスト ボックス 426"/>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33" name="楕円 432"/>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6366</xdr:rowOff>
    </xdr:from>
    <xdr:ext cx="762000" cy="259045"/>
    <xdr:sp macro="" textlink="">
      <xdr:nvSpPr>
        <xdr:cNvPr id="434" name="公債費以外該当値テキスト"/>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106680</xdr:rowOff>
    </xdr:from>
    <xdr:to>
      <xdr:col>78</xdr:col>
      <xdr:colOff>120650</xdr:colOff>
      <xdr:row>77</xdr:row>
      <xdr:rowOff>36830</xdr:rowOff>
    </xdr:to>
    <xdr:sp macro="" textlink="">
      <xdr:nvSpPr>
        <xdr:cNvPr id="435" name="楕円 434"/>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6" name="テキスト ボックス 435"/>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37" name="楕円 436"/>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8" name="テキスト ボックス 437"/>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38100</xdr:rowOff>
    </xdr:from>
    <xdr:to>
      <xdr:col>69</xdr:col>
      <xdr:colOff>142875</xdr:colOff>
      <xdr:row>76</xdr:row>
      <xdr:rowOff>139700</xdr:rowOff>
    </xdr:to>
    <xdr:sp macro="" textlink="">
      <xdr:nvSpPr>
        <xdr:cNvPr id="439" name="楕円 438"/>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124477</xdr:rowOff>
    </xdr:from>
    <xdr:ext cx="762000" cy="259045"/>
    <xdr:sp macro="" textlink="">
      <xdr:nvSpPr>
        <xdr:cNvPr id="440" name="テキスト ボックス 439"/>
        <xdr:cNvSpPr txBox="1"/>
      </xdr:nvSpPr>
      <xdr:spPr>
        <a:xfrm>
          <a:off x="13512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41" name="楕円 440"/>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170197</xdr:rowOff>
    </xdr:from>
    <xdr:ext cx="762000" cy="259045"/>
    <xdr:sp macro="" textlink="">
      <xdr:nvSpPr>
        <xdr:cNvPr id="442" name="テキスト ボックス 441"/>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xmlns=""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68097</xdr:rowOff>
    </xdr:from>
    <xdr:to>
      <xdr:col>29</xdr:col>
      <xdr:colOff>127000</xdr:colOff>
      <xdr:row>18</xdr:row>
      <xdr:rowOff>13874</xdr:rowOff>
    </xdr:to>
    <xdr:cxnSp macro="">
      <xdr:nvCxnSpPr>
        <xdr:cNvPr id="43" name="直線コネクタ 42"/>
        <xdr:cNvCxnSpPr/>
      </xdr:nvCxnSpPr>
      <xdr:spPr bwMode="auto">
        <a:xfrm flipV="1">
          <a:off x="5651500" y="2001672"/>
          <a:ext cx="0" cy="1145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157401</xdr:rowOff>
    </xdr:from>
    <xdr:ext cx="762000" cy="259045"/>
    <xdr:sp macro="" textlink="">
      <xdr:nvSpPr>
        <xdr:cNvPr id="44" name="人口1人当たり決算額の推移最小値テキスト130"/>
        <xdr:cNvSpPr txBox="1"/>
      </xdr:nvSpPr>
      <xdr:spPr>
        <a:xfrm>
          <a:off x="5740400" y="31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13874</xdr:rowOff>
    </xdr:from>
    <xdr:to>
      <xdr:col>30</xdr:col>
      <xdr:colOff>25400</xdr:colOff>
      <xdr:row>18</xdr:row>
      <xdr:rowOff>13874</xdr:rowOff>
    </xdr:to>
    <xdr:cxnSp macro="">
      <xdr:nvCxnSpPr>
        <xdr:cNvPr id="45" name="直線コネクタ 44"/>
        <xdr:cNvCxnSpPr/>
      </xdr:nvCxnSpPr>
      <xdr:spPr bwMode="auto">
        <a:xfrm>
          <a:off x="5562600" y="31475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154474</xdr:rowOff>
    </xdr:from>
    <xdr:ext cx="762000" cy="259045"/>
    <xdr:sp macro="" textlink="">
      <xdr:nvSpPr>
        <xdr:cNvPr id="46" name="人口1人当たり決算額の推移最大値テキスト130"/>
        <xdr:cNvSpPr txBox="1"/>
      </xdr:nvSpPr>
      <xdr:spPr>
        <a:xfrm>
          <a:off x="5740400" y="1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68097</xdr:rowOff>
    </xdr:from>
    <xdr:to>
      <xdr:col>30</xdr:col>
      <xdr:colOff>25400</xdr:colOff>
      <xdr:row>11</xdr:row>
      <xdr:rowOff>68097</xdr:rowOff>
    </xdr:to>
    <xdr:cxnSp macro="">
      <xdr:nvCxnSpPr>
        <xdr:cNvPr id="47" name="直線コネクタ 46"/>
        <xdr:cNvCxnSpPr/>
      </xdr:nvCxnSpPr>
      <xdr:spPr bwMode="auto">
        <a:xfrm>
          <a:off x="5562600" y="2001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62657</xdr:rowOff>
    </xdr:from>
    <xdr:to>
      <xdr:col>29</xdr:col>
      <xdr:colOff>127000</xdr:colOff>
      <xdr:row>14</xdr:row>
      <xdr:rowOff>91552</xdr:rowOff>
    </xdr:to>
    <xdr:cxnSp macro="">
      <xdr:nvCxnSpPr>
        <xdr:cNvPr id="48" name="直線コネクタ 47"/>
        <xdr:cNvCxnSpPr/>
      </xdr:nvCxnSpPr>
      <xdr:spPr bwMode="auto">
        <a:xfrm flipV="1">
          <a:off x="5003800" y="2510582"/>
          <a:ext cx="647700" cy="28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87352</xdr:rowOff>
    </xdr:from>
    <xdr:ext cx="762000" cy="259045"/>
    <xdr:sp macro="" textlink="">
      <xdr:nvSpPr>
        <xdr:cNvPr id="49" name="人口1人当たり決算額の推移平均値テキスト130"/>
        <xdr:cNvSpPr txBox="1"/>
      </xdr:nvSpPr>
      <xdr:spPr>
        <a:xfrm>
          <a:off x="5740400" y="253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115275</xdr:rowOff>
    </xdr:from>
    <xdr:to>
      <xdr:col>29</xdr:col>
      <xdr:colOff>177800</xdr:colOff>
      <xdr:row>15</xdr:row>
      <xdr:rowOff>45425</xdr:rowOff>
    </xdr:to>
    <xdr:sp macro="" textlink="">
      <xdr:nvSpPr>
        <xdr:cNvPr id="50" name="フローチャート: 判断 49"/>
        <xdr:cNvSpPr/>
      </xdr:nvSpPr>
      <xdr:spPr bwMode="auto">
        <a:xfrm>
          <a:off x="56007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91552</xdr:rowOff>
    </xdr:from>
    <xdr:to>
      <xdr:col>26</xdr:col>
      <xdr:colOff>50800</xdr:colOff>
      <xdr:row>14</xdr:row>
      <xdr:rowOff>149205</xdr:rowOff>
    </xdr:to>
    <xdr:cxnSp macro="">
      <xdr:nvCxnSpPr>
        <xdr:cNvPr id="51" name="直線コネクタ 50"/>
        <xdr:cNvCxnSpPr/>
      </xdr:nvCxnSpPr>
      <xdr:spPr bwMode="auto">
        <a:xfrm flipV="1">
          <a:off x="4305300" y="2539477"/>
          <a:ext cx="698500" cy="5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140101</xdr:rowOff>
    </xdr:from>
    <xdr:to>
      <xdr:col>26</xdr:col>
      <xdr:colOff>101600</xdr:colOff>
      <xdr:row>15</xdr:row>
      <xdr:rowOff>70251</xdr:rowOff>
    </xdr:to>
    <xdr:sp macro="" textlink="">
      <xdr:nvSpPr>
        <xdr:cNvPr id="52" name="フローチャート: 判断 51"/>
        <xdr:cNvSpPr/>
      </xdr:nvSpPr>
      <xdr:spPr bwMode="auto">
        <a:xfrm>
          <a:off x="49530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55028</xdr:rowOff>
    </xdr:from>
    <xdr:ext cx="736600" cy="259045"/>
    <xdr:sp macro="" textlink="">
      <xdr:nvSpPr>
        <xdr:cNvPr id="53" name="テキスト ボックス 52"/>
        <xdr:cNvSpPr txBox="1"/>
      </xdr:nvSpPr>
      <xdr:spPr>
        <a:xfrm>
          <a:off x="4622800" y="267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149205</xdr:rowOff>
    </xdr:from>
    <xdr:to>
      <xdr:col>22</xdr:col>
      <xdr:colOff>114300</xdr:colOff>
      <xdr:row>15</xdr:row>
      <xdr:rowOff>25761</xdr:rowOff>
    </xdr:to>
    <xdr:cxnSp macro="">
      <xdr:nvCxnSpPr>
        <xdr:cNvPr id="54" name="直線コネクタ 53"/>
        <xdr:cNvCxnSpPr/>
      </xdr:nvCxnSpPr>
      <xdr:spPr bwMode="auto">
        <a:xfrm flipV="1">
          <a:off x="3606800" y="2597130"/>
          <a:ext cx="698500" cy="48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90267</xdr:rowOff>
    </xdr:from>
    <xdr:to>
      <xdr:col>22</xdr:col>
      <xdr:colOff>165100</xdr:colOff>
      <xdr:row>16</xdr:row>
      <xdr:rowOff>20417</xdr:rowOff>
    </xdr:to>
    <xdr:sp macro="" textlink="">
      <xdr:nvSpPr>
        <xdr:cNvPr id="55" name="フローチャート: 判断 54"/>
        <xdr:cNvSpPr/>
      </xdr:nvSpPr>
      <xdr:spPr bwMode="auto">
        <a:xfrm>
          <a:off x="42545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5194</xdr:rowOff>
    </xdr:from>
    <xdr:ext cx="762000" cy="259045"/>
    <xdr:sp macro="" textlink="">
      <xdr:nvSpPr>
        <xdr:cNvPr id="56" name="テキスト ボックス 55"/>
        <xdr:cNvSpPr txBox="1"/>
      </xdr:nvSpPr>
      <xdr:spPr>
        <a:xfrm>
          <a:off x="39243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25761</xdr:rowOff>
    </xdr:from>
    <xdr:to>
      <xdr:col>18</xdr:col>
      <xdr:colOff>177800</xdr:colOff>
      <xdr:row>15</xdr:row>
      <xdr:rowOff>49306</xdr:rowOff>
    </xdr:to>
    <xdr:cxnSp macro="">
      <xdr:nvCxnSpPr>
        <xdr:cNvPr id="57" name="直線コネクタ 56"/>
        <xdr:cNvCxnSpPr/>
      </xdr:nvCxnSpPr>
      <xdr:spPr bwMode="auto">
        <a:xfrm flipV="1">
          <a:off x="2908300" y="2645136"/>
          <a:ext cx="698500" cy="2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113126</xdr:rowOff>
    </xdr:from>
    <xdr:to>
      <xdr:col>19</xdr:col>
      <xdr:colOff>38100</xdr:colOff>
      <xdr:row>16</xdr:row>
      <xdr:rowOff>43276</xdr:rowOff>
    </xdr:to>
    <xdr:sp macro="" textlink="">
      <xdr:nvSpPr>
        <xdr:cNvPr id="58" name="フローチャート: 判断 57"/>
        <xdr:cNvSpPr/>
      </xdr:nvSpPr>
      <xdr:spPr bwMode="auto">
        <a:xfrm>
          <a:off x="3556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28053</xdr:rowOff>
    </xdr:from>
    <xdr:ext cx="762000" cy="259045"/>
    <xdr:sp macro="" textlink="">
      <xdr:nvSpPr>
        <xdr:cNvPr id="59" name="テキスト ボックス 58"/>
        <xdr:cNvSpPr txBox="1"/>
      </xdr:nvSpPr>
      <xdr:spPr>
        <a:xfrm>
          <a:off x="32258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31745</xdr:rowOff>
    </xdr:from>
    <xdr:to>
      <xdr:col>15</xdr:col>
      <xdr:colOff>101600</xdr:colOff>
      <xdr:row>17</xdr:row>
      <xdr:rowOff>133345</xdr:rowOff>
    </xdr:to>
    <xdr:sp macro="" textlink="">
      <xdr:nvSpPr>
        <xdr:cNvPr id="60" name="フローチャート: 判断 59"/>
        <xdr:cNvSpPr/>
      </xdr:nvSpPr>
      <xdr:spPr bwMode="auto">
        <a:xfrm>
          <a:off x="2857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118122</xdr:rowOff>
    </xdr:from>
    <xdr:ext cx="762000" cy="259045"/>
    <xdr:sp macro="" textlink="">
      <xdr:nvSpPr>
        <xdr:cNvPr id="61" name="テキスト ボックス 60"/>
        <xdr:cNvSpPr txBox="1"/>
      </xdr:nvSpPr>
      <xdr:spPr>
        <a:xfrm>
          <a:off x="2527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11857</xdr:rowOff>
    </xdr:from>
    <xdr:to>
      <xdr:col>29</xdr:col>
      <xdr:colOff>177800</xdr:colOff>
      <xdr:row>14</xdr:row>
      <xdr:rowOff>113457</xdr:rowOff>
    </xdr:to>
    <xdr:sp macro="" textlink="">
      <xdr:nvSpPr>
        <xdr:cNvPr id="67" name="楕円 66"/>
        <xdr:cNvSpPr/>
      </xdr:nvSpPr>
      <xdr:spPr bwMode="auto">
        <a:xfrm>
          <a:off x="5600700" y="2459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28384</xdr:rowOff>
    </xdr:from>
    <xdr:ext cx="762000" cy="259045"/>
    <xdr:sp macro="" textlink="">
      <xdr:nvSpPr>
        <xdr:cNvPr id="68" name="人口1人当たり決算額の推移該当値テキスト130"/>
        <xdr:cNvSpPr txBox="1"/>
      </xdr:nvSpPr>
      <xdr:spPr>
        <a:xfrm>
          <a:off x="5740400" y="23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40752</xdr:rowOff>
    </xdr:from>
    <xdr:to>
      <xdr:col>26</xdr:col>
      <xdr:colOff>101600</xdr:colOff>
      <xdr:row>14</xdr:row>
      <xdr:rowOff>142352</xdr:rowOff>
    </xdr:to>
    <xdr:sp macro="" textlink="">
      <xdr:nvSpPr>
        <xdr:cNvPr id="69" name="楕円 68"/>
        <xdr:cNvSpPr/>
      </xdr:nvSpPr>
      <xdr:spPr bwMode="auto">
        <a:xfrm>
          <a:off x="4953000" y="248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152529</xdr:rowOff>
    </xdr:from>
    <xdr:ext cx="736600" cy="259045"/>
    <xdr:sp macro="" textlink="">
      <xdr:nvSpPr>
        <xdr:cNvPr id="70" name="テキスト ボックス 69"/>
        <xdr:cNvSpPr txBox="1"/>
      </xdr:nvSpPr>
      <xdr:spPr>
        <a:xfrm>
          <a:off x="4622800" y="2257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98405</xdr:rowOff>
    </xdr:from>
    <xdr:to>
      <xdr:col>22</xdr:col>
      <xdr:colOff>165100</xdr:colOff>
      <xdr:row>15</xdr:row>
      <xdr:rowOff>28555</xdr:rowOff>
    </xdr:to>
    <xdr:sp macro="" textlink="">
      <xdr:nvSpPr>
        <xdr:cNvPr id="71" name="楕円 70"/>
        <xdr:cNvSpPr/>
      </xdr:nvSpPr>
      <xdr:spPr bwMode="auto">
        <a:xfrm>
          <a:off x="4254500" y="254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38732</xdr:rowOff>
    </xdr:from>
    <xdr:ext cx="762000" cy="259045"/>
    <xdr:sp macro="" textlink="">
      <xdr:nvSpPr>
        <xdr:cNvPr id="72" name="テキスト ボックス 71"/>
        <xdr:cNvSpPr txBox="1"/>
      </xdr:nvSpPr>
      <xdr:spPr>
        <a:xfrm>
          <a:off x="3924300" y="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146411</xdr:rowOff>
    </xdr:from>
    <xdr:to>
      <xdr:col>19</xdr:col>
      <xdr:colOff>38100</xdr:colOff>
      <xdr:row>15</xdr:row>
      <xdr:rowOff>76561</xdr:rowOff>
    </xdr:to>
    <xdr:sp macro="" textlink="">
      <xdr:nvSpPr>
        <xdr:cNvPr id="73" name="楕円 72"/>
        <xdr:cNvSpPr/>
      </xdr:nvSpPr>
      <xdr:spPr bwMode="auto">
        <a:xfrm>
          <a:off x="3556000" y="2594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86738</xdr:rowOff>
    </xdr:from>
    <xdr:ext cx="762000" cy="259045"/>
    <xdr:sp macro="" textlink="">
      <xdr:nvSpPr>
        <xdr:cNvPr id="74" name="テキスト ボックス 73"/>
        <xdr:cNvSpPr txBox="1"/>
      </xdr:nvSpPr>
      <xdr:spPr>
        <a:xfrm>
          <a:off x="3225800" y="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169956</xdr:rowOff>
    </xdr:from>
    <xdr:to>
      <xdr:col>15</xdr:col>
      <xdr:colOff>101600</xdr:colOff>
      <xdr:row>15</xdr:row>
      <xdr:rowOff>100106</xdr:rowOff>
    </xdr:to>
    <xdr:sp macro="" textlink="">
      <xdr:nvSpPr>
        <xdr:cNvPr id="75" name="楕円 74"/>
        <xdr:cNvSpPr/>
      </xdr:nvSpPr>
      <xdr:spPr bwMode="auto">
        <a:xfrm>
          <a:off x="2857500" y="261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110283</xdr:rowOff>
    </xdr:from>
    <xdr:ext cx="762000" cy="259045"/>
    <xdr:sp macro="" textlink="">
      <xdr:nvSpPr>
        <xdr:cNvPr id="76" name="テキスト ボックス 75"/>
        <xdr:cNvSpPr txBox="1"/>
      </xdr:nvSpPr>
      <xdr:spPr>
        <a:xfrm>
          <a:off x="2527300" y="238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211674</xdr:rowOff>
    </xdr:from>
    <xdr:to>
      <xdr:col>29</xdr:col>
      <xdr:colOff>127000</xdr:colOff>
      <xdr:row>37</xdr:row>
      <xdr:rowOff>23993</xdr:rowOff>
    </xdr:to>
    <xdr:cxnSp macro="">
      <xdr:nvCxnSpPr>
        <xdr:cNvPr id="104" name="直線コネクタ 103"/>
        <xdr:cNvCxnSpPr/>
      </xdr:nvCxnSpPr>
      <xdr:spPr bwMode="auto">
        <a:xfrm flipV="1">
          <a:off x="5651500" y="6136224"/>
          <a:ext cx="0" cy="10124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167520</xdr:rowOff>
    </xdr:from>
    <xdr:ext cx="762000" cy="259045"/>
    <xdr:sp macro="" textlink="">
      <xdr:nvSpPr>
        <xdr:cNvPr id="105" name="人口1人当たり決算額の推移最小値テキスト445"/>
        <xdr:cNvSpPr txBox="1"/>
      </xdr:nvSpPr>
      <xdr:spPr>
        <a:xfrm>
          <a:off x="5740400" y="712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23993</xdr:rowOff>
    </xdr:from>
    <xdr:to>
      <xdr:col>30</xdr:col>
      <xdr:colOff>25400</xdr:colOff>
      <xdr:row>37</xdr:row>
      <xdr:rowOff>23993</xdr:rowOff>
    </xdr:to>
    <xdr:cxnSp macro="">
      <xdr:nvCxnSpPr>
        <xdr:cNvPr id="106" name="直線コネクタ 105"/>
        <xdr:cNvCxnSpPr/>
      </xdr:nvCxnSpPr>
      <xdr:spPr bwMode="auto">
        <a:xfrm>
          <a:off x="5562600" y="71486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126601</xdr:rowOff>
    </xdr:from>
    <xdr:ext cx="762000" cy="259045"/>
    <xdr:sp macro="" textlink="">
      <xdr:nvSpPr>
        <xdr:cNvPr id="107" name="人口1人当たり決算額の推移最大値テキスト445"/>
        <xdr:cNvSpPr txBox="1"/>
      </xdr:nvSpPr>
      <xdr:spPr>
        <a:xfrm>
          <a:off x="5740400" y="587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211674</xdr:rowOff>
    </xdr:from>
    <xdr:to>
      <xdr:col>30</xdr:col>
      <xdr:colOff>25400</xdr:colOff>
      <xdr:row>33</xdr:row>
      <xdr:rowOff>211674</xdr:rowOff>
    </xdr:to>
    <xdr:cxnSp macro="">
      <xdr:nvCxnSpPr>
        <xdr:cNvPr id="108" name="直線コネクタ 107"/>
        <xdr:cNvCxnSpPr/>
      </xdr:nvCxnSpPr>
      <xdr:spPr bwMode="auto">
        <a:xfrm>
          <a:off x="5562600" y="61362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106197</xdr:rowOff>
    </xdr:from>
    <xdr:to>
      <xdr:col>29</xdr:col>
      <xdr:colOff>127000</xdr:colOff>
      <xdr:row>36</xdr:row>
      <xdr:rowOff>137973</xdr:rowOff>
    </xdr:to>
    <xdr:cxnSp macro="">
      <xdr:nvCxnSpPr>
        <xdr:cNvPr id="109" name="直線コネクタ 108"/>
        <xdr:cNvCxnSpPr/>
      </xdr:nvCxnSpPr>
      <xdr:spPr bwMode="auto">
        <a:xfrm>
          <a:off x="5003800" y="7059447"/>
          <a:ext cx="647700" cy="3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213702</xdr:rowOff>
    </xdr:from>
    <xdr:ext cx="762000" cy="259045"/>
    <xdr:sp macro="" textlink="">
      <xdr:nvSpPr>
        <xdr:cNvPr id="110" name="人口1人当たり決算額の推移平均値テキスト445"/>
        <xdr:cNvSpPr txBox="1"/>
      </xdr:nvSpPr>
      <xdr:spPr>
        <a:xfrm>
          <a:off x="5740400" y="648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25725</xdr:rowOff>
    </xdr:from>
    <xdr:to>
      <xdr:col>29</xdr:col>
      <xdr:colOff>177800</xdr:colOff>
      <xdr:row>35</xdr:row>
      <xdr:rowOff>127325</xdr:rowOff>
    </xdr:to>
    <xdr:sp macro="" textlink="">
      <xdr:nvSpPr>
        <xdr:cNvPr id="111" name="フローチャート: 判断 110"/>
        <xdr:cNvSpPr/>
      </xdr:nvSpPr>
      <xdr:spPr bwMode="auto">
        <a:xfrm>
          <a:off x="56007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340147</xdr:rowOff>
    </xdr:from>
    <xdr:to>
      <xdr:col>26</xdr:col>
      <xdr:colOff>50800</xdr:colOff>
      <xdr:row>36</xdr:row>
      <xdr:rowOff>106197</xdr:rowOff>
    </xdr:to>
    <xdr:cxnSp macro="">
      <xdr:nvCxnSpPr>
        <xdr:cNvPr id="112" name="直線コネクタ 111"/>
        <xdr:cNvCxnSpPr/>
      </xdr:nvCxnSpPr>
      <xdr:spPr bwMode="auto">
        <a:xfrm>
          <a:off x="4305300" y="6950497"/>
          <a:ext cx="698500" cy="108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317373</xdr:rowOff>
    </xdr:from>
    <xdr:to>
      <xdr:col>26</xdr:col>
      <xdr:colOff>101600</xdr:colOff>
      <xdr:row>35</xdr:row>
      <xdr:rowOff>76073</xdr:rowOff>
    </xdr:to>
    <xdr:sp macro="" textlink="">
      <xdr:nvSpPr>
        <xdr:cNvPr id="113" name="フローチャート: 判断 112"/>
        <xdr:cNvSpPr/>
      </xdr:nvSpPr>
      <xdr:spPr bwMode="auto">
        <a:xfrm>
          <a:off x="4953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86250</xdr:rowOff>
    </xdr:from>
    <xdr:ext cx="736600" cy="259045"/>
    <xdr:sp macro="" textlink="">
      <xdr:nvSpPr>
        <xdr:cNvPr id="114" name="テキスト ボックス 113"/>
        <xdr:cNvSpPr txBox="1"/>
      </xdr:nvSpPr>
      <xdr:spPr>
        <a:xfrm>
          <a:off x="4622800" y="635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193431</xdr:rowOff>
    </xdr:from>
    <xdr:to>
      <xdr:col>22</xdr:col>
      <xdr:colOff>114300</xdr:colOff>
      <xdr:row>35</xdr:row>
      <xdr:rowOff>340147</xdr:rowOff>
    </xdr:to>
    <xdr:cxnSp macro="">
      <xdr:nvCxnSpPr>
        <xdr:cNvPr id="115" name="直線コネクタ 114"/>
        <xdr:cNvCxnSpPr/>
      </xdr:nvCxnSpPr>
      <xdr:spPr bwMode="auto">
        <a:xfrm>
          <a:off x="3606800" y="6803781"/>
          <a:ext cx="698500" cy="146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283357</xdr:rowOff>
    </xdr:from>
    <xdr:to>
      <xdr:col>22</xdr:col>
      <xdr:colOff>165100</xdr:colOff>
      <xdr:row>35</xdr:row>
      <xdr:rowOff>42057</xdr:rowOff>
    </xdr:to>
    <xdr:sp macro="" textlink="">
      <xdr:nvSpPr>
        <xdr:cNvPr id="116" name="フローチャート: 判断 115"/>
        <xdr:cNvSpPr/>
      </xdr:nvSpPr>
      <xdr:spPr bwMode="auto">
        <a:xfrm>
          <a:off x="4254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52235</xdr:rowOff>
    </xdr:from>
    <xdr:ext cx="762000" cy="259045"/>
    <xdr:sp macro="" textlink="">
      <xdr:nvSpPr>
        <xdr:cNvPr id="117" name="テキスト ボックス 116"/>
        <xdr:cNvSpPr txBox="1"/>
      </xdr:nvSpPr>
      <xdr:spPr>
        <a:xfrm>
          <a:off x="39243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193431</xdr:rowOff>
    </xdr:from>
    <xdr:to>
      <xdr:col>18</xdr:col>
      <xdr:colOff>177800</xdr:colOff>
      <xdr:row>35</xdr:row>
      <xdr:rowOff>201981</xdr:rowOff>
    </xdr:to>
    <xdr:cxnSp macro="">
      <xdr:nvCxnSpPr>
        <xdr:cNvPr id="118" name="直線コネクタ 117"/>
        <xdr:cNvCxnSpPr/>
      </xdr:nvCxnSpPr>
      <xdr:spPr bwMode="auto">
        <a:xfrm flipV="1">
          <a:off x="2908300" y="6803781"/>
          <a:ext cx="698500" cy="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200650</xdr:rowOff>
    </xdr:from>
    <xdr:to>
      <xdr:col>19</xdr:col>
      <xdr:colOff>38100</xdr:colOff>
      <xdr:row>34</xdr:row>
      <xdr:rowOff>302250</xdr:rowOff>
    </xdr:to>
    <xdr:sp macro="" textlink="">
      <xdr:nvSpPr>
        <xdr:cNvPr id="119" name="フローチャート: 判断 118"/>
        <xdr:cNvSpPr/>
      </xdr:nvSpPr>
      <xdr:spPr bwMode="auto">
        <a:xfrm>
          <a:off x="35560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312427</xdr:rowOff>
    </xdr:from>
    <xdr:ext cx="762000" cy="259045"/>
    <xdr:sp macro="" textlink="">
      <xdr:nvSpPr>
        <xdr:cNvPr id="120" name="テキスト ボックス 119"/>
        <xdr:cNvSpPr txBox="1"/>
      </xdr:nvSpPr>
      <xdr:spPr>
        <a:xfrm>
          <a:off x="3225800" y="62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331500</xdr:rowOff>
    </xdr:from>
    <xdr:to>
      <xdr:col>15</xdr:col>
      <xdr:colOff>101600</xdr:colOff>
      <xdr:row>34</xdr:row>
      <xdr:rowOff>90200</xdr:rowOff>
    </xdr:to>
    <xdr:sp macro="" textlink="">
      <xdr:nvSpPr>
        <xdr:cNvPr id="121" name="フローチャート: 判断 120"/>
        <xdr:cNvSpPr/>
      </xdr:nvSpPr>
      <xdr:spPr bwMode="auto">
        <a:xfrm>
          <a:off x="2857500" y="6256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100377</xdr:rowOff>
    </xdr:from>
    <xdr:ext cx="762000" cy="259045"/>
    <xdr:sp macro="" textlink="">
      <xdr:nvSpPr>
        <xdr:cNvPr id="122" name="テキスト ボックス 121"/>
        <xdr:cNvSpPr txBox="1"/>
      </xdr:nvSpPr>
      <xdr:spPr>
        <a:xfrm>
          <a:off x="2527300" y="60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87173</xdr:rowOff>
    </xdr:from>
    <xdr:to>
      <xdr:col>29</xdr:col>
      <xdr:colOff>177800</xdr:colOff>
      <xdr:row>37</xdr:row>
      <xdr:rowOff>17323</xdr:rowOff>
    </xdr:to>
    <xdr:sp macro="" textlink="">
      <xdr:nvSpPr>
        <xdr:cNvPr id="128" name="楕円 127"/>
        <xdr:cNvSpPr/>
      </xdr:nvSpPr>
      <xdr:spPr bwMode="auto">
        <a:xfrm>
          <a:off x="5600700" y="704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338650</xdr:rowOff>
    </xdr:from>
    <xdr:ext cx="762000" cy="259045"/>
    <xdr:sp macro="" textlink="">
      <xdr:nvSpPr>
        <xdr:cNvPr id="129" name="人口1人当たり決算額の推移該当値テキスト445"/>
        <xdr:cNvSpPr txBox="1"/>
      </xdr:nvSpPr>
      <xdr:spPr>
        <a:xfrm>
          <a:off x="5740400" y="694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55397</xdr:rowOff>
    </xdr:from>
    <xdr:to>
      <xdr:col>26</xdr:col>
      <xdr:colOff>101600</xdr:colOff>
      <xdr:row>36</xdr:row>
      <xdr:rowOff>156997</xdr:rowOff>
    </xdr:to>
    <xdr:sp macro="" textlink="">
      <xdr:nvSpPr>
        <xdr:cNvPr id="130" name="楕円 129"/>
        <xdr:cNvSpPr/>
      </xdr:nvSpPr>
      <xdr:spPr bwMode="auto">
        <a:xfrm>
          <a:off x="4953000" y="700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141774</xdr:rowOff>
    </xdr:from>
    <xdr:ext cx="736600" cy="259045"/>
    <xdr:sp macro="" textlink="">
      <xdr:nvSpPr>
        <xdr:cNvPr id="131" name="テキスト ボックス 130"/>
        <xdr:cNvSpPr txBox="1"/>
      </xdr:nvSpPr>
      <xdr:spPr>
        <a:xfrm>
          <a:off x="4622800" y="7095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289347</xdr:rowOff>
    </xdr:from>
    <xdr:to>
      <xdr:col>22</xdr:col>
      <xdr:colOff>165100</xdr:colOff>
      <xdr:row>36</xdr:row>
      <xdr:rowOff>48047</xdr:rowOff>
    </xdr:to>
    <xdr:sp macro="" textlink="">
      <xdr:nvSpPr>
        <xdr:cNvPr id="132" name="楕円 131"/>
        <xdr:cNvSpPr/>
      </xdr:nvSpPr>
      <xdr:spPr bwMode="auto">
        <a:xfrm>
          <a:off x="4254500" y="689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32824</xdr:rowOff>
    </xdr:from>
    <xdr:ext cx="762000" cy="259045"/>
    <xdr:sp macro="" textlink="">
      <xdr:nvSpPr>
        <xdr:cNvPr id="133" name="テキスト ボックス 132"/>
        <xdr:cNvSpPr txBox="1"/>
      </xdr:nvSpPr>
      <xdr:spPr>
        <a:xfrm>
          <a:off x="3924300" y="698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142631</xdr:rowOff>
    </xdr:from>
    <xdr:to>
      <xdr:col>19</xdr:col>
      <xdr:colOff>38100</xdr:colOff>
      <xdr:row>35</xdr:row>
      <xdr:rowOff>244231</xdr:rowOff>
    </xdr:to>
    <xdr:sp macro="" textlink="">
      <xdr:nvSpPr>
        <xdr:cNvPr id="134" name="楕円 133"/>
        <xdr:cNvSpPr/>
      </xdr:nvSpPr>
      <xdr:spPr bwMode="auto">
        <a:xfrm>
          <a:off x="3556000" y="675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229008</xdr:rowOff>
    </xdr:from>
    <xdr:ext cx="762000" cy="259045"/>
    <xdr:sp macro="" textlink="">
      <xdr:nvSpPr>
        <xdr:cNvPr id="135" name="テキスト ボックス 134"/>
        <xdr:cNvSpPr txBox="1"/>
      </xdr:nvSpPr>
      <xdr:spPr>
        <a:xfrm>
          <a:off x="3225800" y="683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151181</xdr:rowOff>
    </xdr:from>
    <xdr:to>
      <xdr:col>15</xdr:col>
      <xdr:colOff>101600</xdr:colOff>
      <xdr:row>35</xdr:row>
      <xdr:rowOff>252781</xdr:rowOff>
    </xdr:to>
    <xdr:sp macro="" textlink="">
      <xdr:nvSpPr>
        <xdr:cNvPr id="136" name="楕円 135"/>
        <xdr:cNvSpPr/>
      </xdr:nvSpPr>
      <xdr:spPr bwMode="auto">
        <a:xfrm>
          <a:off x="2857500" y="676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237558</xdr:rowOff>
    </xdr:from>
    <xdr:ext cx="762000" cy="259045"/>
    <xdr:sp macro="" textlink="">
      <xdr:nvSpPr>
        <xdr:cNvPr id="137" name="テキスト ボックス 136"/>
        <xdr:cNvSpPr txBox="1"/>
      </xdr:nvSpPr>
      <xdr:spPr>
        <a:xfrm>
          <a:off x="2527300" y="6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964,598
958,055
4,724.65
539,894,729
527,013,741
3,450,513
296,271,096
1,028,569,436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39802</xdr:rowOff>
    </xdr:from>
    <xdr:to>
      <xdr:col>24</xdr:col>
      <xdr:colOff>62865</xdr:colOff>
      <xdr:row>37</xdr:row>
      <xdr:rowOff>18313</xdr:rowOff>
    </xdr:to>
    <xdr:cxnSp macro="">
      <xdr:nvCxnSpPr>
        <xdr:cNvPr id="54" name="直線コネクタ 53"/>
        <xdr:cNvCxnSpPr/>
      </xdr:nvCxnSpPr>
      <xdr:spPr>
        <a:xfrm flipV="1">
          <a:off x="4633595" y="5183302"/>
          <a:ext cx="1270" cy="117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22140</xdr:rowOff>
    </xdr:from>
    <xdr:ext cx="599010" cy="259045"/>
    <xdr:sp macro="" textlink="">
      <xdr:nvSpPr>
        <xdr:cNvPr id="55" name="人件費最小値テキスト"/>
        <xdr:cNvSpPr txBox="1"/>
      </xdr:nvSpPr>
      <xdr:spPr>
        <a:xfrm>
          <a:off x="4686300" y="63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18313</xdr:rowOff>
    </xdr:from>
    <xdr:to>
      <xdr:col>24</xdr:col>
      <xdr:colOff>152400</xdr:colOff>
      <xdr:row>37</xdr:row>
      <xdr:rowOff>18313</xdr:rowOff>
    </xdr:to>
    <xdr:cxnSp macro="">
      <xdr:nvCxnSpPr>
        <xdr:cNvPr id="56" name="直線コネクタ 55"/>
        <xdr:cNvCxnSpPr/>
      </xdr:nvCxnSpPr>
      <xdr:spPr>
        <a:xfrm>
          <a:off x="4546600" y="636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157929</xdr:rowOff>
    </xdr:from>
    <xdr:ext cx="599010" cy="259045"/>
    <xdr:sp macro="" textlink="">
      <xdr:nvSpPr>
        <xdr:cNvPr id="57" name="人件費最大値テキスト"/>
        <xdr:cNvSpPr txBox="1"/>
      </xdr:nvSpPr>
      <xdr:spPr>
        <a:xfrm>
          <a:off x="4686300" y="495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39802</xdr:rowOff>
    </xdr:from>
    <xdr:to>
      <xdr:col>24</xdr:col>
      <xdr:colOff>152400</xdr:colOff>
      <xdr:row>30</xdr:row>
      <xdr:rowOff>39802</xdr:rowOff>
    </xdr:to>
    <xdr:cxnSp macro="">
      <xdr:nvCxnSpPr>
        <xdr:cNvPr id="58" name="直線コネクタ 57"/>
        <xdr:cNvCxnSpPr/>
      </xdr:nvCxnSpPr>
      <xdr:spPr>
        <a:xfrm>
          <a:off x="4546600" y="51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154285</xdr:rowOff>
    </xdr:from>
    <xdr:to>
      <xdr:col>24</xdr:col>
      <xdr:colOff>63500</xdr:colOff>
      <xdr:row>33</xdr:row>
      <xdr:rowOff>26543</xdr:rowOff>
    </xdr:to>
    <xdr:cxnSp macro="">
      <xdr:nvCxnSpPr>
        <xdr:cNvPr id="59" name="直線コネクタ 58"/>
        <xdr:cNvCxnSpPr/>
      </xdr:nvCxnSpPr>
      <xdr:spPr>
        <a:xfrm flipV="1">
          <a:off x="3797300" y="5640685"/>
          <a:ext cx="8382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141028</xdr:rowOff>
    </xdr:from>
    <xdr:ext cx="599010" cy="259045"/>
    <xdr:sp macro="" textlink="">
      <xdr:nvSpPr>
        <xdr:cNvPr id="60" name="人件費平均値テキスト"/>
        <xdr:cNvSpPr txBox="1"/>
      </xdr:nvSpPr>
      <xdr:spPr>
        <a:xfrm>
          <a:off x="4686300" y="579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162601</xdr:rowOff>
    </xdr:from>
    <xdr:to>
      <xdr:col>24</xdr:col>
      <xdr:colOff>114300</xdr:colOff>
      <xdr:row>34</xdr:row>
      <xdr:rowOff>92751</xdr:rowOff>
    </xdr:to>
    <xdr:sp macro="" textlink="">
      <xdr:nvSpPr>
        <xdr:cNvPr id="61" name="フローチャート: 判断 60"/>
        <xdr:cNvSpPr/>
      </xdr:nvSpPr>
      <xdr:spPr>
        <a:xfrm>
          <a:off x="45847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26543</xdr:rowOff>
    </xdr:from>
    <xdr:to>
      <xdr:col>19</xdr:col>
      <xdr:colOff>177800</xdr:colOff>
      <xdr:row>33</xdr:row>
      <xdr:rowOff>43322</xdr:rowOff>
    </xdr:to>
    <xdr:cxnSp macro="">
      <xdr:nvCxnSpPr>
        <xdr:cNvPr id="62" name="直線コネクタ 61"/>
        <xdr:cNvCxnSpPr/>
      </xdr:nvCxnSpPr>
      <xdr:spPr>
        <a:xfrm flipV="1">
          <a:off x="2908300" y="5684393"/>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3" name="フローチャート: 判断 62"/>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118670</xdr:rowOff>
    </xdr:from>
    <xdr:ext cx="599010" cy="259045"/>
    <xdr:sp macro="" textlink="">
      <xdr:nvSpPr>
        <xdr:cNvPr id="64" name="テキスト ボックス 63"/>
        <xdr:cNvSpPr txBox="1"/>
      </xdr:nvSpPr>
      <xdr:spPr>
        <a:xfrm>
          <a:off x="34850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35641</xdr:rowOff>
    </xdr:from>
    <xdr:to>
      <xdr:col>15</xdr:col>
      <xdr:colOff>50800</xdr:colOff>
      <xdr:row>33</xdr:row>
      <xdr:rowOff>43322</xdr:rowOff>
    </xdr:to>
    <xdr:cxnSp macro="">
      <xdr:nvCxnSpPr>
        <xdr:cNvPr id="65" name="直線コネクタ 64"/>
        <xdr:cNvCxnSpPr/>
      </xdr:nvCxnSpPr>
      <xdr:spPr>
        <a:xfrm>
          <a:off x="2019300" y="569349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151993</xdr:rowOff>
    </xdr:from>
    <xdr:to>
      <xdr:col>15</xdr:col>
      <xdr:colOff>101600</xdr:colOff>
      <xdr:row>35</xdr:row>
      <xdr:rowOff>82143</xdr:rowOff>
    </xdr:to>
    <xdr:sp macro="" textlink="">
      <xdr:nvSpPr>
        <xdr:cNvPr id="66" name="フローチャート: 判断 65"/>
        <xdr:cNvSpPr/>
      </xdr:nvSpPr>
      <xdr:spPr>
        <a:xfrm>
          <a:off x="2857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73270</xdr:rowOff>
    </xdr:from>
    <xdr:ext cx="599010" cy="259045"/>
    <xdr:sp macro="" textlink="">
      <xdr:nvSpPr>
        <xdr:cNvPr id="67" name="テキスト ボックス 66"/>
        <xdr:cNvSpPr txBox="1"/>
      </xdr:nvSpPr>
      <xdr:spPr>
        <a:xfrm>
          <a:off x="2608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35641</xdr:rowOff>
    </xdr:from>
    <xdr:to>
      <xdr:col>10</xdr:col>
      <xdr:colOff>114300</xdr:colOff>
      <xdr:row>33</xdr:row>
      <xdr:rowOff>44511</xdr:rowOff>
    </xdr:to>
    <xdr:cxnSp macro="">
      <xdr:nvCxnSpPr>
        <xdr:cNvPr id="68" name="直線コネクタ 67"/>
        <xdr:cNvCxnSpPr/>
      </xdr:nvCxnSpPr>
      <xdr:spPr>
        <a:xfrm flipV="1">
          <a:off x="1130300" y="5693491"/>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170556</xdr:rowOff>
    </xdr:from>
    <xdr:to>
      <xdr:col>10</xdr:col>
      <xdr:colOff>165100</xdr:colOff>
      <xdr:row>35</xdr:row>
      <xdr:rowOff>100706</xdr:rowOff>
    </xdr:to>
    <xdr:sp macro="" textlink="">
      <xdr:nvSpPr>
        <xdr:cNvPr id="69" name="フローチャート: 判断 68"/>
        <xdr:cNvSpPr/>
      </xdr:nvSpPr>
      <xdr:spPr>
        <a:xfrm>
          <a:off x="1968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91833</xdr:rowOff>
    </xdr:from>
    <xdr:ext cx="599010" cy="259045"/>
    <xdr:sp macro="" textlink="">
      <xdr:nvSpPr>
        <xdr:cNvPr id="70" name="テキスト ボックス 69"/>
        <xdr:cNvSpPr txBox="1"/>
      </xdr:nvSpPr>
      <xdr:spPr>
        <a:xfrm>
          <a:off x="1719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110800</xdr:rowOff>
    </xdr:from>
    <xdr:to>
      <xdr:col>6</xdr:col>
      <xdr:colOff>38100</xdr:colOff>
      <xdr:row>37</xdr:row>
      <xdr:rowOff>40950</xdr:rowOff>
    </xdr:to>
    <xdr:sp macro="" textlink="">
      <xdr:nvSpPr>
        <xdr:cNvPr id="71" name="フローチャート: 判断 70"/>
        <xdr:cNvSpPr/>
      </xdr:nvSpPr>
      <xdr:spPr>
        <a:xfrm>
          <a:off x="1079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32077</xdr:rowOff>
    </xdr:from>
    <xdr:ext cx="599010" cy="259045"/>
    <xdr:sp macro="" textlink="">
      <xdr:nvSpPr>
        <xdr:cNvPr id="72" name="テキスト ボックス 71"/>
        <xdr:cNvSpPr txBox="1"/>
      </xdr:nvSpPr>
      <xdr:spPr>
        <a:xfrm>
          <a:off x="830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103485</xdr:rowOff>
    </xdr:from>
    <xdr:to>
      <xdr:col>24</xdr:col>
      <xdr:colOff>114300</xdr:colOff>
      <xdr:row>33</xdr:row>
      <xdr:rowOff>33635</xdr:rowOff>
    </xdr:to>
    <xdr:sp macro="" textlink="">
      <xdr:nvSpPr>
        <xdr:cNvPr id="78" name="楕円 77"/>
        <xdr:cNvSpPr/>
      </xdr:nvSpPr>
      <xdr:spPr>
        <a:xfrm>
          <a:off x="4584700" y="55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126362</xdr:rowOff>
    </xdr:from>
    <xdr:ext cx="599010" cy="259045"/>
    <xdr:sp macro="" textlink="">
      <xdr:nvSpPr>
        <xdr:cNvPr id="79" name="人件費該当値テキスト"/>
        <xdr:cNvSpPr txBox="1"/>
      </xdr:nvSpPr>
      <xdr:spPr>
        <a:xfrm>
          <a:off x="4686300" y="544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147193</xdr:rowOff>
    </xdr:from>
    <xdr:to>
      <xdr:col>20</xdr:col>
      <xdr:colOff>38100</xdr:colOff>
      <xdr:row>33</xdr:row>
      <xdr:rowOff>77343</xdr:rowOff>
    </xdr:to>
    <xdr:sp macro="" textlink="">
      <xdr:nvSpPr>
        <xdr:cNvPr id="80" name="楕円 79"/>
        <xdr:cNvSpPr/>
      </xdr:nvSpPr>
      <xdr:spPr>
        <a:xfrm>
          <a:off x="3746500" y="56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93870</xdr:rowOff>
    </xdr:from>
    <xdr:ext cx="599010" cy="259045"/>
    <xdr:sp macro="" textlink="">
      <xdr:nvSpPr>
        <xdr:cNvPr id="81" name="テキスト ボックス 80"/>
        <xdr:cNvSpPr txBox="1"/>
      </xdr:nvSpPr>
      <xdr:spPr>
        <a:xfrm>
          <a:off x="3485095" y="54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163972</xdr:rowOff>
    </xdr:from>
    <xdr:to>
      <xdr:col>15</xdr:col>
      <xdr:colOff>101600</xdr:colOff>
      <xdr:row>33</xdr:row>
      <xdr:rowOff>94122</xdr:rowOff>
    </xdr:to>
    <xdr:sp macro="" textlink="">
      <xdr:nvSpPr>
        <xdr:cNvPr id="82" name="楕円 81"/>
        <xdr:cNvSpPr/>
      </xdr:nvSpPr>
      <xdr:spPr>
        <a:xfrm>
          <a:off x="2857500" y="56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110649</xdr:rowOff>
    </xdr:from>
    <xdr:ext cx="599010" cy="259045"/>
    <xdr:sp macro="" textlink="">
      <xdr:nvSpPr>
        <xdr:cNvPr id="83" name="テキスト ボックス 82"/>
        <xdr:cNvSpPr txBox="1"/>
      </xdr:nvSpPr>
      <xdr:spPr>
        <a:xfrm>
          <a:off x="2608795" y="542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156291</xdr:rowOff>
    </xdr:from>
    <xdr:to>
      <xdr:col>10</xdr:col>
      <xdr:colOff>165100</xdr:colOff>
      <xdr:row>33</xdr:row>
      <xdr:rowOff>86441</xdr:rowOff>
    </xdr:to>
    <xdr:sp macro="" textlink="">
      <xdr:nvSpPr>
        <xdr:cNvPr id="84" name="楕円 83"/>
        <xdr:cNvSpPr/>
      </xdr:nvSpPr>
      <xdr:spPr>
        <a:xfrm>
          <a:off x="1968500" y="56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102968</xdr:rowOff>
    </xdr:from>
    <xdr:ext cx="599010" cy="259045"/>
    <xdr:sp macro="" textlink="">
      <xdr:nvSpPr>
        <xdr:cNvPr id="85" name="テキスト ボックス 84"/>
        <xdr:cNvSpPr txBox="1"/>
      </xdr:nvSpPr>
      <xdr:spPr>
        <a:xfrm>
          <a:off x="1719795" y="541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165161</xdr:rowOff>
    </xdr:from>
    <xdr:to>
      <xdr:col>6</xdr:col>
      <xdr:colOff>38100</xdr:colOff>
      <xdr:row>33</xdr:row>
      <xdr:rowOff>95311</xdr:rowOff>
    </xdr:to>
    <xdr:sp macro="" textlink="">
      <xdr:nvSpPr>
        <xdr:cNvPr id="86" name="楕円 85"/>
        <xdr:cNvSpPr/>
      </xdr:nvSpPr>
      <xdr:spPr>
        <a:xfrm>
          <a:off x="1079500" y="565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111838</xdr:rowOff>
    </xdr:from>
    <xdr:ext cx="599010" cy="259045"/>
    <xdr:sp macro="" textlink="">
      <xdr:nvSpPr>
        <xdr:cNvPr id="87" name="テキスト ボックス 86"/>
        <xdr:cNvSpPr txBox="1"/>
      </xdr:nvSpPr>
      <xdr:spPr>
        <a:xfrm>
          <a:off x="830795" y="54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73254</xdr:rowOff>
    </xdr:from>
    <xdr:to>
      <xdr:col>24</xdr:col>
      <xdr:colOff>62865</xdr:colOff>
      <xdr:row>58</xdr:row>
      <xdr:rowOff>73025</xdr:rowOff>
    </xdr:to>
    <xdr:cxnSp macro="">
      <xdr:nvCxnSpPr>
        <xdr:cNvPr id="110" name="直線コネクタ 109"/>
        <xdr:cNvCxnSpPr/>
      </xdr:nvCxnSpPr>
      <xdr:spPr>
        <a:xfrm flipV="1">
          <a:off x="4633595" y="8645754"/>
          <a:ext cx="1270" cy="13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76852</xdr:rowOff>
    </xdr:from>
    <xdr:ext cx="534377" cy="259045"/>
    <xdr:sp macro="" textlink="">
      <xdr:nvSpPr>
        <xdr:cNvPr id="111" name="物件費最小値テキスト"/>
        <xdr:cNvSpPr txBox="1"/>
      </xdr:nvSpPr>
      <xdr:spPr>
        <a:xfrm>
          <a:off x="4686300" y="100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73025</xdr:rowOff>
    </xdr:from>
    <xdr:to>
      <xdr:col>24</xdr:col>
      <xdr:colOff>152400</xdr:colOff>
      <xdr:row>58</xdr:row>
      <xdr:rowOff>73025</xdr:rowOff>
    </xdr:to>
    <xdr:cxnSp macro="">
      <xdr:nvCxnSpPr>
        <xdr:cNvPr id="112" name="直線コネクタ 111"/>
        <xdr:cNvCxnSpPr/>
      </xdr:nvCxnSpPr>
      <xdr:spPr>
        <a:xfrm>
          <a:off x="4546600" y="1001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19931</xdr:rowOff>
    </xdr:from>
    <xdr:ext cx="534377" cy="259045"/>
    <xdr:sp macro="" textlink="">
      <xdr:nvSpPr>
        <xdr:cNvPr id="113" name="物件費最大値テキスト"/>
        <xdr:cNvSpPr txBox="1"/>
      </xdr:nvSpPr>
      <xdr:spPr>
        <a:xfrm>
          <a:off x="4686300" y="84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73254</xdr:rowOff>
    </xdr:from>
    <xdr:to>
      <xdr:col>24</xdr:col>
      <xdr:colOff>152400</xdr:colOff>
      <xdr:row>50</xdr:row>
      <xdr:rowOff>73254</xdr:rowOff>
    </xdr:to>
    <xdr:cxnSp macro="">
      <xdr:nvCxnSpPr>
        <xdr:cNvPr id="114" name="直線コネクタ 113"/>
        <xdr:cNvCxnSpPr/>
      </xdr:nvCxnSpPr>
      <xdr:spPr>
        <a:xfrm>
          <a:off x="4546600" y="864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134975</xdr:rowOff>
    </xdr:from>
    <xdr:to>
      <xdr:col>24</xdr:col>
      <xdr:colOff>63500</xdr:colOff>
      <xdr:row>57</xdr:row>
      <xdr:rowOff>6655</xdr:rowOff>
    </xdr:to>
    <xdr:cxnSp macro="">
      <xdr:nvCxnSpPr>
        <xdr:cNvPr id="115" name="直線コネクタ 114"/>
        <xdr:cNvCxnSpPr/>
      </xdr:nvCxnSpPr>
      <xdr:spPr>
        <a:xfrm flipV="1">
          <a:off x="3797300" y="9736175"/>
          <a:ext cx="838200" cy="4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46550</xdr:rowOff>
    </xdr:from>
    <xdr:ext cx="534377" cy="259045"/>
    <xdr:sp macro="" textlink="">
      <xdr:nvSpPr>
        <xdr:cNvPr id="116" name="物件費平均値テキスト"/>
        <xdr:cNvSpPr txBox="1"/>
      </xdr:nvSpPr>
      <xdr:spPr>
        <a:xfrm>
          <a:off x="4686300" y="9304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23673</xdr:rowOff>
    </xdr:from>
    <xdr:to>
      <xdr:col>24</xdr:col>
      <xdr:colOff>114300</xdr:colOff>
      <xdr:row>55</xdr:row>
      <xdr:rowOff>125273</xdr:rowOff>
    </xdr:to>
    <xdr:sp macro="" textlink="">
      <xdr:nvSpPr>
        <xdr:cNvPr id="117" name="フローチャート: 判断 116"/>
        <xdr:cNvSpPr/>
      </xdr:nvSpPr>
      <xdr:spPr>
        <a:xfrm>
          <a:off x="4584700" y="945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6655</xdr:rowOff>
    </xdr:from>
    <xdr:to>
      <xdr:col>19</xdr:col>
      <xdr:colOff>177800</xdr:colOff>
      <xdr:row>57</xdr:row>
      <xdr:rowOff>61671</xdr:rowOff>
    </xdr:to>
    <xdr:cxnSp macro="">
      <xdr:nvCxnSpPr>
        <xdr:cNvPr id="118" name="直線コネクタ 117"/>
        <xdr:cNvCxnSpPr/>
      </xdr:nvCxnSpPr>
      <xdr:spPr>
        <a:xfrm flipV="1">
          <a:off x="2908300" y="9779305"/>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11100</xdr:rowOff>
    </xdr:from>
    <xdr:to>
      <xdr:col>20</xdr:col>
      <xdr:colOff>38100</xdr:colOff>
      <xdr:row>55</xdr:row>
      <xdr:rowOff>112700</xdr:rowOff>
    </xdr:to>
    <xdr:sp macro="" textlink="">
      <xdr:nvSpPr>
        <xdr:cNvPr id="119" name="フローチャート: 判断 118"/>
        <xdr:cNvSpPr/>
      </xdr:nvSpPr>
      <xdr:spPr>
        <a:xfrm>
          <a:off x="3746500" y="94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129227</xdr:rowOff>
    </xdr:from>
    <xdr:ext cx="534377" cy="259045"/>
    <xdr:sp macro="" textlink="">
      <xdr:nvSpPr>
        <xdr:cNvPr id="120" name="テキスト ボックス 119"/>
        <xdr:cNvSpPr txBox="1"/>
      </xdr:nvSpPr>
      <xdr:spPr>
        <a:xfrm>
          <a:off x="3517411" y="92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61671</xdr:rowOff>
    </xdr:from>
    <xdr:to>
      <xdr:col>15</xdr:col>
      <xdr:colOff>50800</xdr:colOff>
      <xdr:row>57</xdr:row>
      <xdr:rowOff>72110</xdr:rowOff>
    </xdr:to>
    <xdr:cxnSp macro="">
      <xdr:nvCxnSpPr>
        <xdr:cNvPr id="121" name="直線コネクタ 120"/>
        <xdr:cNvCxnSpPr/>
      </xdr:nvCxnSpPr>
      <xdr:spPr>
        <a:xfrm flipV="1">
          <a:off x="2019300" y="9834321"/>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68935</xdr:rowOff>
    </xdr:from>
    <xdr:to>
      <xdr:col>15</xdr:col>
      <xdr:colOff>101600</xdr:colOff>
      <xdr:row>54</xdr:row>
      <xdr:rowOff>170535</xdr:rowOff>
    </xdr:to>
    <xdr:sp macro="" textlink="">
      <xdr:nvSpPr>
        <xdr:cNvPr id="122" name="フローチャート: 判断 121"/>
        <xdr:cNvSpPr/>
      </xdr:nvSpPr>
      <xdr:spPr>
        <a:xfrm>
          <a:off x="2857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15612</xdr:rowOff>
    </xdr:from>
    <xdr:ext cx="534377" cy="259045"/>
    <xdr:sp macro="" textlink="">
      <xdr:nvSpPr>
        <xdr:cNvPr id="123" name="テキスト ボックス 122"/>
        <xdr:cNvSpPr txBox="1"/>
      </xdr:nvSpPr>
      <xdr:spPr>
        <a:xfrm>
          <a:off x="2641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72110</xdr:rowOff>
    </xdr:from>
    <xdr:to>
      <xdr:col>10</xdr:col>
      <xdr:colOff>114300</xdr:colOff>
      <xdr:row>57</xdr:row>
      <xdr:rowOff>159741</xdr:rowOff>
    </xdr:to>
    <xdr:cxnSp macro="">
      <xdr:nvCxnSpPr>
        <xdr:cNvPr id="124" name="直線コネクタ 123"/>
        <xdr:cNvCxnSpPr/>
      </xdr:nvCxnSpPr>
      <xdr:spPr>
        <a:xfrm flipV="1">
          <a:off x="1130300" y="984476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34112</xdr:rowOff>
    </xdr:from>
    <xdr:to>
      <xdr:col>10</xdr:col>
      <xdr:colOff>165100</xdr:colOff>
      <xdr:row>55</xdr:row>
      <xdr:rowOff>135712</xdr:rowOff>
    </xdr:to>
    <xdr:sp macro="" textlink="">
      <xdr:nvSpPr>
        <xdr:cNvPr id="125" name="フローチャート: 判断 124"/>
        <xdr:cNvSpPr/>
      </xdr:nvSpPr>
      <xdr:spPr>
        <a:xfrm>
          <a:off x="1968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152239</xdr:rowOff>
    </xdr:from>
    <xdr:ext cx="534377" cy="259045"/>
    <xdr:sp macro="" textlink="">
      <xdr:nvSpPr>
        <xdr:cNvPr id="126" name="テキスト ボックス 125"/>
        <xdr:cNvSpPr txBox="1"/>
      </xdr:nvSpPr>
      <xdr:spPr>
        <a:xfrm>
          <a:off x="1752111" y="92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142773</xdr:rowOff>
    </xdr:from>
    <xdr:to>
      <xdr:col>6</xdr:col>
      <xdr:colOff>38100</xdr:colOff>
      <xdr:row>57</xdr:row>
      <xdr:rowOff>72923</xdr:rowOff>
    </xdr:to>
    <xdr:sp macro="" textlink="">
      <xdr:nvSpPr>
        <xdr:cNvPr id="127" name="フローチャート: 判断 126"/>
        <xdr:cNvSpPr/>
      </xdr:nvSpPr>
      <xdr:spPr>
        <a:xfrm>
          <a:off x="1079500" y="974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89450</xdr:rowOff>
    </xdr:from>
    <xdr:ext cx="534377" cy="259045"/>
    <xdr:sp macro="" textlink="">
      <xdr:nvSpPr>
        <xdr:cNvPr id="128" name="テキスト ボックス 127"/>
        <xdr:cNvSpPr txBox="1"/>
      </xdr:nvSpPr>
      <xdr:spPr>
        <a:xfrm>
          <a:off x="863111" y="95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84175</xdr:rowOff>
    </xdr:from>
    <xdr:to>
      <xdr:col>24</xdr:col>
      <xdr:colOff>114300</xdr:colOff>
      <xdr:row>57</xdr:row>
      <xdr:rowOff>14325</xdr:rowOff>
    </xdr:to>
    <xdr:sp macro="" textlink="">
      <xdr:nvSpPr>
        <xdr:cNvPr id="134" name="楕円 133"/>
        <xdr:cNvSpPr/>
      </xdr:nvSpPr>
      <xdr:spPr>
        <a:xfrm>
          <a:off x="4584700" y="96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62602</xdr:rowOff>
    </xdr:from>
    <xdr:ext cx="534377" cy="259045"/>
    <xdr:sp macro="" textlink="">
      <xdr:nvSpPr>
        <xdr:cNvPr id="135" name="物件費該当値テキスト"/>
        <xdr:cNvSpPr txBox="1"/>
      </xdr:nvSpPr>
      <xdr:spPr>
        <a:xfrm>
          <a:off x="4686300" y="96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127305</xdr:rowOff>
    </xdr:from>
    <xdr:to>
      <xdr:col>20</xdr:col>
      <xdr:colOff>38100</xdr:colOff>
      <xdr:row>57</xdr:row>
      <xdr:rowOff>57455</xdr:rowOff>
    </xdr:to>
    <xdr:sp macro="" textlink="">
      <xdr:nvSpPr>
        <xdr:cNvPr id="136" name="楕円 135"/>
        <xdr:cNvSpPr/>
      </xdr:nvSpPr>
      <xdr:spPr>
        <a:xfrm>
          <a:off x="3746500" y="97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48582</xdr:rowOff>
    </xdr:from>
    <xdr:ext cx="534377" cy="259045"/>
    <xdr:sp macro="" textlink="">
      <xdr:nvSpPr>
        <xdr:cNvPr id="137" name="テキスト ボックス 136"/>
        <xdr:cNvSpPr txBox="1"/>
      </xdr:nvSpPr>
      <xdr:spPr>
        <a:xfrm>
          <a:off x="35174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10871</xdr:rowOff>
    </xdr:from>
    <xdr:to>
      <xdr:col>15</xdr:col>
      <xdr:colOff>101600</xdr:colOff>
      <xdr:row>57</xdr:row>
      <xdr:rowOff>112471</xdr:rowOff>
    </xdr:to>
    <xdr:sp macro="" textlink="">
      <xdr:nvSpPr>
        <xdr:cNvPr id="138" name="楕円 137"/>
        <xdr:cNvSpPr/>
      </xdr:nvSpPr>
      <xdr:spPr>
        <a:xfrm>
          <a:off x="2857500" y="97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103598</xdr:rowOff>
    </xdr:from>
    <xdr:ext cx="534377" cy="259045"/>
    <xdr:sp macro="" textlink="">
      <xdr:nvSpPr>
        <xdr:cNvPr id="139" name="テキスト ボックス 138"/>
        <xdr:cNvSpPr txBox="1"/>
      </xdr:nvSpPr>
      <xdr:spPr>
        <a:xfrm>
          <a:off x="2641111" y="98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21310</xdr:rowOff>
    </xdr:from>
    <xdr:to>
      <xdr:col>10</xdr:col>
      <xdr:colOff>165100</xdr:colOff>
      <xdr:row>57</xdr:row>
      <xdr:rowOff>122910</xdr:rowOff>
    </xdr:to>
    <xdr:sp macro="" textlink="">
      <xdr:nvSpPr>
        <xdr:cNvPr id="140" name="楕円 139"/>
        <xdr:cNvSpPr/>
      </xdr:nvSpPr>
      <xdr:spPr>
        <a:xfrm>
          <a:off x="1968500" y="97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114037</xdr:rowOff>
    </xdr:from>
    <xdr:ext cx="534377" cy="259045"/>
    <xdr:sp macro="" textlink="">
      <xdr:nvSpPr>
        <xdr:cNvPr id="141" name="テキスト ボックス 140"/>
        <xdr:cNvSpPr txBox="1"/>
      </xdr:nvSpPr>
      <xdr:spPr>
        <a:xfrm>
          <a:off x="1752111" y="98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108941</xdr:rowOff>
    </xdr:from>
    <xdr:to>
      <xdr:col>6</xdr:col>
      <xdr:colOff>38100</xdr:colOff>
      <xdr:row>58</xdr:row>
      <xdr:rowOff>39091</xdr:rowOff>
    </xdr:to>
    <xdr:sp macro="" textlink="">
      <xdr:nvSpPr>
        <xdr:cNvPr id="142" name="楕円 141"/>
        <xdr:cNvSpPr/>
      </xdr:nvSpPr>
      <xdr:spPr>
        <a:xfrm>
          <a:off x="1079500" y="98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30218</xdr:rowOff>
    </xdr:from>
    <xdr:ext cx="534377" cy="259045"/>
    <xdr:sp macro="" textlink="">
      <xdr:nvSpPr>
        <xdr:cNvPr id="143" name="テキスト ボックス 142"/>
        <xdr:cNvSpPr txBox="1"/>
      </xdr:nvSpPr>
      <xdr:spPr>
        <a:xfrm>
          <a:off x="863111" y="997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2" name="テキスト ボックス 15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54" name="テキスト ボックス 153"/>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56" name="テキスト ボックス 155"/>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58" name="テキスト ボックス 157"/>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25247</xdr:rowOff>
    </xdr:from>
    <xdr:to>
      <xdr:col>24</xdr:col>
      <xdr:colOff>62865</xdr:colOff>
      <xdr:row>79</xdr:row>
      <xdr:rowOff>60909</xdr:rowOff>
    </xdr:to>
    <xdr:cxnSp macro="">
      <xdr:nvCxnSpPr>
        <xdr:cNvPr id="164" name="直線コネクタ 163"/>
        <xdr:cNvCxnSpPr/>
      </xdr:nvCxnSpPr>
      <xdr:spPr>
        <a:xfrm flipV="1">
          <a:off x="4633595" y="12026747"/>
          <a:ext cx="1270" cy="1578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64736</xdr:rowOff>
    </xdr:from>
    <xdr:ext cx="469744" cy="259045"/>
    <xdr:sp macro="" textlink="">
      <xdr:nvSpPr>
        <xdr:cNvPr id="165" name="維持補修費最小値テキスト"/>
        <xdr:cNvSpPr txBox="1"/>
      </xdr:nvSpPr>
      <xdr:spPr>
        <a:xfrm>
          <a:off x="4686300" y="1360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60909</xdr:rowOff>
    </xdr:from>
    <xdr:to>
      <xdr:col>24</xdr:col>
      <xdr:colOff>152400</xdr:colOff>
      <xdr:row>79</xdr:row>
      <xdr:rowOff>60909</xdr:rowOff>
    </xdr:to>
    <xdr:cxnSp macro="">
      <xdr:nvCxnSpPr>
        <xdr:cNvPr id="166" name="直線コネクタ 165"/>
        <xdr:cNvCxnSpPr/>
      </xdr:nvCxnSpPr>
      <xdr:spPr>
        <a:xfrm>
          <a:off x="4546600" y="1360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143374</xdr:rowOff>
    </xdr:from>
    <xdr:ext cx="534377" cy="259045"/>
    <xdr:sp macro="" textlink="">
      <xdr:nvSpPr>
        <xdr:cNvPr id="167" name="維持補修費最大値テキスト"/>
        <xdr:cNvSpPr txBox="1"/>
      </xdr:nvSpPr>
      <xdr:spPr>
        <a:xfrm>
          <a:off x="4686300" y="118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25247</xdr:rowOff>
    </xdr:from>
    <xdr:to>
      <xdr:col>24</xdr:col>
      <xdr:colOff>152400</xdr:colOff>
      <xdr:row>70</xdr:row>
      <xdr:rowOff>25247</xdr:rowOff>
    </xdr:to>
    <xdr:cxnSp macro="">
      <xdr:nvCxnSpPr>
        <xdr:cNvPr id="168" name="直線コネクタ 167"/>
        <xdr:cNvCxnSpPr/>
      </xdr:nvCxnSpPr>
      <xdr:spPr>
        <a:xfrm>
          <a:off x="4546600" y="1202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94284</xdr:rowOff>
    </xdr:from>
    <xdr:to>
      <xdr:col>24</xdr:col>
      <xdr:colOff>63500</xdr:colOff>
      <xdr:row>78</xdr:row>
      <xdr:rowOff>15190</xdr:rowOff>
    </xdr:to>
    <xdr:cxnSp macro="">
      <xdr:nvCxnSpPr>
        <xdr:cNvPr id="169" name="直線コネクタ 168"/>
        <xdr:cNvCxnSpPr/>
      </xdr:nvCxnSpPr>
      <xdr:spPr>
        <a:xfrm flipV="1">
          <a:off x="3797300" y="13295934"/>
          <a:ext cx="838200" cy="9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1135</xdr:rowOff>
    </xdr:from>
    <xdr:ext cx="469744" cy="259045"/>
    <xdr:sp macro="" textlink="">
      <xdr:nvSpPr>
        <xdr:cNvPr id="170" name="維持補修費平均値テキスト"/>
        <xdr:cNvSpPr txBox="1"/>
      </xdr:nvSpPr>
      <xdr:spPr>
        <a:xfrm>
          <a:off x="4686300" y="12859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149707</xdr:rowOff>
    </xdr:from>
    <xdr:to>
      <xdr:col>24</xdr:col>
      <xdr:colOff>114300</xdr:colOff>
      <xdr:row>76</xdr:row>
      <xdr:rowOff>79857</xdr:rowOff>
    </xdr:to>
    <xdr:sp macro="" textlink="">
      <xdr:nvSpPr>
        <xdr:cNvPr id="171" name="フローチャート: 判断 170"/>
        <xdr:cNvSpPr/>
      </xdr:nvSpPr>
      <xdr:spPr>
        <a:xfrm>
          <a:off x="4584700" y="130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15190</xdr:rowOff>
    </xdr:from>
    <xdr:to>
      <xdr:col>19</xdr:col>
      <xdr:colOff>177800</xdr:colOff>
      <xdr:row>78</xdr:row>
      <xdr:rowOff>42774</xdr:rowOff>
    </xdr:to>
    <xdr:cxnSp macro="">
      <xdr:nvCxnSpPr>
        <xdr:cNvPr id="172" name="直線コネクタ 171"/>
        <xdr:cNvCxnSpPr/>
      </xdr:nvCxnSpPr>
      <xdr:spPr>
        <a:xfrm flipV="1">
          <a:off x="2908300" y="13388290"/>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29008</xdr:rowOff>
    </xdr:from>
    <xdr:to>
      <xdr:col>20</xdr:col>
      <xdr:colOff>38100</xdr:colOff>
      <xdr:row>76</xdr:row>
      <xdr:rowOff>130608</xdr:rowOff>
    </xdr:to>
    <xdr:sp macro="" textlink="">
      <xdr:nvSpPr>
        <xdr:cNvPr id="173" name="フローチャート: 判断 172"/>
        <xdr:cNvSpPr/>
      </xdr:nvSpPr>
      <xdr:spPr>
        <a:xfrm>
          <a:off x="3746500" y="130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147134</xdr:rowOff>
    </xdr:from>
    <xdr:ext cx="469744" cy="259045"/>
    <xdr:sp macro="" textlink="">
      <xdr:nvSpPr>
        <xdr:cNvPr id="174" name="テキスト ボックス 173"/>
        <xdr:cNvSpPr txBox="1"/>
      </xdr:nvSpPr>
      <xdr:spPr>
        <a:xfrm>
          <a:off x="3549728" y="1283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42774</xdr:rowOff>
    </xdr:from>
    <xdr:to>
      <xdr:col>15</xdr:col>
      <xdr:colOff>50800</xdr:colOff>
      <xdr:row>78</xdr:row>
      <xdr:rowOff>74473</xdr:rowOff>
    </xdr:to>
    <xdr:cxnSp macro="">
      <xdr:nvCxnSpPr>
        <xdr:cNvPr id="175" name="直線コネクタ 174"/>
        <xdr:cNvCxnSpPr/>
      </xdr:nvCxnSpPr>
      <xdr:spPr>
        <a:xfrm flipV="1">
          <a:off x="2019300" y="13415874"/>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123037</xdr:rowOff>
    </xdr:from>
    <xdr:to>
      <xdr:col>15</xdr:col>
      <xdr:colOff>101600</xdr:colOff>
      <xdr:row>77</xdr:row>
      <xdr:rowOff>53187</xdr:rowOff>
    </xdr:to>
    <xdr:sp macro="" textlink="">
      <xdr:nvSpPr>
        <xdr:cNvPr id="176" name="フローチャート: 判断 175"/>
        <xdr:cNvSpPr/>
      </xdr:nvSpPr>
      <xdr:spPr>
        <a:xfrm>
          <a:off x="2857500" y="1315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69714</xdr:rowOff>
    </xdr:from>
    <xdr:ext cx="469744" cy="259045"/>
    <xdr:sp macro="" textlink="">
      <xdr:nvSpPr>
        <xdr:cNvPr id="177" name="テキスト ボックス 176"/>
        <xdr:cNvSpPr txBox="1"/>
      </xdr:nvSpPr>
      <xdr:spPr>
        <a:xfrm>
          <a:off x="2673428" y="129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74473</xdr:rowOff>
    </xdr:from>
    <xdr:to>
      <xdr:col>10</xdr:col>
      <xdr:colOff>114300</xdr:colOff>
      <xdr:row>78</xdr:row>
      <xdr:rowOff>89712</xdr:rowOff>
    </xdr:to>
    <xdr:cxnSp macro="">
      <xdr:nvCxnSpPr>
        <xdr:cNvPr id="178" name="直線コネクタ 177"/>
        <xdr:cNvCxnSpPr/>
      </xdr:nvCxnSpPr>
      <xdr:spPr>
        <a:xfrm flipV="1">
          <a:off x="1130300" y="13447573"/>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157632</xdr:rowOff>
    </xdr:from>
    <xdr:to>
      <xdr:col>10</xdr:col>
      <xdr:colOff>165100</xdr:colOff>
      <xdr:row>77</xdr:row>
      <xdr:rowOff>87782</xdr:rowOff>
    </xdr:to>
    <xdr:sp macro="" textlink="">
      <xdr:nvSpPr>
        <xdr:cNvPr id="179" name="フローチャート: 判断 178"/>
        <xdr:cNvSpPr/>
      </xdr:nvSpPr>
      <xdr:spPr>
        <a:xfrm>
          <a:off x="1968500" y="1318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104309</xdr:rowOff>
    </xdr:from>
    <xdr:ext cx="469744" cy="259045"/>
    <xdr:sp macro="" textlink="">
      <xdr:nvSpPr>
        <xdr:cNvPr id="180" name="テキスト ボックス 179"/>
        <xdr:cNvSpPr txBox="1"/>
      </xdr:nvSpPr>
      <xdr:spPr>
        <a:xfrm>
          <a:off x="1784428" y="1296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81" name="フローチャート: 判断 180"/>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148962</xdr:rowOff>
    </xdr:from>
    <xdr:ext cx="469744" cy="259045"/>
    <xdr:sp macro="" textlink="">
      <xdr:nvSpPr>
        <xdr:cNvPr id="182" name="テキスト ボックス 181"/>
        <xdr:cNvSpPr txBox="1"/>
      </xdr:nvSpPr>
      <xdr:spPr>
        <a:xfrm>
          <a:off x="895428"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43484</xdr:rowOff>
    </xdr:from>
    <xdr:to>
      <xdr:col>24</xdr:col>
      <xdr:colOff>114300</xdr:colOff>
      <xdr:row>77</xdr:row>
      <xdr:rowOff>145084</xdr:rowOff>
    </xdr:to>
    <xdr:sp macro="" textlink="">
      <xdr:nvSpPr>
        <xdr:cNvPr id="188" name="楕円 187"/>
        <xdr:cNvSpPr/>
      </xdr:nvSpPr>
      <xdr:spPr>
        <a:xfrm>
          <a:off x="4584700" y="13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21911</xdr:rowOff>
    </xdr:from>
    <xdr:ext cx="469744" cy="259045"/>
    <xdr:sp macro="" textlink="">
      <xdr:nvSpPr>
        <xdr:cNvPr id="189" name="維持補修費該当値テキスト"/>
        <xdr:cNvSpPr txBox="1"/>
      </xdr:nvSpPr>
      <xdr:spPr>
        <a:xfrm>
          <a:off x="4686300" y="1322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135840</xdr:rowOff>
    </xdr:from>
    <xdr:to>
      <xdr:col>20</xdr:col>
      <xdr:colOff>38100</xdr:colOff>
      <xdr:row>78</xdr:row>
      <xdr:rowOff>65990</xdr:rowOff>
    </xdr:to>
    <xdr:sp macro="" textlink="">
      <xdr:nvSpPr>
        <xdr:cNvPr id="190" name="楕円 189"/>
        <xdr:cNvSpPr/>
      </xdr:nvSpPr>
      <xdr:spPr>
        <a:xfrm>
          <a:off x="3746500" y="133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57117</xdr:rowOff>
    </xdr:from>
    <xdr:ext cx="469744" cy="259045"/>
    <xdr:sp macro="" textlink="">
      <xdr:nvSpPr>
        <xdr:cNvPr id="191" name="テキスト ボックス 190"/>
        <xdr:cNvSpPr txBox="1"/>
      </xdr:nvSpPr>
      <xdr:spPr>
        <a:xfrm>
          <a:off x="3549728" y="1343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163424</xdr:rowOff>
    </xdr:from>
    <xdr:to>
      <xdr:col>15</xdr:col>
      <xdr:colOff>101600</xdr:colOff>
      <xdr:row>78</xdr:row>
      <xdr:rowOff>93574</xdr:rowOff>
    </xdr:to>
    <xdr:sp macro="" textlink="">
      <xdr:nvSpPr>
        <xdr:cNvPr id="192" name="楕円 191"/>
        <xdr:cNvSpPr/>
      </xdr:nvSpPr>
      <xdr:spPr>
        <a:xfrm>
          <a:off x="2857500" y="133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84701</xdr:rowOff>
    </xdr:from>
    <xdr:ext cx="469744" cy="259045"/>
    <xdr:sp macro="" textlink="">
      <xdr:nvSpPr>
        <xdr:cNvPr id="193" name="テキスト ボックス 192"/>
        <xdr:cNvSpPr txBox="1"/>
      </xdr:nvSpPr>
      <xdr:spPr>
        <a:xfrm>
          <a:off x="2673428" y="134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23673</xdr:rowOff>
    </xdr:from>
    <xdr:to>
      <xdr:col>10</xdr:col>
      <xdr:colOff>165100</xdr:colOff>
      <xdr:row>78</xdr:row>
      <xdr:rowOff>125273</xdr:rowOff>
    </xdr:to>
    <xdr:sp macro="" textlink="">
      <xdr:nvSpPr>
        <xdr:cNvPr id="194" name="楕円 193"/>
        <xdr:cNvSpPr/>
      </xdr:nvSpPr>
      <xdr:spPr>
        <a:xfrm>
          <a:off x="1968500" y="133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116400</xdr:rowOff>
    </xdr:from>
    <xdr:ext cx="469744" cy="259045"/>
    <xdr:sp macro="" textlink="">
      <xdr:nvSpPr>
        <xdr:cNvPr id="195" name="テキスト ボックス 194"/>
        <xdr:cNvSpPr txBox="1"/>
      </xdr:nvSpPr>
      <xdr:spPr>
        <a:xfrm>
          <a:off x="1784428" y="1348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38912</xdr:rowOff>
    </xdr:from>
    <xdr:to>
      <xdr:col>6</xdr:col>
      <xdr:colOff>38100</xdr:colOff>
      <xdr:row>78</xdr:row>
      <xdr:rowOff>140512</xdr:rowOff>
    </xdr:to>
    <xdr:sp macro="" textlink="">
      <xdr:nvSpPr>
        <xdr:cNvPr id="196" name="楕円 195"/>
        <xdr:cNvSpPr/>
      </xdr:nvSpPr>
      <xdr:spPr>
        <a:xfrm>
          <a:off x="1079500" y="1341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131639</xdr:rowOff>
    </xdr:from>
    <xdr:ext cx="469744" cy="259045"/>
    <xdr:sp macro="" textlink="">
      <xdr:nvSpPr>
        <xdr:cNvPr id="197" name="テキスト ボックス 196"/>
        <xdr:cNvSpPr txBox="1"/>
      </xdr:nvSpPr>
      <xdr:spPr>
        <a:xfrm>
          <a:off x="895428"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58601</xdr:rowOff>
    </xdr:from>
    <xdr:to>
      <xdr:col>24</xdr:col>
      <xdr:colOff>62865</xdr:colOff>
      <xdr:row>99</xdr:row>
      <xdr:rowOff>29211</xdr:rowOff>
    </xdr:to>
    <xdr:cxnSp macro="">
      <xdr:nvCxnSpPr>
        <xdr:cNvPr id="222" name="直線コネクタ 221"/>
        <xdr:cNvCxnSpPr/>
      </xdr:nvCxnSpPr>
      <xdr:spPr>
        <a:xfrm flipV="1">
          <a:off x="4633595" y="15660551"/>
          <a:ext cx="1270" cy="134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33038</xdr:rowOff>
    </xdr:from>
    <xdr:ext cx="469744" cy="259045"/>
    <xdr:sp macro="" textlink="">
      <xdr:nvSpPr>
        <xdr:cNvPr id="223" name="扶助費最小値テキスト"/>
        <xdr:cNvSpPr txBox="1"/>
      </xdr:nvSpPr>
      <xdr:spPr>
        <a:xfrm>
          <a:off x="468630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29211</xdr:rowOff>
    </xdr:from>
    <xdr:to>
      <xdr:col>24</xdr:col>
      <xdr:colOff>152400</xdr:colOff>
      <xdr:row>99</xdr:row>
      <xdr:rowOff>29211</xdr:rowOff>
    </xdr:to>
    <xdr:cxnSp macro="">
      <xdr:nvCxnSpPr>
        <xdr:cNvPr id="224" name="直線コネクタ 223"/>
        <xdr:cNvCxnSpPr/>
      </xdr:nvCxnSpPr>
      <xdr:spPr>
        <a:xfrm>
          <a:off x="4546600" y="170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5278</xdr:rowOff>
    </xdr:from>
    <xdr:ext cx="534377" cy="259045"/>
    <xdr:sp macro="" textlink="">
      <xdr:nvSpPr>
        <xdr:cNvPr id="225" name="扶助費最大値テキスト"/>
        <xdr:cNvSpPr txBox="1"/>
      </xdr:nvSpPr>
      <xdr:spPr>
        <a:xfrm>
          <a:off x="4686300" y="154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58601</xdr:rowOff>
    </xdr:from>
    <xdr:to>
      <xdr:col>24</xdr:col>
      <xdr:colOff>152400</xdr:colOff>
      <xdr:row>91</xdr:row>
      <xdr:rowOff>58601</xdr:rowOff>
    </xdr:to>
    <xdr:cxnSp macro="">
      <xdr:nvCxnSpPr>
        <xdr:cNvPr id="226" name="直線コネクタ 225"/>
        <xdr:cNvCxnSpPr/>
      </xdr:nvCxnSpPr>
      <xdr:spPr>
        <a:xfrm>
          <a:off x="4546600" y="15660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136325</xdr:rowOff>
    </xdr:from>
    <xdr:to>
      <xdr:col>24</xdr:col>
      <xdr:colOff>63500</xdr:colOff>
      <xdr:row>95</xdr:row>
      <xdr:rowOff>138176</xdr:rowOff>
    </xdr:to>
    <xdr:cxnSp macro="">
      <xdr:nvCxnSpPr>
        <xdr:cNvPr id="227" name="直線コネクタ 226"/>
        <xdr:cNvCxnSpPr/>
      </xdr:nvCxnSpPr>
      <xdr:spPr>
        <a:xfrm>
          <a:off x="3797300" y="16424075"/>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138882</xdr:rowOff>
    </xdr:from>
    <xdr:ext cx="534377" cy="259045"/>
    <xdr:sp macro="" textlink="">
      <xdr:nvSpPr>
        <xdr:cNvPr id="228" name="扶助費平均値テキスト"/>
        <xdr:cNvSpPr txBox="1"/>
      </xdr:nvSpPr>
      <xdr:spPr>
        <a:xfrm>
          <a:off x="4686300" y="1608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116005</xdr:rowOff>
    </xdr:from>
    <xdr:to>
      <xdr:col>24</xdr:col>
      <xdr:colOff>114300</xdr:colOff>
      <xdr:row>95</xdr:row>
      <xdr:rowOff>46155</xdr:rowOff>
    </xdr:to>
    <xdr:sp macro="" textlink="">
      <xdr:nvSpPr>
        <xdr:cNvPr id="229" name="フローチャート: 判断 228"/>
        <xdr:cNvSpPr/>
      </xdr:nvSpPr>
      <xdr:spPr>
        <a:xfrm>
          <a:off x="45847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136325</xdr:rowOff>
    </xdr:from>
    <xdr:to>
      <xdr:col>19</xdr:col>
      <xdr:colOff>177800</xdr:colOff>
      <xdr:row>96</xdr:row>
      <xdr:rowOff>3738</xdr:rowOff>
    </xdr:to>
    <xdr:cxnSp macro="">
      <xdr:nvCxnSpPr>
        <xdr:cNvPr id="230" name="直線コネクタ 229"/>
        <xdr:cNvCxnSpPr/>
      </xdr:nvCxnSpPr>
      <xdr:spPr>
        <a:xfrm flipV="1">
          <a:off x="2908300" y="16424075"/>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128960</xdr:rowOff>
    </xdr:from>
    <xdr:to>
      <xdr:col>20</xdr:col>
      <xdr:colOff>38100</xdr:colOff>
      <xdr:row>95</xdr:row>
      <xdr:rowOff>59110</xdr:rowOff>
    </xdr:to>
    <xdr:sp macro="" textlink="">
      <xdr:nvSpPr>
        <xdr:cNvPr id="231" name="フローチャート: 判断 230"/>
        <xdr:cNvSpPr/>
      </xdr:nvSpPr>
      <xdr:spPr>
        <a:xfrm>
          <a:off x="3746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75637</xdr:rowOff>
    </xdr:from>
    <xdr:ext cx="534377" cy="259045"/>
    <xdr:sp macro="" textlink="">
      <xdr:nvSpPr>
        <xdr:cNvPr id="232" name="テキスト ボックス 231"/>
        <xdr:cNvSpPr txBox="1"/>
      </xdr:nvSpPr>
      <xdr:spPr>
        <a:xfrm>
          <a:off x="35174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3738</xdr:rowOff>
    </xdr:from>
    <xdr:to>
      <xdr:col>15</xdr:col>
      <xdr:colOff>50800</xdr:colOff>
      <xdr:row>96</xdr:row>
      <xdr:rowOff>57186</xdr:rowOff>
    </xdr:to>
    <xdr:cxnSp macro="">
      <xdr:nvCxnSpPr>
        <xdr:cNvPr id="233" name="直線コネクタ 232"/>
        <xdr:cNvCxnSpPr/>
      </xdr:nvCxnSpPr>
      <xdr:spPr>
        <a:xfrm flipV="1">
          <a:off x="2019300" y="16462938"/>
          <a:ext cx="889000" cy="5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170435</xdr:rowOff>
    </xdr:from>
    <xdr:to>
      <xdr:col>15</xdr:col>
      <xdr:colOff>101600</xdr:colOff>
      <xdr:row>95</xdr:row>
      <xdr:rowOff>100585</xdr:rowOff>
    </xdr:to>
    <xdr:sp macro="" textlink="">
      <xdr:nvSpPr>
        <xdr:cNvPr id="234" name="フローチャート: 判断 233"/>
        <xdr:cNvSpPr/>
      </xdr:nvSpPr>
      <xdr:spPr>
        <a:xfrm>
          <a:off x="2857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117112</xdr:rowOff>
    </xdr:from>
    <xdr:ext cx="534377" cy="259045"/>
    <xdr:sp macro="" textlink="">
      <xdr:nvSpPr>
        <xdr:cNvPr id="235" name="テキスト ボックス 234"/>
        <xdr:cNvSpPr txBox="1"/>
      </xdr:nvSpPr>
      <xdr:spPr>
        <a:xfrm>
          <a:off x="2641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57186</xdr:rowOff>
    </xdr:from>
    <xdr:to>
      <xdr:col>10</xdr:col>
      <xdr:colOff>114300</xdr:colOff>
      <xdr:row>96</xdr:row>
      <xdr:rowOff>104539</xdr:rowOff>
    </xdr:to>
    <xdr:cxnSp macro="">
      <xdr:nvCxnSpPr>
        <xdr:cNvPr id="236" name="直線コネクタ 235"/>
        <xdr:cNvCxnSpPr/>
      </xdr:nvCxnSpPr>
      <xdr:spPr>
        <a:xfrm flipV="1">
          <a:off x="1130300" y="1651638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162596</xdr:rowOff>
    </xdr:from>
    <xdr:to>
      <xdr:col>10</xdr:col>
      <xdr:colOff>165100</xdr:colOff>
      <xdr:row>95</xdr:row>
      <xdr:rowOff>92746</xdr:rowOff>
    </xdr:to>
    <xdr:sp macro="" textlink="">
      <xdr:nvSpPr>
        <xdr:cNvPr id="237" name="フローチャート: 判断 236"/>
        <xdr:cNvSpPr/>
      </xdr:nvSpPr>
      <xdr:spPr>
        <a:xfrm>
          <a:off x="1968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109273</xdr:rowOff>
    </xdr:from>
    <xdr:ext cx="534377" cy="259045"/>
    <xdr:sp macro="" textlink="">
      <xdr:nvSpPr>
        <xdr:cNvPr id="238" name="テキスト ボックス 237"/>
        <xdr:cNvSpPr txBox="1"/>
      </xdr:nvSpPr>
      <xdr:spPr>
        <a:xfrm>
          <a:off x="1752111" y="160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62556</xdr:rowOff>
    </xdr:from>
    <xdr:to>
      <xdr:col>6</xdr:col>
      <xdr:colOff>38100</xdr:colOff>
      <xdr:row>95</xdr:row>
      <xdr:rowOff>164156</xdr:rowOff>
    </xdr:to>
    <xdr:sp macro="" textlink="">
      <xdr:nvSpPr>
        <xdr:cNvPr id="239" name="フローチャート: 判断 238"/>
        <xdr:cNvSpPr/>
      </xdr:nvSpPr>
      <xdr:spPr>
        <a:xfrm>
          <a:off x="1079500" y="163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9233</xdr:rowOff>
    </xdr:from>
    <xdr:ext cx="534377" cy="259045"/>
    <xdr:sp macro="" textlink="">
      <xdr:nvSpPr>
        <xdr:cNvPr id="240" name="テキスト ボックス 239"/>
        <xdr:cNvSpPr txBox="1"/>
      </xdr:nvSpPr>
      <xdr:spPr>
        <a:xfrm>
          <a:off x="863111" y="161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87376</xdr:rowOff>
    </xdr:from>
    <xdr:to>
      <xdr:col>24</xdr:col>
      <xdr:colOff>114300</xdr:colOff>
      <xdr:row>96</xdr:row>
      <xdr:rowOff>17526</xdr:rowOff>
    </xdr:to>
    <xdr:sp macro="" textlink="">
      <xdr:nvSpPr>
        <xdr:cNvPr id="246" name="楕円 245"/>
        <xdr:cNvSpPr/>
      </xdr:nvSpPr>
      <xdr:spPr>
        <a:xfrm>
          <a:off x="4584700" y="163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65803</xdr:rowOff>
    </xdr:from>
    <xdr:ext cx="534377" cy="259045"/>
    <xdr:sp macro="" textlink="">
      <xdr:nvSpPr>
        <xdr:cNvPr id="247" name="扶助費該当値テキスト"/>
        <xdr:cNvSpPr txBox="1"/>
      </xdr:nvSpPr>
      <xdr:spPr>
        <a:xfrm>
          <a:off x="4686300" y="163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85525</xdr:rowOff>
    </xdr:from>
    <xdr:to>
      <xdr:col>20</xdr:col>
      <xdr:colOff>38100</xdr:colOff>
      <xdr:row>96</xdr:row>
      <xdr:rowOff>15675</xdr:rowOff>
    </xdr:to>
    <xdr:sp macro="" textlink="">
      <xdr:nvSpPr>
        <xdr:cNvPr id="248" name="楕円 247"/>
        <xdr:cNvSpPr/>
      </xdr:nvSpPr>
      <xdr:spPr>
        <a:xfrm>
          <a:off x="3746500" y="1637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6802</xdr:rowOff>
    </xdr:from>
    <xdr:ext cx="534377" cy="259045"/>
    <xdr:sp macro="" textlink="">
      <xdr:nvSpPr>
        <xdr:cNvPr id="249" name="テキスト ボックス 248"/>
        <xdr:cNvSpPr txBox="1"/>
      </xdr:nvSpPr>
      <xdr:spPr>
        <a:xfrm>
          <a:off x="3517411" y="1646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124388</xdr:rowOff>
    </xdr:from>
    <xdr:to>
      <xdr:col>15</xdr:col>
      <xdr:colOff>101600</xdr:colOff>
      <xdr:row>96</xdr:row>
      <xdr:rowOff>54538</xdr:rowOff>
    </xdr:to>
    <xdr:sp macro="" textlink="">
      <xdr:nvSpPr>
        <xdr:cNvPr id="250" name="楕円 249"/>
        <xdr:cNvSpPr/>
      </xdr:nvSpPr>
      <xdr:spPr>
        <a:xfrm>
          <a:off x="2857500" y="164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45665</xdr:rowOff>
    </xdr:from>
    <xdr:ext cx="534377" cy="259045"/>
    <xdr:sp macro="" textlink="">
      <xdr:nvSpPr>
        <xdr:cNvPr id="251" name="テキスト ボックス 250"/>
        <xdr:cNvSpPr txBox="1"/>
      </xdr:nvSpPr>
      <xdr:spPr>
        <a:xfrm>
          <a:off x="2641111" y="1650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6386</xdr:rowOff>
    </xdr:from>
    <xdr:to>
      <xdr:col>10</xdr:col>
      <xdr:colOff>165100</xdr:colOff>
      <xdr:row>96</xdr:row>
      <xdr:rowOff>107986</xdr:rowOff>
    </xdr:to>
    <xdr:sp macro="" textlink="">
      <xdr:nvSpPr>
        <xdr:cNvPr id="252" name="楕円 251"/>
        <xdr:cNvSpPr/>
      </xdr:nvSpPr>
      <xdr:spPr>
        <a:xfrm>
          <a:off x="1968500" y="1646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99113</xdr:rowOff>
    </xdr:from>
    <xdr:ext cx="534377" cy="259045"/>
    <xdr:sp macro="" textlink="">
      <xdr:nvSpPr>
        <xdr:cNvPr id="253" name="テキスト ボックス 252"/>
        <xdr:cNvSpPr txBox="1"/>
      </xdr:nvSpPr>
      <xdr:spPr>
        <a:xfrm>
          <a:off x="1752111" y="1655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53739</xdr:rowOff>
    </xdr:from>
    <xdr:to>
      <xdr:col>6</xdr:col>
      <xdr:colOff>38100</xdr:colOff>
      <xdr:row>96</xdr:row>
      <xdr:rowOff>155339</xdr:rowOff>
    </xdr:to>
    <xdr:sp macro="" textlink="">
      <xdr:nvSpPr>
        <xdr:cNvPr id="254" name="楕円 253"/>
        <xdr:cNvSpPr/>
      </xdr:nvSpPr>
      <xdr:spPr>
        <a:xfrm>
          <a:off x="1079500" y="1651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146466</xdr:rowOff>
    </xdr:from>
    <xdr:ext cx="534377" cy="259045"/>
    <xdr:sp macro="" textlink="">
      <xdr:nvSpPr>
        <xdr:cNvPr id="255" name="テキスト ボックス 254"/>
        <xdr:cNvSpPr txBox="1"/>
      </xdr:nvSpPr>
      <xdr:spPr>
        <a:xfrm>
          <a:off x="863111" y="1660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6" name="テキスト ボックス 26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160579</xdr:rowOff>
    </xdr:from>
    <xdr:to>
      <xdr:col>54</xdr:col>
      <xdr:colOff>189865</xdr:colOff>
      <xdr:row>37</xdr:row>
      <xdr:rowOff>48565</xdr:rowOff>
    </xdr:to>
    <xdr:cxnSp macro="">
      <xdr:nvCxnSpPr>
        <xdr:cNvPr id="278" name="直線コネクタ 277"/>
        <xdr:cNvCxnSpPr/>
      </xdr:nvCxnSpPr>
      <xdr:spPr>
        <a:xfrm flipV="1">
          <a:off x="10475595" y="5304079"/>
          <a:ext cx="127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52392</xdr:rowOff>
    </xdr:from>
    <xdr:ext cx="534377" cy="259045"/>
    <xdr:sp macro="" textlink="">
      <xdr:nvSpPr>
        <xdr:cNvPr id="279" name="補助費等最小値テキスト"/>
        <xdr:cNvSpPr txBox="1"/>
      </xdr:nvSpPr>
      <xdr:spPr>
        <a:xfrm>
          <a:off x="10528300" y="63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48565</xdr:rowOff>
    </xdr:from>
    <xdr:to>
      <xdr:col>55</xdr:col>
      <xdr:colOff>88900</xdr:colOff>
      <xdr:row>37</xdr:row>
      <xdr:rowOff>48565</xdr:rowOff>
    </xdr:to>
    <xdr:cxnSp macro="">
      <xdr:nvCxnSpPr>
        <xdr:cNvPr id="280" name="直線コネクタ 279"/>
        <xdr:cNvCxnSpPr/>
      </xdr:nvCxnSpPr>
      <xdr:spPr>
        <a:xfrm>
          <a:off x="10388600" y="63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107256</xdr:rowOff>
    </xdr:from>
    <xdr:ext cx="599010" cy="259045"/>
    <xdr:sp macro="" textlink="">
      <xdr:nvSpPr>
        <xdr:cNvPr id="281" name="補助費等最大値テキスト"/>
        <xdr:cNvSpPr txBox="1"/>
      </xdr:nvSpPr>
      <xdr:spPr>
        <a:xfrm>
          <a:off x="10528300" y="50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160579</xdr:rowOff>
    </xdr:from>
    <xdr:to>
      <xdr:col>55</xdr:col>
      <xdr:colOff>88900</xdr:colOff>
      <xdr:row>30</xdr:row>
      <xdr:rowOff>160579</xdr:rowOff>
    </xdr:to>
    <xdr:cxnSp macro="">
      <xdr:nvCxnSpPr>
        <xdr:cNvPr id="282" name="直線コネクタ 281"/>
        <xdr:cNvCxnSpPr/>
      </xdr:nvCxnSpPr>
      <xdr:spPr>
        <a:xfrm>
          <a:off x="10388600" y="530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73787</xdr:rowOff>
    </xdr:from>
    <xdr:to>
      <xdr:col>55</xdr:col>
      <xdr:colOff>0</xdr:colOff>
      <xdr:row>36</xdr:row>
      <xdr:rowOff>42393</xdr:rowOff>
    </xdr:to>
    <xdr:cxnSp macro="">
      <xdr:nvCxnSpPr>
        <xdr:cNvPr id="283" name="直線コネクタ 282"/>
        <xdr:cNvCxnSpPr/>
      </xdr:nvCxnSpPr>
      <xdr:spPr>
        <a:xfrm>
          <a:off x="9639300" y="6074537"/>
          <a:ext cx="838200" cy="1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155630</xdr:rowOff>
    </xdr:from>
    <xdr:ext cx="599010" cy="259045"/>
    <xdr:sp macro="" textlink="">
      <xdr:nvSpPr>
        <xdr:cNvPr id="284" name="補助費等平均値テキスト"/>
        <xdr:cNvSpPr txBox="1"/>
      </xdr:nvSpPr>
      <xdr:spPr>
        <a:xfrm>
          <a:off x="10528300" y="581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132753</xdr:rowOff>
    </xdr:from>
    <xdr:to>
      <xdr:col>55</xdr:col>
      <xdr:colOff>50800</xdr:colOff>
      <xdr:row>35</xdr:row>
      <xdr:rowOff>62903</xdr:rowOff>
    </xdr:to>
    <xdr:sp macro="" textlink="">
      <xdr:nvSpPr>
        <xdr:cNvPr id="285" name="フローチャート: 判断 284"/>
        <xdr:cNvSpPr/>
      </xdr:nvSpPr>
      <xdr:spPr>
        <a:xfrm>
          <a:off x="10426700" y="59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73787</xdr:rowOff>
    </xdr:from>
    <xdr:to>
      <xdr:col>50</xdr:col>
      <xdr:colOff>114300</xdr:colOff>
      <xdr:row>35</xdr:row>
      <xdr:rowOff>150368</xdr:rowOff>
    </xdr:to>
    <xdr:cxnSp macro="">
      <xdr:nvCxnSpPr>
        <xdr:cNvPr id="286" name="直線コネクタ 285"/>
        <xdr:cNvCxnSpPr/>
      </xdr:nvCxnSpPr>
      <xdr:spPr>
        <a:xfrm flipV="1">
          <a:off x="8750300" y="6074537"/>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98082</xdr:rowOff>
    </xdr:from>
    <xdr:to>
      <xdr:col>50</xdr:col>
      <xdr:colOff>165100</xdr:colOff>
      <xdr:row>34</xdr:row>
      <xdr:rowOff>28232</xdr:rowOff>
    </xdr:to>
    <xdr:sp macro="" textlink="">
      <xdr:nvSpPr>
        <xdr:cNvPr id="287" name="フローチャート: 判断 286"/>
        <xdr:cNvSpPr/>
      </xdr:nvSpPr>
      <xdr:spPr>
        <a:xfrm>
          <a:off x="95885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44759</xdr:rowOff>
    </xdr:from>
    <xdr:ext cx="599010" cy="259045"/>
    <xdr:sp macro="" textlink="">
      <xdr:nvSpPr>
        <xdr:cNvPr id="288" name="テキスト ボックス 287"/>
        <xdr:cNvSpPr txBox="1"/>
      </xdr:nvSpPr>
      <xdr:spPr>
        <a:xfrm>
          <a:off x="9327095" y="553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49479</xdr:rowOff>
    </xdr:from>
    <xdr:to>
      <xdr:col>45</xdr:col>
      <xdr:colOff>177800</xdr:colOff>
      <xdr:row>35</xdr:row>
      <xdr:rowOff>150368</xdr:rowOff>
    </xdr:to>
    <xdr:cxnSp macro="">
      <xdr:nvCxnSpPr>
        <xdr:cNvPr id="289" name="直線コネクタ 288"/>
        <xdr:cNvCxnSpPr/>
      </xdr:nvCxnSpPr>
      <xdr:spPr>
        <a:xfrm>
          <a:off x="7861300" y="5878779"/>
          <a:ext cx="889000" cy="27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81661</xdr:rowOff>
    </xdr:from>
    <xdr:to>
      <xdr:col>46</xdr:col>
      <xdr:colOff>38100</xdr:colOff>
      <xdr:row>34</xdr:row>
      <xdr:rowOff>11811</xdr:rowOff>
    </xdr:to>
    <xdr:sp macro="" textlink="">
      <xdr:nvSpPr>
        <xdr:cNvPr id="290" name="フローチャート: 判断 289"/>
        <xdr:cNvSpPr/>
      </xdr:nvSpPr>
      <xdr:spPr>
        <a:xfrm>
          <a:off x="8699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28338</xdr:rowOff>
    </xdr:from>
    <xdr:ext cx="599010" cy="259045"/>
    <xdr:sp macro="" textlink="">
      <xdr:nvSpPr>
        <xdr:cNvPr id="291" name="テキスト ボックス 290"/>
        <xdr:cNvSpPr txBox="1"/>
      </xdr:nvSpPr>
      <xdr:spPr>
        <a:xfrm>
          <a:off x="84507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49479</xdr:rowOff>
    </xdr:from>
    <xdr:to>
      <xdr:col>41</xdr:col>
      <xdr:colOff>50800</xdr:colOff>
      <xdr:row>38</xdr:row>
      <xdr:rowOff>32753</xdr:rowOff>
    </xdr:to>
    <xdr:cxnSp macro="">
      <xdr:nvCxnSpPr>
        <xdr:cNvPr id="292" name="直線コネクタ 291"/>
        <xdr:cNvCxnSpPr/>
      </xdr:nvCxnSpPr>
      <xdr:spPr>
        <a:xfrm flipV="1">
          <a:off x="6972300" y="5878779"/>
          <a:ext cx="889000" cy="66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167462</xdr:rowOff>
    </xdr:from>
    <xdr:to>
      <xdr:col>41</xdr:col>
      <xdr:colOff>101600</xdr:colOff>
      <xdr:row>34</xdr:row>
      <xdr:rowOff>97612</xdr:rowOff>
    </xdr:to>
    <xdr:sp macro="" textlink="">
      <xdr:nvSpPr>
        <xdr:cNvPr id="293" name="フローチャート: 判断 292"/>
        <xdr:cNvSpPr/>
      </xdr:nvSpPr>
      <xdr:spPr>
        <a:xfrm>
          <a:off x="7810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114139</xdr:rowOff>
    </xdr:from>
    <xdr:ext cx="599010" cy="259045"/>
    <xdr:sp macro="" textlink="">
      <xdr:nvSpPr>
        <xdr:cNvPr id="294" name="テキスト ボックス 293"/>
        <xdr:cNvSpPr txBox="1"/>
      </xdr:nvSpPr>
      <xdr:spPr>
        <a:xfrm>
          <a:off x="7561795" y="56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145783</xdr:rowOff>
    </xdr:from>
    <xdr:to>
      <xdr:col>36</xdr:col>
      <xdr:colOff>165100</xdr:colOff>
      <xdr:row>38</xdr:row>
      <xdr:rowOff>75933</xdr:rowOff>
    </xdr:to>
    <xdr:sp macro="" textlink="">
      <xdr:nvSpPr>
        <xdr:cNvPr id="295" name="フローチャート: 判断 294"/>
        <xdr:cNvSpPr/>
      </xdr:nvSpPr>
      <xdr:spPr>
        <a:xfrm>
          <a:off x="6921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92460</xdr:rowOff>
    </xdr:from>
    <xdr:ext cx="534377" cy="259045"/>
    <xdr:sp macro="" textlink="">
      <xdr:nvSpPr>
        <xdr:cNvPr id="296" name="テキスト ボックス 295"/>
        <xdr:cNvSpPr txBox="1"/>
      </xdr:nvSpPr>
      <xdr:spPr>
        <a:xfrm>
          <a:off x="6705111" y="62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163043</xdr:rowOff>
    </xdr:from>
    <xdr:to>
      <xdr:col>55</xdr:col>
      <xdr:colOff>50800</xdr:colOff>
      <xdr:row>36</xdr:row>
      <xdr:rowOff>93193</xdr:rowOff>
    </xdr:to>
    <xdr:sp macro="" textlink="">
      <xdr:nvSpPr>
        <xdr:cNvPr id="302" name="楕円 301"/>
        <xdr:cNvSpPr/>
      </xdr:nvSpPr>
      <xdr:spPr>
        <a:xfrm>
          <a:off x="10426700" y="61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141470</xdr:rowOff>
    </xdr:from>
    <xdr:ext cx="599010" cy="259045"/>
    <xdr:sp macro="" textlink="">
      <xdr:nvSpPr>
        <xdr:cNvPr id="303" name="補助費等該当値テキスト"/>
        <xdr:cNvSpPr txBox="1"/>
      </xdr:nvSpPr>
      <xdr:spPr>
        <a:xfrm>
          <a:off x="10528300" y="614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22987</xdr:rowOff>
    </xdr:from>
    <xdr:to>
      <xdr:col>50</xdr:col>
      <xdr:colOff>165100</xdr:colOff>
      <xdr:row>35</xdr:row>
      <xdr:rowOff>124587</xdr:rowOff>
    </xdr:to>
    <xdr:sp macro="" textlink="">
      <xdr:nvSpPr>
        <xdr:cNvPr id="304" name="楕円 303"/>
        <xdr:cNvSpPr/>
      </xdr:nvSpPr>
      <xdr:spPr>
        <a:xfrm>
          <a:off x="95885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115714</xdr:rowOff>
    </xdr:from>
    <xdr:ext cx="599010" cy="259045"/>
    <xdr:sp macro="" textlink="">
      <xdr:nvSpPr>
        <xdr:cNvPr id="305" name="テキスト ボックス 304"/>
        <xdr:cNvSpPr txBox="1"/>
      </xdr:nvSpPr>
      <xdr:spPr>
        <a:xfrm>
          <a:off x="9327095" y="611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99568</xdr:rowOff>
    </xdr:from>
    <xdr:to>
      <xdr:col>46</xdr:col>
      <xdr:colOff>38100</xdr:colOff>
      <xdr:row>36</xdr:row>
      <xdr:rowOff>29718</xdr:rowOff>
    </xdr:to>
    <xdr:sp macro="" textlink="">
      <xdr:nvSpPr>
        <xdr:cNvPr id="306" name="楕円 305"/>
        <xdr:cNvSpPr/>
      </xdr:nvSpPr>
      <xdr:spPr>
        <a:xfrm>
          <a:off x="8699500" y="610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20845</xdr:rowOff>
    </xdr:from>
    <xdr:ext cx="599010" cy="259045"/>
    <xdr:sp macro="" textlink="">
      <xdr:nvSpPr>
        <xdr:cNvPr id="307" name="テキスト ボックス 306"/>
        <xdr:cNvSpPr txBox="1"/>
      </xdr:nvSpPr>
      <xdr:spPr>
        <a:xfrm>
          <a:off x="8450795" y="619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170129</xdr:rowOff>
    </xdr:from>
    <xdr:to>
      <xdr:col>41</xdr:col>
      <xdr:colOff>101600</xdr:colOff>
      <xdr:row>34</xdr:row>
      <xdr:rowOff>100279</xdr:rowOff>
    </xdr:to>
    <xdr:sp macro="" textlink="">
      <xdr:nvSpPr>
        <xdr:cNvPr id="308" name="楕円 307"/>
        <xdr:cNvSpPr/>
      </xdr:nvSpPr>
      <xdr:spPr>
        <a:xfrm>
          <a:off x="7810500" y="58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91406</xdr:rowOff>
    </xdr:from>
    <xdr:ext cx="599010" cy="259045"/>
    <xdr:sp macro="" textlink="">
      <xdr:nvSpPr>
        <xdr:cNvPr id="309" name="テキスト ボックス 308"/>
        <xdr:cNvSpPr txBox="1"/>
      </xdr:nvSpPr>
      <xdr:spPr>
        <a:xfrm>
          <a:off x="7561795" y="592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153403</xdr:rowOff>
    </xdr:from>
    <xdr:to>
      <xdr:col>36</xdr:col>
      <xdr:colOff>165100</xdr:colOff>
      <xdr:row>38</xdr:row>
      <xdr:rowOff>83553</xdr:rowOff>
    </xdr:to>
    <xdr:sp macro="" textlink="">
      <xdr:nvSpPr>
        <xdr:cNvPr id="310" name="楕円 309"/>
        <xdr:cNvSpPr/>
      </xdr:nvSpPr>
      <xdr:spPr>
        <a:xfrm>
          <a:off x="6921500" y="64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74680</xdr:rowOff>
    </xdr:from>
    <xdr:ext cx="534377" cy="259045"/>
    <xdr:sp macro="" textlink="">
      <xdr:nvSpPr>
        <xdr:cNvPr id="311" name="テキスト ボックス 310"/>
        <xdr:cNvSpPr txBox="1"/>
      </xdr:nvSpPr>
      <xdr:spPr>
        <a:xfrm>
          <a:off x="6705111" y="658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2" name="テキスト ボックス 32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4" name="テキスト ボックス 32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6" name="テキスト ボックス 32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8" name="テキスト ボックス 32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0" name="テキスト ボックス 32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2" name="テキスト ボックス 33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170790</xdr:rowOff>
    </xdr:from>
    <xdr:to>
      <xdr:col>54</xdr:col>
      <xdr:colOff>189865</xdr:colOff>
      <xdr:row>59</xdr:row>
      <xdr:rowOff>34789</xdr:rowOff>
    </xdr:to>
    <xdr:cxnSp macro="">
      <xdr:nvCxnSpPr>
        <xdr:cNvPr id="336" name="直線コネクタ 335"/>
        <xdr:cNvCxnSpPr/>
      </xdr:nvCxnSpPr>
      <xdr:spPr>
        <a:xfrm flipV="1">
          <a:off x="10475595" y="8743290"/>
          <a:ext cx="1270" cy="1407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38616</xdr:rowOff>
    </xdr:from>
    <xdr:ext cx="534377" cy="259045"/>
    <xdr:sp macro="" textlink="">
      <xdr:nvSpPr>
        <xdr:cNvPr id="337" name="普通建設事業費最小値テキスト"/>
        <xdr:cNvSpPr txBox="1"/>
      </xdr:nvSpPr>
      <xdr:spPr>
        <a:xfrm>
          <a:off x="10528300" y="101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34789</xdr:rowOff>
    </xdr:from>
    <xdr:to>
      <xdr:col>55</xdr:col>
      <xdr:colOff>88900</xdr:colOff>
      <xdr:row>59</xdr:row>
      <xdr:rowOff>34789</xdr:rowOff>
    </xdr:to>
    <xdr:cxnSp macro="">
      <xdr:nvCxnSpPr>
        <xdr:cNvPr id="338" name="直線コネクタ 337"/>
        <xdr:cNvCxnSpPr/>
      </xdr:nvCxnSpPr>
      <xdr:spPr>
        <a:xfrm>
          <a:off x="10388600" y="1015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117467</xdr:rowOff>
    </xdr:from>
    <xdr:ext cx="599010" cy="259045"/>
    <xdr:sp macro="" textlink="">
      <xdr:nvSpPr>
        <xdr:cNvPr id="339" name="普通建設事業費最大値テキスト"/>
        <xdr:cNvSpPr txBox="1"/>
      </xdr:nvSpPr>
      <xdr:spPr>
        <a:xfrm>
          <a:off x="10528300" y="85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170790</xdr:rowOff>
    </xdr:from>
    <xdr:to>
      <xdr:col>55</xdr:col>
      <xdr:colOff>88900</xdr:colOff>
      <xdr:row>50</xdr:row>
      <xdr:rowOff>170790</xdr:rowOff>
    </xdr:to>
    <xdr:cxnSp macro="">
      <xdr:nvCxnSpPr>
        <xdr:cNvPr id="340" name="直線コネクタ 339"/>
        <xdr:cNvCxnSpPr/>
      </xdr:nvCxnSpPr>
      <xdr:spPr>
        <a:xfrm>
          <a:off x="10388600" y="87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162021</xdr:rowOff>
    </xdr:from>
    <xdr:to>
      <xdr:col>55</xdr:col>
      <xdr:colOff>0</xdr:colOff>
      <xdr:row>57</xdr:row>
      <xdr:rowOff>39198</xdr:rowOff>
    </xdr:to>
    <xdr:cxnSp macro="">
      <xdr:nvCxnSpPr>
        <xdr:cNvPr id="341" name="直線コネクタ 340"/>
        <xdr:cNvCxnSpPr/>
      </xdr:nvCxnSpPr>
      <xdr:spPr>
        <a:xfrm flipV="1">
          <a:off x="9639300" y="9591771"/>
          <a:ext cx="838200" cy="22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123089</xdr:rowOff>
    </xdr:from>
    <xdr:ext cx="599010" cy="259045"/>
    <xdr:sp macro="" textlink="">
      <xdr:nvSpPr>
        <xdr:cNvPr id="342" name="普通建設事業費平均値テキスト"/>
        <xdr:cNvSpPr txBox="1"/>
      </xdr:nvSpPr>
      <xdr:spPr>
        <a:xfrm>
          <a:off x="10528300" y="972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144662</xdr:rowOff>
    </xdr:from>
    <xdr:to>
      <xdr:col>55</xdr:col>
      <xdr:colOff>50800</xdr:colOff>
      <xdr:row>57</xdr:row>
      <xdr:rowOff>74812</xdr:rowOff>
    </xdr:to>
    <xdr:sp macro="" textlink="">
      <xdr:nvSpPr>
        <xdr:cNvPr id="343" name="フローチャート: 判断 342"/>
        <xdr:cNvSpPr/>
      </xdr:nvSpPr>
      <xdr:spPr>
        <a:xfrm>
          <a:off x="10426700" y="974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9513</xdr:rowOff>
    </xdr:from>
    <xdr:to>
      <xdr:col>50</xdr:col>
      <xdr:colOff>114300</xdr:colOff>
      <xdr:row>57</xdr:row>
      <xdr:rowOff>39198</xdr:rowOff>
    </xdr:to>
    <xdr:cxnSp macro="">
      <xdr:nvCxnSpPr>
        <xdr:cNvPr id="344" name="直線コネクタ 343"/>
        <xdr:cNvCxnSpPr/>
      </xdr:nvCxnSpPr>
      <xdr:spPr>
        <a:xfrm>
          <a:off x="8750300" y="9782163"/>
          <a:ext cx="8890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101571</xdr:rowOff>
    </xdr:from>
    <xdr:to>
      <xdr:col>50</xdr:col>
      <xdr:colOff>165100</xdr:colOff>
      <xdr:row>57</xdr:row>
      <xdr:rowOff>31721</xdr:rowOff>
    </xdr:to>
    <xdr:sp macro="" textlink="">
      <xdr:nvSpPr>
        <xdr:cNvPr id="345" name="フローチャート: 判断 344"/>
        <xdr:cNvSpPr/>
      </xdr:nvSpPr>
      <xdr:spPr>
        <a:xfrm>
          <a:off x="95885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48248</xdr:rowOff>
    </xdr:from>
    <xdr:ext cx="599010" cy="259045"/>
    <xdr:sp macro="" textlink="">
      <xdr:nvSpPr>
        <xdr:cNvPr id="346" name="テキスト ボックス 345"/>
        <xdr:cNvSpPr txBox="1"/>
      </xdr:nvSpPr>
      <xdr:spPr>
        <a:xfrm>
          <a:off x="9327095" y="947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128760</xdr:rowOff>
    </xdr:from>
    <xdr:to>
      <xdr:col>45</xdr:col>
      <xdr:colOff>177800</xdr:colOff>
      <xdr:row>57</xdr:row>
      <xdr:rowOff>9513</xdr:rowOff>
    </xdr:to>
    <xdr:cxnSp macro="">
      <xdr:nvCxnSpPr>
        <xdr:cNvPr id="347" name="直線コネクタ 346"/>
        <xdr:cNvCxnSpPr/>
      </xdr:nvCxnSpPr>
      <xdr:spPr>
        <a:xfrm>
          <a:off x="7861300" y="9729960"/>
          <a:ext cx="889000" cy="5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36143</xdr:rowOff>
    </xdr:from>
    <xdr:to>
      <xdr:col>46</xdr:col>
      <xdr:colOff>38100</xdr:colOff>
      <xdr:row>57</xdr:row>
      <xdr:rowOff>137743</xdr:rowOff>
    </xdr:to>
    <xdr:sp macro="" textlink="">
      <xdr:nvSpPr>
        <xdr:cNvPr id="348" name="フローチャート: 判断 347"/>
        <xdr:cNvSpPr/>
      </xdr:nvSpPr>
      <xdr:spPr>
        <a:xfrm>
          <a:off x="8699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128870</xdr:rowOff>
    </xdr:from>
    <xdr:ext cx="599010" cy="259045"/>
    <xdr:sp macro="" textlink="">
      <xdr:nvSpPr>
        <xdr:cNvPr id="349" name="テキスト ボックス 348"/>
        <xdr:cNvSpPr txBox="1"/>
      </xdr:nvSpPr>
      <xdr:spPr>
        <a:xfrm>
          <a:off x="84507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165173</xdr:rowOff>
    </xdr:from>
    <xdr:to>
      <xdr:col>41</xdr:col>
      <xdr:colOff>50800</xdr:colOff>
      <xdr:row>56</xdr:row>
      <xdr:rowOff>128760</xdr:rowOff>
    </xdr:to>
    <xdr:cxnSp macro="">
      <xdr:nvCxnSpPr>
        <xdr:cNvPr id="350" name="直線コネクタ 349"/>
        <xdr:cNvCxnSpPr/>
      </xdr:nvCxnSpPr>
      <xdr:spPr>
        <a:xfrm>
          <a:off x="6972300" y="9594923"/>
          <a:ext cx="889000" cy="13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110764</xdr:rowOff>
    </xdr:from>
    <xdr:to>
      <xdr:col>41</xdr:col>
      <xdr:colOff>101600</xdr:colOff>
      <xdr:row>58</xdr:row>
      <xdr:rowOff>40914</xdr:rowOff>
    </xdr:to>
    <xdr:sp macro="" textlink="">
      <xdr:nvSpPr>
        <xdr:cNvPr id="351" name="フローチャート: 判断 350"/>
        <xdr:cNvSpPr/>
      </xdr:nvSpPr>
      <xdr:spPr>
        <a:xfrm>
          <a:off x="7810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32041</xdr:rowOff>
    </xdr:from>
    <xdr:ext cx="534377" cy="259045"/>
    <xdr:sp macro="" textlink="">
      <xdr:nvSpPr>
        <xdr:cNvPr id="352" name="テキスト ボックス 351"/>
        <xdr:cNvSpPr txBox="1"/>
      </xdr:nvSpPr>
      <xdr:spPr>
        <a:xfrm>
          <a:off x="7594111" y="99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150704</xdr:rowOff>
    </xdr:from>
    <xdr:to>
      <xdr:col>36</xdr:col>
      <xdr:colOff>165100</xdr:colOff>
      <xdr:row>58</xdr:row>
      <xdr:rowOff>80854</xdr:rowOff>
    </xdr:to>
    <xdr:sp macro="" textlink="">
      <xdr:nvSpPr>
        <xdr:cNvPr id="353" name="フローチャート: 判断 352"/>
        <xdr:cNvSpPr/>
      </xdr:nvSpPr>
      <xdr:spPr>
        <a:xfrm>
          <a:off x="6921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71981</xdr:rowOff>
    </xdr:from>
    <xdr:ext cx="534377" cy="259045"/>
    <xdr:sp macro="" textlink="">
      <xdr:nvSpPr>
        <xdr:cNvPr id="354" name="テキスト ボックス 353"/>
        <xdr:cNvSpPr txBox="1"/>
      </xdr:nvSpPr>
      <xdr:spPr>
        <a:xfrm>
          <a:off x="6705111" y="100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111221</xdr:rowOff>
    </xdr:from>
    <xdr:to>
      <xdr:col>55</xdr:col>
      <xdr:colOff>50800</xdr:colOff>
      <xdr:row>56</xdr:row>
      <xdr:rowOff>41371</xdr:rowOff>
    </xdr:to>
    <xdr:sp macro="" textlink="">
      <xdr:nvSpPr>
        <xdr:cNvPr id="360" name="楕円 359"/>
        <xdr:cNvSpPr/>
      </xdr:nvSpPr>
      <xdr:spPr>
        <a:xfrm>
          <a:off x="10426700" y="954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134098</xdr:rowOff>
    </xdr:from>
    <xdr:ext cx="599010" cy="259045"/>
    <xdr:sp macro="" textlink="">
      <xdr:nvSpPr>
        <xdr:cNvPr id="361" name="普通建設事業費該当値テキスト"/>
        <xdr:cNvSpPr txBox="1"/>
      </xdr:nvSpPr>
      <xdr:spPr>
        <a:xfrm>
          <a:off x="10528300" y="939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159848</xdr:rowOff>
    </xdr:from>
    <xdr:to>
      <xdr:col>50</xdr:col>
      <xdr:colOff>165100</xdr:colOff>
      <xdr:row>57</xdr:row>
      <xdr:rowOff>89998</xdr:rowOff>
    </xdr:to>
    <xdr:sp macro="" textlink="">
      <xdr:nvSpPr>
        <xdr:cNvPr id="362" name="楕円 361"/>
        <xdr:cNvSpPr/>
      </xdr:nvSpPr>
      <xdr:spPr>
        <a:xfrm>
          <a:off x="9588500" y="97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81125</xdr:rowOff>
    </xdr:from>
    <xdr:ext cx="599010" cy="259045"/>
    <xdr:sp macro="" textlink="">
      <xdr:nvSpPr>
        <xdr:cNvPr id="363" name="テキスト ボックス 362"/>
        <xdr:cNvSpPr txBox="1"/>
      </xdr:nvSpPr>
      <xdr:spPr>
        <a:xfrm>
          <a:off x="9327095" y="985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130163</xdr:rowOff>
    </xdr:from>
    <xdr:to>
      <xdr:col>46</xdr:col>
      <xdr:colOff>38100</xdr:colOff>
      <xdr:row>57</xdr:row>
      <xdr:rowOff>60313</xdr:rowOff>
    </xdr:to>
    <xdr:sp macro="" textlink="">
      <xdr:nvSpPr>
        <xdr:cNvPr id="364" name="楕円 363"/>
        <xdr:cNvSpPr/>
      </xdr:nvSpPr>
      <xdr:spPr>
        <a:xfrm>
          <a:off x="8699500" y="9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76840</xdr:rowOff>
    </xdr:from>
    <xdr:ext cx="599010" cy="259045"/>
    <xdr:sp macro="" textlink="">
      <xdr:nvSpPr>
        <xdr:cNvPr id="365" name="テキスト ボックス 364"/>
        <xdr:cNvSpPr txBox="1"/>
      </xdr:nvSpPr>
      <xdr:spPr>
        <a:xfrm>
          <a:off x="8450795" y="950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77960</xdr:rowOff>
    </xdr:from>
    <xdr:to>
      <xdr:col>41</xdr:col>
      <xdr:colOff>101600</xdr:colOff>
      <xdr:row>57</xdr:row>
      <xdr:rowOff>8110</xdr:rowOff>
    </xdr:to>
    <xdr:sp macro="" textlink="">
      <xdr:nvSpPr>
        <xdr:cNvPr id="366" name="楕円 365"/>
        <xdr:cNvSpPr/>
      </xdr:nvSpPr>
      <xdr:spPr>
        <a:xfrm>
          <a:off x="7810500" y="96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24637</xdr:rowOff>
    </xdr:from>
    <xdr:ext cx="599010" cy="259045"/>
    <xdr:sp macro="" textlink="">
      <xdr:nvSpPr>
        <xdr:cNvPr id="367" name="テキスト ボックス 366"/>
        <xdr:cNvSpPr txBox="1"/>
      </xdr:nvSpPr>
      <xdr:spPr>
        <a:xfrm>
          <a:off x="7561795" y="945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114373</xdr:rowOff>
    </xdr:from>
    <xdr:to>
      <xdr:col>36</xdr:col>
      <xdr:colOff>165100</xdr:colOff>
      <xdr:row>56</xdr:row>
      <xdr:rowOff>44523</xdr:rowOff>
    </xdr:to>
    <xdr:sp macro="" textlink="">
      <xdr:nvSpPr>
        <xdr:cNvPr id="368" name="楕円 367"/>
        <xdr:cNvSpPr/>
      </xdr:nvSpPr>
      <xdr:spPr>
        <a:xfrm>
          <a:off x="6921500" y="95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61050</xdr:rowOff>
    </xdr:from>
    <xdr:ext cx="599010" cy="259045"/>
    <xdr:sp macro="" textlink="">
      <xdr:nvSpPr>
        <xdr:cNvPr id="369" name="テキスト ボックス 368"/>
        <xdr:cNvSpPr txBox="1"/>
      </xdr:nvSpPr>
      <xdr:spPr>
        <a:xfrm>
          <a:off x="6672795" y="931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3" name="テキスト ボックス 38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5" name="テキスト ボックス 38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155611</xdr:rowOff>
    </xdr:from>
    <xdr:to>
      <xdr:col>54</xdr:col>
      <xdr:colOff>189865</xdr:colOff>
      <xdr:row>77</xdr:row>
      <xdr:rowOff>134305</xdr:rowOff>
    </xdr:to>
    <xdr:cxnSp macro="">
      <xdr:nvCxnSpPr>
        <xdr:cNvPr id="389" name="直線コネクタ 388"/>
        <xdr:cNvCxnSpPr/>
      </xdr:nvCxnSpPr>
      <xdr:spPr>
        <a:xfrm flipV="1">
          <a:off x="10475595" y="12157111"/>
          <a:ext cx="1270" cy="117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138132</xdr:rowOff>
    </xdr:from>
    <xdr:ext cx="469744" cy="259045"/>
    <xdr:sp macro="" textlink="">
      <xdr:nvSpPr>
        <xdr:cNvPr id="390" name="普通建設事業費 （ うち新規整備　）最小値テキスト"/>
        <xdr:cNvSpPr txBox="1"/>
      </xdr:nvSpPr>
      <xdr:spPr>
        <a:xfrm>
          <a:off x="10528300" y="13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134305</xdr:rowOff>
    </xdr:from>
    <xdr:to>
      <xdr:col>55</xdr:col>
      <xdr:colOff>88900</xdr:colOff>
      <xdr:row>77</xdr:row>
      <xdr:rowOff>134305</xdr:rowOff>
    </xdr:to>
    <xdr:cxnSp macro="">
      <xdr:nvCxnSpPr>
        <xdr:cNvPr id="391" name="直線コネクタ 390"/>
        <xdr:cNvCxnSpPr/>
      </xdr:nvCxnSpPr>
      <xdr:spPr>
        <a:xfrm>
          <a:off x="10388600" y="133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102288</xdr:rowOff>
    </xdr:from>
    <xdr:ext cx="534377" cy="259045"/>
    <xdr:sp macro="" textlink="">
      <xdr:nvSpPr>
        <xdr:cNvPr id="392" name="普通建設事業費 （ うち新規整備　）最大値テキスト"/>
        <xdr:cNvSpPr txBox="1"/>
      </xdr:nvSpPr>
      <xdr:spPr>
        <a:xfrm>
          <a:off x="10528300" y="119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155611</xdr:rowOff>
    </xdr:from>
    <xdr:to>
      <xdr:col>55</xdr:col>
      <xdr:colOff>88900</xdr:colOff>
      <xdr:row>70</xdr:row>
      <xdr:rowOff>155611</xdr:rowOff>
    </xdr:to>
    <xdr:cxnSp macro="">
      <xdr:nvCxnSpPr>
        <xdr:cNvPr id="393" name="直線コネクタ 392"/>
        <xdr:cNvCxnSpPr/>
      </xdr:nvCxnSpPr>
      <xdr:spPr>
        <a:xfrm>
          <a:off x="10388600" y="1215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55392</xdr:rowOff>
    </xdr:from>
    <xdr:to>
      <xdr:col>55</xdr:col>
      <xdr:colOff>0</xdr:colOff>
      <xdr:row>73</xdr:row>
      <xdr:rowOff>89111</xdr:rowOff>
    </xdr:to>
    <xdr:cxnSp macro="">
      <xdr:nvCxnSpPr>
        <xdr:cNvPr id="394" name="直線コネクタ 393"/>
        <xdr:cNvCxnSpPr/>
      </xdr:nvCxnSpPr>
      <xdr:spPr>
        <a:xfrm flipV="1">
          <a:off x="9639300" y="12571242"/>
          <a:ext cx="8382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167453</xdr:rowOff>
    </xdr:from>
    <xdr:ext cx="534377" cy="259045"/>
    <xdr:sp macro="" textlink="">
      <xdr:nvSpPr>
        <xdr:cNvPr id="395" name="普通建設事業費 （ うち新規整備　）平均値テキスト"/>
        <xdr:cNvSpPr txBox="1"/>
      </xdr:nvSpPr>
      <xdr:spPr>
        <a:xfrm>
          <a:off x="10528300" y="12683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17576</xdr:rowOff>
    </xdr:from>
    <xdr:to>
      <xdr:col>55</xdr:col>
      <xdr:colOff>50800</xdr:colOff>
      <xdr:row>74</xdr:row>
      <xdr:rowOff>119176</xdr:rowOff>
    </xdr:to>
    <xdr:sp macro="" textlink="">
      <xdr:nvSpPr>
        <xdr:cNvPr id="396" name="フローチャート: 判断 395"/>
        <xdr:cNvSpPr/>
      </xdr:nvSpPr>
      <xdr:spPr>
        <a:xfrm>
          <a:off x="104267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68559</xdr:rowOff>
    </xdr:from>
    <xdr:to>
      <xdr:col>50</xdr:col>
      <xdr:colOff>114300</xdr:colOff>
      <xdr:row>73</xdr:row>
      <xdr:rowOff>89111</xdr:rowOff>
    </xdr:to>
    <xdr:cxnSp macro="">
      <xdr:nvCxnSpPr>
        <xdr:cNvPr id="397" name="直線コネクタ 396"/>
        <xdr:cNvCxnSpPr/>
      </xdr:nvCxnSpPr>
      <xdr:spPr>
        <a:xfrm>
          <a:off x="8750300" y="12412959"/>
          <a:ext cx="889000" cy="19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17531</xdr:rowOff>
    </xdr:from>
    <xdr:to>
      <xdr:col>50</xdr:col>
      <xdr:colOff>165100</xdr:colOff>
      <xdr:row>74</xdr:row>
      <xdr:rowOff>119131</xdr:rowOff>
    </xdr:to>
    <xdr:sp macro="" textlink="">
      <xdr:nvSpPr>
        <xdr:cNvPr id="398" name="フローチャート: 判断 397"/>
        <xdr:cNvSpPr/>
      </xdr:nvSpPr>
      <xdr:spPr>
        <a:xfrm>
          <a:off x="9588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110258</xdr:rowOff>
    </xdr:from>
    <xdr:ext cx="534377" cy="259045"/>
    <xdr:sp macro="" textlink="">
      <xdr:nvSpPr>
        <xdr:cNvPr id="399" name="テキスト ボックス 398"/>
        <xdr:cNvSpPr txBox="1"/>
      </xdr:nvSpPr>
      <xdr:spPr>
        <a:xfrm>
          <a:off x="9359411" y="127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169190</xdr:rowOff>
    </xdr:from>
    <xdr:to>
      <xdr:col>45</xdr:col>
      <xdr:colOff>177800</xdr:colOff>
      <xdr:row>72</xdr:row>
      <xdr:rowOff>68559</xdr:rowOff>
    </xdr:to>
    <xdr:cxnSp macro="">
      <xdr:nvCxnSpPr>
        <xdr:cNvPr id="400" name="直線コネクタ 399"/>
        <xdr:cNvCxnSpPr/>
      </xdr:nvCxnSpPr>
      <xdr:spPr>
        <a:xfrm>
          <a:off x="7861300" y="12342140"/>
          <a:ext cx="889000" cy="7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79596</xdr:rowOff>
    </xdr:from>
    <xdr:to>
      <xdr:col>46</xdr:col>
      <xdr:colOff>38100</xdr:colOff>
      <xdr:row>74</xdr:row>
      <xdr:rowOff>9746</xdr:rowOff>
    </xdr:to>
    <xdr:sp macro="" textlink="">
      <xdr:nvSpPr>
        <xdr:cNvPr id="401" name="フローチャート: 判断 400"/>
        <xdr:cNvSpPr/>
      </xdr:nvSpPr>
      <xdr:spPr>
        <a:xfrm>
          <a:off x="8699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873</xdr:rowOff>
    </xdr:from>
    <xdr:ext cx="534377" cy="259045"/>
    <xdr:sp macro="" textlink="">
      <xdr:nvSpPr>
        <xdr:cNvPr id="402" name="テキスト ボックス 401"/>
        <xdr:cNvSpPr txBox="1"/>
      </xdr:nvSpPr>
      <xdr:spPr>
        <a:xfrm>
          <a:off x="8483111" y="126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107765</xdr:rowOff>
    </xdr:from>
    <xdr:to>
      <xdr:col>41</xdr:col>
      <xdr:colOff>50800</xdr:colOff>
      <xdr:row>71</xdr:row>
      <xdr:rowOff>169190</xdr:rowOff>
    </xdr:to>
    <xdr:cxnSp macro="">
      <xdr:nvCxnSpPr>
        <xdr:cNvPr id="403" name="直線コネクタ 402"/>
        <xdr:cNvCxnSpPr/>
      </xdr:nvCxnSpPr>
      <xdr:spPr>
        <a:xfrm>
          <a:off x="6972300" y="12109265"/>
          <a:ext cx="889000" cy="23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69629</xdr:rowOff>
    </xdr:from>
    <xdr:to>
      <xdr:col>41</xdr:col>
      <xdr:colOff>101600</xdr:colOff>
      <xdr:row>73</xdr:row>
      <xdr:rowOff>171229</xdr:rowOff>
    </xdr:to>
    <xdr:sp macro="" textlink="">
      <xdr:nvSpPr>
        <xdr:cNvPr id="404" name="フローチャート: 判断 403"/>
        <xdr:cNvSpPr/>
      </xdr:nvSpPr>
      <xdr:spPr>
        <a:xfrm>
          <a:off x="7810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162356</xdr:rowOff>
    </xdr:from>
    <xdr:ext cx="534377" cy="259045"/>
    <xdr:sp macro="" textlink="">
      <xdr:nvSpPr>
        <xdr:cNvPr id="405" name="テキスト ボックス 404"/>
        <xdr:cNvSpPr txBox="1"/>
      </xdr:nvSpPr>
      <xdr:spPr>
        <a:xfrm>
          <a:off x="7594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130939</xdr:rowOff>
    </xdr:from>
    <xdr:to>
      <xdr:col>36</xdr:col>
      <xdr:colOff>165100</xdr:colOff>
      <xdr:row>73</xdr:row>
      <xdr:rowOff>61089</xdr:rowOff>
    </xdr:to>
    <xdr:sp macro="" textlink="">
      <xdr:nvSpPr>
        <xdr:cNvPr id="406" name="フローチャート: 判断 405"/>
        <xdr:cNvSpPr/>
      </xdr:nvSpPr>
      <xdr:spPr>
        <a:xfrm>
          <a:off x="6921500" y="1247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52216</xdr:rowOff>
    </xdr:from>
    <xdr:ext cx="534377" cy="259045"/>
    <xdr:sp macro="" textlink="">
      <xdr:nvSpPr>
        <xdr:cNvPr id="407" name="テキスト ボックス 406"/>
        <xdr:cNvSpPr txBox="1"/>
      </xdr:nvSpPr>
      <xdr:spPr>
        <a:xfrm>
          <a:off x="6705111" y="125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4592</xdr:rowOff>
    </xdr:from>
    <xdr:to>
      <xdr:col>55</xdr:col>
      <xdr:colOff>50800</xdr:colOff>
      <xdr:row>73</xdr:row>
      <xdr:rowOff>106192</xdr:rowOff>
    </xdr:to>
    <xdr:sp macro="" textlink="">
      <xdr:nvSpPr>
        <xdr:cNvPr id="413" name="楕円 412"/>
        <xdr:cNvSpPr/>
      </xdr:nvSpPr>
      <xdr:spPr>
        <a:xfrm>
          <a:off x="10426700" y="1252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27469</xdr:rowOff>
    </xdr:from>
    <xdr:ext cx="534377" cy="259045"/>
    <xdr:sp macro="" textlink="">
      <xdr:nvSpPr>
        <xdr:cNvPr id="414" name="普通建設事業費 （ うち新規整備　）該当値テキスト"/>
        <xdr:cNvSpPr txBox="1"/>
      </xdr:nvSpPr>
      <xdr:spPr>
        <a:xfrm>
          <a:off x="10528300" y="1237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38311</xdr:rowOff>
    </xdr:from>
    <xdr:to>
      <xdr:col>50</xdr:col>
      <xdr:colOff>165100</xdr:colOff>
      <xdr:row>73</xdr:row>
      <xdr:rowOff>139911</xdr:rowOff>
    </xdr:to>
    <xdr:sp macro="" textlink="">
      <xdr:nvSpPr>
        <xdr:cNvPr id="415" name="楕円 414"/>
        <xdr:cNvSpPr/>
      </xdr:nvSpPr>
      <xdr:spPr>
        <a:xfrm>
          <a:off x="9588500" y="125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156438</xdr:rowOff>
    </xdr:from>
    <xdr:ext cx="534377" cy="259045"/>
    <xdr:sp macro="" textlink="">
      <xdr:nvSpPr>
        <xdr:cNvPr id="416" name="テキスト ボックス 415"/>
        <xdr:cNvSpPr txBox="1"/>
      </xdr:nvSpPr>
      <xdr:spPr>
        <a:xfrm>
          <a:off x="9359411" y="1232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17759</xdr:rowOff>
    </xdr:from>
    <xdr:to>
      <xdr:col>46</xdr:col>
      <xdr:colOff>38100</xdr:colOff>
      <xdr:row>72</xdr:row>
      <xdr:rowOff>119359</xdr:rowOff>
    </xdr:to>
    <xdr:sp macro="" textlink="">
      <xdr:nvSpPr>
        <xdr:cNvPr id="417" name="楕円 416"/>
        <xdr:cNvSpPr/>
      </xdr:nvSpPr>
      <xdr:spPr>
        <a:xfrm>
          <a:off x="8699500" y="1236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135886</xdr:rowOff>
    </xdr:from>
    <xdr:ext cx="534377" cy="259045"/>
    <xdr:sp macro="" textlink="">
      <xdr:nvSpPr>
        <xdr:cNvPr id="418" name="テキスト ボックス 417"/>
        <xdr:cNvSpPr txBox="1"/>
      </xdr:nvSpPr>
      <xdr:spPr>
        <a:xfrm>
          <a:off x="8483111" y="121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118390</xdr:rowOff>
    </xdr:from>
    <xdr:to>
      <xdr:col>41</xdr:col>
      <xdr:colOff>101600</xdr:colOff>
      <xdr:row>72</xdr:row>
      <xdr:rowOff>48540</xdr:rowOff>
    </xdr:to>
    <xdr:sp macro="" textlink="">
      <xdr:nvSpPr>
        <xdr:cNvPr id="419" name="楕円 418"/>
        <xdr:cNvSpPr/>
      </xdr:nvSpPr>
      <xdr:spPr>
        <a:xfrm>
          <a:off x="7810500" y="1229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65067</xdr:rowOff>
    </xdr:from>
    <xdr:ext cx="534377" cy="259045"/>
    <xdr:sp macro="" textlink="">
      <xdr:nvSpPr>
        <xdr:cNvPr id="420" name="テキスト ボックス 419"/>
        <xdr:cNvSpPr txBox="1"/>
      </xdr:nvSpPr>
      <xdr:spPr>
        <a:xfrm>
          <a:off x="7594111" y="120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56965</xdr:rowOff>
    </xdr:from>
    <xdr:to>
      <xdr:col>36</xdr:col>
      <xdr:colOff>165100</xdr:colOff>
      <xdr:row>70</xdr:row>
      <xdr:rowOff>158565</xdr:rowOff>
    </xdr:to>
    <xdr:sp macro="" textlink="">
      <xdr:nvSpPr>
        <xdr:cNvPr id="421" name="楕円 420"/>
        <xdr:cNvSpPr/>
      </xdr:nvSpPr>
      <xdr:spPr>
        <a:xfrm>
          <a:off x="6921500" y="120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3642</xdr:rowOff>
    </xdr:from>
    <xdr:ext cx="534377" cy="259045"/>
    <xdr:sp macro="" textlink="">
      <xdr:nvSpPr>
        <xdr:cNvPr id="422" name="テキスト ボックス 421"/>
        <xdr:cNvSpPr txBox="1"/>
      </xdr:nvSpPr>
      <xdr:spPr>
        <a:xfrm>
          <a:off x="6705111" y="1183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3" name="テキスト ボックス 43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55290</xdr:rowOff>
    </xdr:from>
    <xdr:to>
      <xdr:col>54</xdr:col>
      <xdr:colOff>189865</xdr:colOff>
      <xdr:row>99</xdr:row>
      <xdr:rowOff>102115</xdr:rowOff>
    </xdr:to>
    <xdr:cxnSp macro="">
      <xdr:nvCxnSpPr>
        <xdr:cNvPr id="445" name="直線コネクタ 444"/>
        <xdr:cNvCxnSpPr/>
      </xdr:nvCxnSpPr>
      <xdr:spPr>
        <a:xfrm flipV="1">
          <a:off x="10475595" y="15485790"/>
          <a:ext cx="1270" cy="15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105942</xdr:rowOff>
    </xdr:from>
    <xdr:ext cx="534377" cy="259045"/>
    <xdr:sp macro="" textlink="">
      <xdr:nvSpPr>
        <xdr:cNvPr id="446" name="普通建設事業費 （ うち更新整備　）最小値テキスト"/>
        <xdr:cNvSpPr txBox="1"/>
      </xdr:nvSpPr>
      <xdr:spPr>
        <a:xfrm>
          <a:off x="10528300" y="17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102115</xdr:rowOff>
    </xdr:from>
    <xdr:to>
      <xdr:col>55</xdr:col>
      <xdr:colOff>88900</xdr:colOff>
      <xdr:row>99</xdr:row>
      <xdr:rowOff>102115</xdr:rowOff>
    </xdr:to>
    <xdr:cxnSp macro="">
      <xdr:nvCxnSpPr>
        <xdr:cNvPr id="447" name="直線コネクタ 446"/>
        <xdr:cNvCxnSpPr/>
      </xdr:nvCxnSpPr>
      <xdr:spPr>
        <a:xfrm>
          <a:off x="10388600" y="1707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1967</xdr:rowOff>
    </xdr:from>
    <xdr:ext cx="599010" cy="259045"/>
    <xdr:sp macro="" textlink="">
      <xdr:nvSpPr>
        <xdr:cNvPr id="448" name="普通建設事業費 （ うち更新整備　）最大値テキスト"/>
        <xdr:cNvSpPr txBox="1"/>
      </xdr:nvSpPr>
      <xdr:spPr>
        <a:xfrm>
          <a:off x="10528300" y="1526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55290</xdr:rowOff>
    </xdr:from>
    <xdr:to>
      <xdr:col>55</xdr:col>
      <xdr:colOff>88900</xdr:colOff>
      <xdr:row>90</xdr:row>
      <xdr:rowOff>55290</xdr:rowOff>
    </xdr:to>
    <xdr:cxnSp macro="">
      <xdr:nvCxnSpPr>
        <xdr:cNvPr id="449" name="直線コネクタ 448"/>
        <xdr:cNvCxnSpPr/>
      </xdr:nvCxnSpPr>
      <xdr:spPr>
        <a:xfrm>
          <a:off x="10388600" y="1548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61861</xdr:rowOff>
    </xdr:from>
    <xdr:to>
      <xdr:col>55</xdr:col>
      <xdr:colOff>0</xdr:colOff>
      <xdr:row>97</xdr:row>
      <xdr:rowOff>160770</xdr:rowOff>
    </xdr:to>
    <xdr:cxnSp macro="">
      <xdr:nvCxnSpPr>
        <xdr:cNvPr id="450" name="直線コネクタ 449"/>
        <xdr:cNvCxnSpPr/>
      </xdr:nvCxnSpPr>
      <xdr:spPr>
        <a:xfrm flipV="1">
          <a:off x="9639300" y="16692511"/>
          <a:ext cx="838200" cy="9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136886</xdr:rowOff>
    </xdr:from>
    <xdr:ext cx="534377" cy="259045"/>
    <xdr:sp macro="" textlink="">
      <xdr:nvSpPr>
        <xdr:cNvPr id="451" name="普通建設事業費 （ うち更新整備　）平均値テキスト"/>
        <xdr:cNvSpPr txBox="1"/>
      </xdr:nvSpPr>
      <xdr:spPr>
        <a:xfrm>
          <a:off x="10528300" y="1642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114009</xdr:rowOff>
    </xdr:from>
    <xdr:to>
      <xdr:col>55</xdr:col>
      <xdr:colOff>50800</xdr:colOff>
      <xdr:row>97</xdr:row>
      <xdr:rowOff>44159</xdr:rowOff>
    </xdr:to>
    <xdr:sp macro="" textlink="">
      <xdr:nvSpPr>
        <xdr:cNvPr id="452" name="フローチャート: 判断 451"/>
        <xdr:cNvSpPr/>
      </xdr:nvSpPr>
      <xdr:spPr>
        <a:xfrm>
          <a:off x="104267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160770</xdr:rowOff>
    </xdr:from>
    <xdr:to>
      <xdr:col>50</xdr:col>
      <xdr:colOff>114300</xdr:colOff>
      <xdr:row>99</xdr:row>
      <xdr:rowOff>7607</xdr:rowOff>
    </xdr:to>
    <xdr:cxnSp macro="">
      <xdr:nvCxnSpPr>
        <xdr:cNvPr id="453" name="直線コネクタ 452"/>
        <xdr:cNvCxnSpPr/>
      </xdr:nvCxnSpPr>
      <xdr:spPr>
        <a:xfrm flipV="1">
          <a:off x="8750300" y="16791420"/>
          <a:ext cx="889000" cy="18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108083</xdr:rowOff>
    </xdr:from>
    <xdr:to>
      <xdr:col>50</xdr:col>
      <xdr:colOff>165100</xdr:colOff>
      <xdr:row>97</xdr:row>
      <xdr:rowOff>38233</xdr:rowOff>
    </xdr:to>
    <xdr:sp macro="" textlink="">
      <xdr:nvSpPr>
        <xdr:cNvPr id="454" name="フローチャート: 判断 453"/>
        <xdr:cNvSpPr/>
      </xdr:nvSpPr>
      <xdr:spPr>
        <a:xfrm>
          <a:off x="9588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54760</xdr:rowOff>
    </xdr:from>
    <xdr:ext cx="534377" cy="259045"/>
    <xdr:sp macro="" textlink="">
      <xdr:nvSpPr>
        <xdr:cNvPr id="455" name="テキスト ボックス 454"/>
        <xdr:cNvSpPr txBox="1"/>
      </xdr:nvSpPr>
      <xdr:spPr>
        <a:xfrm>
          <a:off x="9359411" y="163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7607</xdr:rowOff>
    </xdr:from>
    <xdr:to>
      <xdr:col>45</xdr:col>
      <xdr:colOff>177800</xdr:colOff>
      <xdr:row>99</xdr:row>
      <xdr:rowOff>83522</xdr:rowOff>
    </xdr:to>
    <xdr:cxnSp macro="">
      <xdr:nvCxnSpPr>
        <xdr:cNvPr id="456" name="直線コネクタ 455"/>
        <xdr:cNvCxnSpPr/>
      </xdr:nvCxnSpPr>
      <xdr:spPr>
        <a:xfrm flipV="1">
          <a:off x="7861300" y="16981157"/>
          <a:ext cx="889000" cy="7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125609</xdr:rowOff>
    </xdr:from>
    <xdr:to>
      <xdr:col>46</xdr:col>
      <xdr:colOff>38100</xdr:colOff>
      <xdr:row>98</xdr:row>
      <xdr:rowOff>55759</xdr:rowOff>
    </xdr:to>
    <xdr:sp macro="" textlink="">
      <xdr:nvSpPr>
        <xdr:cNvPr id="457" name="フローチャート: 判断 456"/>
        <xdr:cNvSpPr/>
      </xdr:nvSpPr>
      <xdr:spPr>
        <a:xfrm>
          <a:off x="8699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72286</xdr:rowOff>
    </xdr:from>
    <xdr:ext cx="534377" cy="259045"/>
    <xdr:sp macro="" textlink="">
      <xdr:nvSpPr>
        <xdr:cNvPr id="458" name="テキスト ボックス 457"/>
        <xdr:cNvSpPr txBox="1"/>
      </xdr:nvSpPr>
      <xdr:spPr>
        <a:xfrm>
          <a:off x="8483111" y="165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64205</xdr:rowOff>
    </xdr:from>
    <xdr:to>
      <xdr:col>41</xdr:col>
      <xdr:colOff>50800</xdr:colOff>
      <xdr:row>99</xdr:row>
      <xdr:rowOff>83522</xdr:rowOff>
    </xdr:to>
    <xdr:cxnSp macro="">
      <xdr:nvCxnSpPr>
        <xdr:cNvPr id="459" name="直線コネクタ 458"/>
        <xdr:cNvCxnSpPr/>
      </xdr:nvCxnSpPr>
      <xdr:spPr>
        <a:xfrm>
          <a:off x="6972300" y="17037755"/>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35694</xdr:rowOff>
    </xdr:from>
    <xdr:to>
      <xdr:col>41</xdr:col>
      <xdr:colOff>101600</xdr:colOff>
      <xdr:row>98</xdr:row>
      <xdr:rowOff>137294</xdr:rowOff>
    </xdr:to>
    <xdr:sp macro="" textlink="">
      <xdr:nvSpPr>
        <xdr:cNvPr id="460" name="フローチャート: 判断 459"/>
        <xdr:cNvSpPr/>
      </xdr:nvSpPr>
      <xdr:spPr>
        <a:xfrm>
          <a:off x="7810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153821</xdr:rowOff>
    </xdr:from>
    <xdr:ext cx="534377" cy="259045"/>
    <xdr:sp macro="" textlink="">
      <xdr:nvSpPr>
        <xdr:cNvPr id="461" name="テキスト ボックス 460"/>
        <xdr:cNvSpPr txBox="1"/>
      </xdr:nvSpPr>
      <xdr:spPr>
        <a:xfrm>
          <a:off x="7594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124391</xdr:rowOff>
    </xdr:from>
    <xdr:to>
      <xdr:col>36</xdr:col>
      <xdr:colOff>165100</xdr:colOff>
      <xdr:row>99</xdr:row>
      <xdr:rowOff>54541</xdr:rowOff>
    </xdr:to>
    <xdr:sp macro="" textlink="">
      <xdr:nvSpPr>
        <xdr:cNvPr id="462" name="フローチャート: 判断 461"/>
        <xdr:cNvSpPr/>
      </xdr:nvSpPr>
      <xdr:spPr>
        <a:xfrm>
          <a:off x="6921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71068</xdr:rowOff>
    </xdr:from>
    <xdr:ext cx="534377" cy="259045"/>
    <xdr:sp macro="" textlink="">
      <xdr:nvSpPr>
        <xdr:cNvPr id="463" name="テキスト ボックス 462"/>
        <xdr:cNvSpPr txBox="1"/>
      </xdr:nvSpPr>
      <xdr:spPr>
        <a:xfrm>
          <a:off x="6705111" y="167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11061</xdr:rowOff>
    </xdr:from>
    <xdr:to>
      <xdr:col>55</xdr:col>
      <xdr:colOff>50800</xdr:colOff>
      <xdr:row>97</xdr:row>
      <xdr:rowOff>112661</xdr:rowOff>
    </xdr:to>
    <xdr:sp macro="" textlink="">
      <xdr:nvSpPr>
        <xdr:cNvPr id="469" name="楕円 468"/>
        <xdr:cNvSpPr/>
      </xdr:nvSpPr>
      <xdr:spPr>
        <a:xfrm>
          <a:off x="10426700" y="166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160938</xdr:rowOff>
    </xdr:from>
    <xdr:ext cx="534377" cy="259045"/>
    <xdr:sp macro="" textlink="">
      <xdr:nvSpPr>
        <xdr:cNvPr id="470" name="普通建設事業費 （ うち更新整備　）該当値テキスト"/>
        <xdr:cNvSpPr txBox="1"/>
      </xdr:nvSpPr>
      <xdr:spPr>
        <a:xfrm>
          <a:off x="10528300" y="1662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109970</xdr:rowOff>
    </xdr:from>
    <xdr:to>
      <xdr:col>50</xdr:col>
      <xdr:colOff>165100</xdr:colOff>
      <xdr:row>98</xdr:row>
      <xdr:rowOff>40120</xdr:rowOff>
    </xdr:to>
    <xdr:sp macro="" textlink="">
      <xdr:nvSpPr>
        <xdr:cNvPr id="471" name="楕円 470"/>
        <xdr:cNvSpPr/>
      </xdr:nvSpPr>
      <xdr:spPr>
        <a:xfrm>
          <a:off x="9588500" y="167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31247</xdr:rowOff>
    </xdr:from>
    <xdr:ext cx="534377" cy="259045"/>
    <xdr:sp macro="" textlink="">
      <xdr:nvSpPr>
        <xdr:cNvPr id="472" name="テキスト ボックス 471"/>
        <xdr:cNvSpPr txBox="1"/>
      </xdr:nvSpPr>
      <xdr:spPr>
        <a:xfrm>
          <a:off x="9359411" y="168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128257</xdr:rowOff>
    </xdr:from>
    <xdr:to>
      <xdr:col>46</xdr:col>
      <xdr:colOff>38100</xdr:colOff>
      <xdr:row>99</xdr:row>
      <xdr:rowOff>58407</xdr:rowOff>
    </xdr:to>
    <xdr:sp macro="" textlink="">
      <xdr:nvSpPr>
        <xdr:cNvPr id="473" name="楕円 472"/>
        <xdr:cNvSpPr/>
      </xdr:nvSpPr>
      <xdr:spPr>
        <a:xfrm>
          <a:off x="8699500" y="169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49534</xdr:rowOff>
    </xdr:from>
    <xdr:ext cx="534377" cy="259045"/>
    <xdr:sp macro="" textlink="">
      <xdr:nvSpPr>
        <xdr:cNvPr id="474" name="テキスト ボックス 473"/>
        <xdr:cNvSpPr txBox="1"/>
      </xdr:nvSpPr>
      <xdr:spPr>
        <a:xfrm>
          <a:off x="8483111" y="1702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32722</xdr:rowOff>
    </xdr:from>
    <xdr:to>
      <xdr:col>41</xdr:col>
      <xdr:colOff>101600</xdr:colOff>
      <xdr:row>99</xdr:row>
      <xdr:rowOff>134322</xdr:rowOff>
    </xdr:to>
    <xdr:sp macro="" textlink="">
      <xdr:nvSpPr>
        <xdr:cNvPr id="475" name="楕円 474"/>
        <xdr:cNvSpPr/>
      </xdr:nvSpPr>
      <xdr:spPr>
        <a:xfrm>
          <a:off x="7810500" y="170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125449</xdr:rowOff>
    </xdr:from>
    <xdr:ext cx="534377" cy="259045"/>
    <xdr:sp macro="" textlink="">
      <xdr:nvSpPr>
        <xdr:cNvPr id="476" name="テキスト ボックス 475"/>
        <xdr:cNvSpPr txBox="1"/>
      </xdr:nvSpPr>
      <xdr:spPr>
        <a:xfrm>
          <a:off x="7594111" y="1709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13405</xdr:rowOff>
    </xdr:from>
    <xdr:to>
      <xdr:col>36</xdr:col>
      <xdr:colOff>165100</xdr:colOff>
      <xdr:row>99</xdr:row>
      <xdr:rowOff>115005</xdr:rowOff>
    </xdr:to>
    <xdr:sp macro="" textlink="">
      <xdr:nvSpPr>
        <xdr:cNvPr id="477" name="楕円 476"/>
        <xdr:cNvSpPr/>
      </xdr:nvSpPr>
      <xdr:spPr>
        <a:xfrm>
          <a:off x="6921500" y="169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106132</xdr:rowOff>
    </xdr:from>
    <xdr:ext cx="534377" cy="259045"/>
    <xdr:sp macro="" textlink="">
      <xdr:nvSpPr>
        <xdr:cNvPr id="478" name="テキスト ボックス 477"/>
        <xdr:cNvSpPr txBox="1"/>
      </xdr:nvSpPr>
      <xdr:spPr>
        <a:xfrm>
          <a:off x="6705111" y="170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39139</xdr:rowOff>
    </xdr:from>
    <xdr:to>
      <xdr:col>85</xdr:col>
      <xdr:colOff>126364</xdr:colOff>
      <xdr:row>38</xdr:row>
      <xdr:rowOff>129276</xdr:rowOff>
    </xdr:to>
    <xdr:cxnSp macro="">
      <xdr:nvCxnSpPr>
        <xdr:cNvPr id="498" name="直線コネクタ 497"/>
        <xdr:cNvCxnSpPr/>
      </xdr:nvCxnSpPr>
      <xdr:spPr>
        <a:xfrm flipV="1">
          <a:off x="16317595" y="5182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133103</xdr:rowOff>
    </xdr:from>
    <xdr:ext cx="378565" cy="259045"/>
    <xdr:sp macro="" textlink="">
      <xdr:nvSpPr>
        <xdr:cNvPr id="499" name="災害復旧事業費最小値テキスト"/>
        <xdr:cNvSpPr txBox="1"/>
      </xdr:nvSpPr>
      <xdr:spPr>
        <a:xfrm>
          <a:off x="16370300" y="664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129276</xdr:rowOff>
    </xdr:from>
    <xdr:to>
      <xdr:col>86</xdr:col>
      <xdr:colOff>25400</xdr:colOff>
      <xdr:row>38</xdr:row>
      <xdr:rowOff>129276</xdr:rowOff>
    </xdr:to>
    <xdr:cxnSp macro="">
      <xdr:nvCxnSpPr>
        <xdr:cNvPr id="500" name="直線コネクタ 499"/>
        <xdr:cNvCxnSpPr/>
      </xdr:nvCxnSpPr>
      <xdr:spPr>
        <a:xfrm>
          <a:off x="16230600" y="66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157266</xdr:rowOff>
    </xdr:from>
    <xdr:ext cx="534377" cy="259045"/>
    <xdr:sp macro="" textlink="">
      <xdr:nvSpPr>
        <xdr:cNvPr id="501" name="災害復旧事業費最大値テキスト"/>
        <xdr:cNvSpPr txBox="1"/>
      </xdr:nvSpPr>
      <xdr:spPr>
        <a:xfrm>
          <a:off x="16370300" y="49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39139</xdr:rowOff>
    </xdr:from>
    <xdr:to>
      <xdr:col>86</xdr:col>
      <xdr:colOff>25400</xdr:colOff>
      <xdr:row>30</xdr:row>
      <xdr:rowOff>39139</xdr:rowOff>
    </xdr:to>
    <xdr:cxnSp macro="">
      <xdr:nvCxnSpPr>
        <xdr:cNvPr id="502" name="直線コネクタ 501"/>
        <xdr:cNvCxnSpPr/>
      </xdr:nvCxnSpPr>
      <xdr:spPr>
        <a:xfrm>
          <a:off x="16230600" y="51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140295</xdr:rowOff>
    </xdr:from>
    <xdr:to>
      <xdr:col>85</xdr:col>
      <xdr:colOff>127000</xdr:colOff>
      <xdr:row>38</xdr:row>
      <xdr:rowOff>58135</xdr:rowOff>
    </xdr:to>
    <xdr:cxnSp macro="">
      <xdr:nvCxnSpPr>
        <xdr:cNvPr id="503" name="直線コネクタ 502"/>
        <xdr:cNvCxnSpPr/>
      </xdr:nvCxnSpPr>
      <xdr:spPr>
        <a:xfrm flipV="1">
          <a:off x="15481300" y="6483945"/>
          <a:ext cx="838200" cy="8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57187</xdr:rowOff>
    </xdr:from>
    <xdr:ext cx="469744" cy="259045"/>
    <xdr:sp macro="" textlink="">
      <xdr:nvSpPr>
        <xdr:cNvPr id="504" name="災害復旧事業費平均値テキスト"/>
        <xdr:cNvSpPr txBox="1"/>
      </xdr:nvSpPr>
      <xdr:spPr>
        <a:xfrm>
          <a:off x="16370300" y="622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34310</xdr:rowOff>
    </xdr:from>
    <xdr:to>
      <xdr:col>85</xdr:col>
      <xdr:colOff>177800</xdr:colOff>
      <xdr:row>37</xdr:row>
      <xdr:rowOff>135910</xdr:rowOff>
    </xdr:to>
    <xdr:sp macro="" textlink="">
      <xdr:nvSpPr>
        <xdr:cNvPr id="505" name="フローチャート: 判断 504"/>
        <xdr:cNvSpPr/>
      </xdr:nvSpPr>
      <xdr:spPr>
        <a:xfrm>
          <a:off x="162687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57541</xdr:rowOff>
    </xdr:from>
    <xdr:to>
      <xdr:col>81</xdr:col>
      <xdr:colOff>50800</xdr:colOff>
      <xdr:row>38</xdr:row>
      <xdr:rowOff>58135</xdr:rowOff>
    </xdr:to>
    <xdr:cxnSp macro="">
      <xdr:nvCxnSpPr>
        <xdr:cNvPr id="506" name="直線コネクタ 505"/>
        <xdr:cNvCxnSpPr/>
      </xdr:nvCxnSpPr>
      <xdr:spPr>
        <a:xfrm>
          <a:off x="14592300" y="6572641"/>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53513</xdr:rowOff>
    </xdr:from>
    <xdr:to>
      <xdr:col>81</xdr:col>
      <xdr:colOff>101600</xdr:colOff>
      <xdr:row>37</xdr:row>
      <xdr:rowOff>155113</xdr:rowOff>
    </xdr:to>
    <xdr:sp macro="" textlink="">
      <xdr:nvSpPr>
        <xdr:cNvPr id="507" name="フローチャート: 判断 506"/>
        <xdr:cNvSpPr/>
      </xdr:nvSpPr>
      <xdr:spPr>
        <a:xfrm>
          <a:off x="15430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190</xdr:rowOff>
    </xdr:from>
    <xdr:ext cx="469744" cy="259045"/>
    <xdr:sp macro="" textlink="">
      <xdr:nvSpPr>
        <xdr:cNvPr id="508" name="テキスト ボックス 507"/>
        <xdr:cNvSpPr txBox="1"/>
      </xdr:nvSpPr>
      <xdr:spPr>
        <a:xfrm>
          <a:off x="152337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158354</xdr:rowOff>
    </xdr:from>
    <xdr:to>
      <xdr:col>76</xdr:col>
      <xdr:colOff>114300</xdr:colOff>
      <xdr:row>38</xdr:row>
      <xdr:rowOff>57541</xdr:rowOff>
    </xdr:to>
    <xdr:cxnSp macro="">
      <xdr:nvCxnSpPr>
        <xdr:cNvPr id="509" name="直線コネクタ 508"/>
        <xdr:cNvCxnSpPr/>
      </xdr:nvCxnSpPr>
      <xdr:spPr>
        <a:xfrm>
          <a:off x="13703300" y="6502004"/>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10" name="フローチャート: 判断 509"/>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156095</xdr:rowOff>
    </xdr:from>
    <xdr:ext cx="469744" cy="259045"/>
    <xdr:sp macro="" textlink="">
      <xdr:nvSpPr>
        <xdr:cNvPr id="511" name="テキスト ボックス 510"/>
        <xdr:cNvSpPr txBox="1"/>
      </xdr:nvSpPr>
      <xdr:spPr>
        <a:xfrm>
          <a:off x="14357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82504</xdr:rowOff>
    </xdr:from>
    <xdr:to>
      <xdr:col>71</xdr:col>
      <xdr:colOff>177800</xdr:colOff>
      <xdr:row>37</xdr:row>
      <xdr:rowOff>158354</xdr:rowOff>
    </xdr:to>
    <xdr:cxnSp macro="">
      <xdr:nvCxnSpPr>
        <xdr:cNvPr id="512" name="直線コネクタ 511"/>
        <xdr:cNvCxnSpPr/>
      </xdr:nvCxnSpPr>
      <xdr:spPr>
        <a:xfrm>
          <a:off x="12814300" y="6426154"/>
          <a:ext cx="889000" cy="7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13" name="フローチャート: 判断 512"/>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14" name="テキスト ボックス 513"/>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15" name="フローチャート: 判断 514"/>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7800</xdr:rowOff>
    </xdr:from>
    <xdr:ext cx="469744" cy="259045"/>
    <xdr:sp macro="" textlink="">
      <xdr:nvSpPr>
        <xdr:cNvPr id="516" name="テキスト ボックス 515"/>
        <xdr:cNvSpPr txBox="1"/>
      </xdr:nvSpPr>
      <xdr:spPr>
        <a:xfrm>
          <a:off x="12579428" y="652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89495</xdr:rowOff>
    </xdr:from>
    <xdr:to>
      <xdr:col>85</xdr:col>
      <xdr:colOff>177800</xdr:colOff>
      <xdr:row>38</xdr:row>
      <xdr:rowOff>19645</xdr:rowOff>
    </xdr:to>
    <xdr:sp macro="" textlink="">
      <xdr:nvSpPr>
        <xdr:cNvPr id="522" name="楕円 521"/>
        <xdr:cNvSpPr/>
      </xdr:nvSpPr>
      <xdr:spPr>
        <a:xfrm>
          <a:off x="16268700" y="64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67922</xdr:rowOff>
    </xdr:from>
    <xdr:ext cx="469744" cy="259045"/>
    <xdr:sp macro="" textlink="">
      <xdr:nvSpPr>
        <xdr:cNvPr id="523" name="災害復旧事業費該当値テキスト"/>
        <xdr:cNvSpPr txBox="1"/>
      </xdr:nvSpPr>
      <xdr:spPr>
        <a:xfrm>
          <a:off x="16370300" y="641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7335</xdr:rowOff>
    </xdr:from>
    <xdr:to>
      <xdr:col>81</xdr:col>
      <xdr:colOff>101600</xdr:colOff>
      <xdr:row>38</xdr:row>
      <xdr:rowOff>108935</xdr:rowOff>
    </xdr:to>
    <xdr:sp macro="" textlink="">
      <xdr:nvSpPr>
        <xdr:cNvPr id="524" name="楕円 523"/>
        <xdr:cNvSpPr/>
      </xdr:nvSpPr>
      <xdr:spPr>
        <a:xfrm>
          <a:off x="15430500" y="65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100062</xdr:rowOff>
    </xdr:from>
    <xdr:ext cx="469744" cy="259045"/>
    <xdr:sp macro="" textlink="">
      <xdr:nvSpPr>
        <xdr:cNvPr id="525" name="テキスト ボックス 524"/>
        <xdr:cNvSpPr txBox="1"/>
      </xdr:nvSpPr>
      <xdr:spPr>
        <a:xfrm>
          <a:off x="15233728" y="661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6741</xdr:rowOff>
    </xdr:from>
    <xdr:to>
      <xdr:col>76</xdr:col>
      <xdr:colOff>165100</xdr:colOff>
      <xdr:row>38</xdr:row>
      <xdr:rowOff>108341</xdr:rowOff>
    </xdr:to>
    <xdr:sp macro="" textlink="">
      <xdr:nvSpPr>
        <xdr:cNvPr id="526" name="楕円 525"/>
        <xdr:cNvSpPr/>
      </xdr:nvSpPr>
      <xdr:spPr>
        <a:xfrm>
          <a:off x="14541500" y="652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99468</xdr:rowOff>
    </xdr:from>
    <xdr:ext cx="469744" cy="259045"/>
    <xdr:sp macro="" textlink="">
      <xdr:nvSpPr>
        <xdr:cNvPr id="527" name="テキスト ボックス 526"/>
        <xdr:cNvSpPr txBox="1"/>
      </xdr:nvSpPr>
      <xdr:spPr>
        <a:xfrm>
          <a:off x="14357428" y="661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107554</xdr:rowOff>
    </xdr:from>
    <xdr:to>
      <xdr:col>72</xdr:col>
      <xdr:colOff>38100</xdr:colOff>
      <xdr:row>38</xdr:row>
      <xdr:rowOff>37704</xdr:rowOff>
    </xdr:to>
    <xdr:sp macro="" textlink="">
      <xdr:nvSpPr>
        <xdr:cNvPr id="528" name="楕円 527"/>
        <xdr:cNvSpPr/>
      </xdr:nvSpPr>
      <xdr:spPr>
        <a:xfrm>
          <a:off x="13652500" y="64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28831</xdr:rowOff>
    </xdr:from>
    <xdr:ext cx="469744" cy="259045"/>
    <xdr:sp macro="" textlink="">
      <xdr:nvSpPr>
        <xdr:cNvPr id="529" name="テキスト ボックス 528"/>
        <xdr:cNvSpPr txBox="1"/>
      </xdr:nvSpPr>
      <xdr:spPr>
        <a:xfrm>
          <a:off x="13468428" y="65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31704</xdr:rowOff>
    </xdr:from>
    <xdr:to>
      <xdr:col>67</xdr:col>
      <xdr:colOff>101600</xdr:colOff>
      <xdr:row>37</xdr:row>
      <xdr:rowOff>133304</xdr:rowOff>
    </xdr:to>
    <xdr:sp macro="" textlink="">
      <xdr:nvSpPr>
        <xdr:cNvPr id="530" name="楕円 529"/>
        <xdr:cNvSpPr/>
      </xdr:nvSpPr>
      <xdr:spPr>
        <a:xfrm>
          <a:off x="12763500" y="63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149831</xdr:rowOff>
    </xdr:from>
    <xdr:ext cx="534377" cy="259045"/>
    <xdr:sp macro="" textlink="">
      <xdr:nvSpPr>
        <xdr:cNvPr id="531" name="テキスト ボックス 530"/>
        <xdr:cNvSpPr txBox="1"/>
      </xdr:nvSpPr>
      <xdr:spPr>
        <a:xfrm>
          <a:off x="12547111" y="61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2" name="フローチャート: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4" name="フローチャート: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5" name="テキスト ボックス 554"/>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7" name="フローチャート: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8" name="テキスト ボックス 55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0" name="フローチャート: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1" name="テキスト ボックス 56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2" name="フローチャート: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3" name="テキスト ボックス 56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1" name="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2" name="テキスト ボックス 571"/>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3" name="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4" name="テキスト ボックス 57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5" name="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6" name="テキスト ボックス 57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8" name="テキスト ボックス 57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0" name="正方形/長方形 57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1" name="正方形/長方形 58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2" name="正方形/長方形 58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3" name="正方形/長方形 58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7" name="テキスト ボックス 58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8" name="直線コネクタ 58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9" name="テキスト ボックス 58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0" name="直線コネクタ 58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1" name="テキスト ボックス 59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2" name="直線コネクタ 59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3" name="テキスト ボックス 59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4" name="直線コネクタ 59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5" name="テキスト ボックス 59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97317</xdr:rowOff>
    </xdr:from>
    <xdr:to>
      <xdr:col>85</xdr:col>
      <xdr:colOff>126364</xdr:colOff>
      <xdr:row>78</xdr:row>
      <xdr:rowOff>16165</xdr:rowOff>
    </xdr:to>
    <xdr:cxnSp macro="">
      <xdr:nvCxnSpPr>
        <xdr:cNvPr id="599" name="直線コネクタ 598"/>
        <xdr:cNvCxnSpPr/>
      </xdr:nvCxnSpPr>
      <xdr:spPr>
        <a:xfrm flipV="1">
          <a:off x="16317595" y="12098817"/>
          <a:ext cx="1269" cy="1290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19992</xdr:rowOff>
    </xdr:from>
    <xdr:ext cx="534377" cy="259045"/>
    <xdr:sp macro="" textlink="">
      <xdr:nvSpPr>
        <xdr:cNvPr id="600" name="公債費最小値テキスト"/>
        <xdr:cNvSpPr txBox="1"/>
      </xdr:nvSpPr>
      <xdr:spPr>
        <a:xfrm>
          <a:off x="16370300" y="133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16165</xdr:rowOff>
    </xdr:from>
    <xdr:to>
      <xdr:col>86</xdr:col>
      <xdr:colOff>25400</xdr:colOff>
      <xdr:row>78</xdr:row>
      <xdr:rowOff>16165</xdr:rowOff>
    </xdr:to>
    <xdr:cxnSp macro="">
      <xdr:nvCxnSpPr>
        <xdr:cNvPr id="601" name="直線コネクタ 600"/>
        <xdr:cNvCxnSpPr/>
      </xdr:nvCxnSpPr>
      <xdr:spPr>
        <a:xfrm>
          <a:off x="16230600" y="1338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43994</xdr:rowOff>
    </xdr:from>
    <xdr:ext cx="599010" cy="259045"/>
    <xdr:sp macro="" textlink="">
      <xdr:nvSpPr>
        <xdr:cNvPr id="602" name="公債費最大値テキスト"/>
        <xdr:cNvSpPr txBox="1"/>
      </xdr:nvSpPr>
      <xdr:spPr>
        <a:xfrm>
          <a:off x="16370300" y="1187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97317</xdr:rowOff>
    </xdr:from>
    <xdr:to>
      <xdr:col>86</xdr:col>
      <xdr:colOff>25400</xdr:colOff>
      <xdr:row>70</xdr:row>
      <xdr:rowOff>97317</xdr:rowOff>
    </xdr:to>
    <xdr:cxnSp macro="">
      <xdr:nvCxnSpPr>
        <xdr:cNvPr id="603" name="直線コネクタ 602"/>
        <xdr:cNvCxnSpPr/>
      </xdr:nvCxnSpPr>
      <xdr:spPr>
        <a:xfrm>
          <a:off x="16230600" y="1209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132224</xdr:rowOff>
    </xdr:from>
    <xdr:to>
      <xdr:col>85</xdr:col>
      <xdr:colOff>127000</xdr:colOff>
      <xdr:row>73</xdr:row>
      <xdr:rowOff>170264</xdr:rowOff>
    </xdr:to>
    <xdr:cxnSp macro="">
      <xdr:nvCxnSpPr>
        <xdr:cNvPr id="604" name="直線コネクタ 603"/>
        <xdr:cNvCxnSpPr/>
      </xdr:nvCxnSpPr>
      <xdr:spPr>
        <a:xfrm flipV="1">
          <a:off x="15481300" y="12648074"/>
          <a:ext cx="838200" cy="3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81670</xdr:rowOff>
    </xdr:from>
    <xdr:ext cx="534377" cy="259045"/>
    <xdr:sp macro="" textlink="">
      <xdr:nvSpPr>
        <xdr:cNvPr id="605" name="公債費平均値テキスト"/>
        <xdr:cNvSpPr txBox="1"/>
      </xdr:nvSpPr>
      <xdr:spPr>
        <a:xfrm>
          <a:off x="16370300" y="1242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58793</xdr:rowOff>
    </xdr:from>
    <xdr:to>
      <xdr:col>85</xdr:col>
      <xdr:colOff>177800</xdr:colOff>
      <xdr:row>73</xdr:row>
      <xdr:rowOff>160393</xdr:rowOff>
    </xdr:to>
    <xdr:sp macro="" textlink="">
      <xdr:nvSpPr>
        <xdr:cNvPr id="606" name="フローチャート: 判断 605"/>
        <xdr:cNvSpPr/>
      </xdr:nvSpPr>
      <xdr:spPr>
        <a:xfrm>
          <a:off x="162687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170264</xdr:rowOff>
    </xdr:from>
    <xdr:to>
      <xdr:col>81</xdr:col>
      <xdr:colOff>50800</xdr:colOff>
      <xdr:row>74</xdr:row>
      <xdr:rowOff>14564</xdr:rowOff>
    </xdr:to>
    <xdr:cxnSp macro="">
      <xdr:nvCxnSpPr>
        <xdr:cNvPr id="607" name="直線コネクタ 606"/>
        <xdr:cNvCxnSpPr/>
      </xdr:nvCxnSpPr>
      <xdr:spPr>
        <a:xfrm flipV="1">
          <a:off x="14592300" y="12686114"/>
          <a:ext cx="8890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20572</xdr:rowOff>
    </xdr:from>
    <xdr:to>
      <xdr:col>81</xdr:col>
      <xdr:colOff>101600</xdr:colOff>
      <xdr:row>73</xdr:row>
      <xdr:rowOff>122172</xdr:rowOff>
    </xdr:to>
    <xdr:sp macro="" textlink="">
      <xdr:nvSpPr>
        <xdr:cNvPr id="608" name="フローチャート: 判断 607"/>
        <xdr:cNvSpPr/>
      </xdr:nvSpPr>
      <xdr:spPr>
        <a:xfrm>
          <a:off x="15430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138699</xdr:rowOff>
    </xdr:from>
    <xdr:ext cx="534377" cy="259045"/>
    <xdr:sp macro="" textlink="">
      <xdr:nvSpPr>
        <xdr:cNvPr id="609" name="テキスト ボックス 608"/>
        <xdr:cNvSpPr txBox="1"/>
      </xdr:nvSpPr>
      <xdr:spPr>
        <a:xfrm>
          <a:off x="152014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123881</xdr:rowOff>
    </xdr:from>
    <xdr:to>
      <xdr:col>76</xdr:col>
      <xdr:colOff>114300</xdr:colOff>
      <xdr:row>74</xdr:row>
      <xdr:rowOff>14564</xdr:rowOff>
    </xdr:to>
    <xdr:cxnSp macro="">
      <xdr:nvCxnSpPr>
        <xdr:cNvPr id="610" name="直線コネクタ 609"/>
        <xdr:cNvCxnSpPr/>
      </xdr:nvCxnSpPr>
      <xdr:spPr>
        <a:xfrm>
          <a:off x="13703300" y="12639731"/>
          <a:ext cx="889000" cy="6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17463</xdr:rowOff>
    </xdr:from>
    <xdr:to>
      <xdr:col>76</xdr:col>
      <xdr:colOff>165100</xdr:colOff>
      <xdr:row>73</xdr:row>
      <xdr:rowOff>119063</xdr:rowOff>
    </xdr:to>
    <xdr:sp macro="" textlink="">
      <xdr:nvSpPr>
        <xdr:cNvPr id="611" name="フローチャート: 判断 610"/>
        <xdr:cNvSpPr/>
      </xdr:nvSpPr>
      <xdr:spPr>
        <a:xfrm>
          <a:off x="14541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135590</xdr:rowOff>
    </xdr:from>
    <xdr:ext cx="534377" cy="259045"/>
    <xdr:sp macro="" textlink="">
      <xdr:nvSpPr>
        <xdr:cNvPr id="612" name="テキスト ボックス 611"/>
        <xdr:cNvSpPr txBox="1"/>
      </xdr:nvSpPr>
      <xdr:spPr>
        <a:xfrm>
          <a:off x="14325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123881</xdr:rowOff>
    </xdr:from>
    <xdr:to>
      <xdr:col>71</xdr:col>
      <xdr:colOff>177800</xdr:colOff>
      <xdr:row>74</xdr:row>
      <xdr:rowOff>40145</xdr:rowOff>
    </xdr:to>
    <xdr:cxnSp macro="">
      <xdr:nvCxnSpPr>
        <xdr:cNvPr id="613" name="直線コネクタ 612"/>
        <xdr:cNvCxnSpPr/>
      </xdr:nvCxnSpPr>
      <xdr:spPr>
        <a:xfrm flipV="1">
          <a:off x="12814300" y="12639731"/>
          <a:ext cx="889000" cy="8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161206</xdr:rowOff>
    </xdr:from>
    <xdr:to>
      <xdr:col>72</xdr:col>
      <xdr:colOff>38100</xdr:colOff>
      <xdr:row>72</xdr:row>
      <xdr:rowOff>91356</xdr:rowOff>
    </xdr:to>
    <xdr:sp macro="" textlink="">
      <xdr:nvSpPr>
        <xdr:cNvPr id="614" name="フローチャート: 判断 613"/>
        <xdr:cNvSpPr/>
      </xdr:nvSpPr>
      <xdr:spPr>
        <a:xfrm>
          <a:off x="13652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107883</xdr:rowOff>
    </xdr:from>
    <xdr:ext cx="534377" cy="259045"/>
    <xdr:sp macro="" textlink="">
      <xdr:nvSpPr>
        <xdr:cNvPr id="615" name="テキスト ボックス 614"/>
        <xdr:cNvSpPr txBox="1"/>
      </xdr:nvSpPr>
      <xdr:spPr>
        <a:xfrm>
          <a:off x="13436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171219</xdr:rowOff>
    </xdr:from>
    <xdr:to>
      <xdr:col>67</xdr:col>
      <xdr:colOff>101600</xdr:colOff>
      <xdr:row>73</xdr:row>
      <xdr:rowOff>101369</xdr:rowOff>
    </xdr:to>
    <xdr:sp macro="" textlink="">
      <xdr:nvSpPr>
        <xdr:cNvPr id="616" name="フローチャート: 判断 615"/>
        <xdr:cNvSpPr/>
      </xdr:nvSpPr>
      <xdr:spPr>
        <a:xfrm>
          <a:off x="12763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117896</xdr:rowOff>
    </xdr:from>
    <xdr:ext cx="534377" cy="259045"/>
    <xdr:sp macro="" textlink="">
      <xdr:nvSpPr>
        <xdr:cNvPr id="617" name="テキスト ボックス 616"/>
        <xdr:cNvSpPr txBox="1"/>
      </xdr:nvSpPr>
      <xdr:spPr>
        <a:xfrm>
          <a:off x="12547111" y="1229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81424</xdr:rowOff>
    </xdr:from>
    <xdr:to>
      <xdr:col>85</xdr:col>
      <xdr:colOff>177800</xdr:colOff>
      <xdr:row>74</xdr:row>
      <xdr:rowOff>11574</xdr:rowOff>
    </xdr:to>
    <xdr:sp macro="" textlink="">
      <xdr:nvSpPr>
        <xdr:cNvPr id="623" name="楕円 622"/>
        <xdr:cNvSpPr/>
      </xdr:nvSpPr>
      <xdr:spPr>
        <a:xfrm>
          <a:off x="16268700" y="125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59851</xdr:rowOff>
    </xdr:from>
    <xdr:ext cx="534377" cy="259045"/>
    <xdr:sp macro="" textlink="">
      <xdr:nvSpPr>
        <xdr:cNvPr id="624" name="公債費該当値テキスト"/>
        <xdr:cNvSpPr txBox="1"/>
      </xdr:nvSpPr>
      <xdr:spPr>
        <a:xfrm>
          <a:off x="16370300" y="125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119464</xdr:rowOff>
    </xdr:from>
    <xdr:to>
      <xdr:col>81</xdr:col>
      <xdr:colOff>101600</xdr:colOff>
      <xdr:row>74</xdr:row>
      <xdr:rowOff>49614</xdr:rowOff>
    </xdr:to>
    <xdr:sp macro="" textlink="">
      <xdr:nvSpPr>
        <xdr:cNvPr id="625" name="楕円 624"/>
        <xdr:cNvSpPr/>
      </xdr:nvSpPr>
      <xdr:spPr>
        <a:xfrm>
          <a:off x="15430500" y="126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40741</xdr:rowOff>
    </xdr:from>
    <xdr:ext cx="534377" cy="259045"/>
    <xdr:sp macro="" textlink="">
      <xdr:nvSpPr>
        <xdr:cNvPr id="626" name="テキスト ボックス 625"/>
        <xdr:cNvSpPr txBox="1"/>
      </xdr:nvSpPr>
      <xdr:spPr>
        <a:xfrm>
          <a:off x="15201411" y="1272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135214</xdr:rowOff>
    </xdr:from>
    <xdr:to>
      <xdr:col>76</xdr:col>
      <xdr:colOff>165100</xdr:colOff>
      <xdr:row>74</xdr:row>
      <xdr:rowOff>65364</xdr:rowOff>
    </xdr:to>
    <xdr:sp macro="" textlink="">
      <xdr:nvSpPr>
        <xdr:cNvPr id="627" name="楕円 626"/>
        <xdr:cNvSpPr/>
      </xdr:nvSpPr>
      <xdr:spPr>
        <a:xfrm>
          <a:off x="14541500" y="1265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56491</xdr:rowOff>
    </xdr:from>
    <xdr:ext cx="534377" cy="259045"/>
    <xdr:sp macro="" textlink="">
      <xdr:nvSpPr>
        <xdr:cNvPr id="628" name="テキスト ボックス 627"/>
        <xdr:cNvSpPr txBox="1"/>
      </xdr:nvSpPr>
      <xdr:spPr>
        <a:xfrm>
          <a:off x="14325111" y="1274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73081</xdr:rowOff>
    </xdr:from>
    <xdr:to>
      <xdr:col>72</xdr:col>
      <xdr:colOff>38100</xdr:colOff>
      <xdr:row>74</xdr:row>
      <xdr:rowOff>3231</xdr:rowOff>
    </xdr:to>
    <xdr:sp macro="" textlink="">
      <xdr:nvSpPr>
        <xdr:cNvPr id="629" name="楕円 628"/>
        <xdr:cNvSpPr/>
      </xdr:nvSpPr>
      <xdr:spPr>
        <a:xfrm>
          <a:off x="13652500" y="125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165808</xdr:rowOff>
    </xdr:from>
    <xdr:ext cx="534377" cy="259045"/>
    <xdr:sp macro="" textlink="">
      <xdr:nvSpPr>
        <xdr:cNvPr id="630" name="テキスト ボックス 629"/>
        <xdr:cNvSpPr txBox="1"/>
      </xdr:nvSpPr>
      <xdr:spPr>
        <a:xfrm>
          <a:off x="13436111" y="1268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160795</xdr:rowOff>
    </xdr:from>
    <xdr:to>
      <xdr:col>67</xdr:col>
      <xdr:colOff>101600</xdr:colOff>
      <xdr:row>74</xdr:row>
      <xdr:rowOff>90945</xdr:rowOff>
    </xdr:to>
    <xdr:sp macro="" textlink="">
      <xdr:nvSpPr>
        <xdr:cNvPr id="631" name="楕円 630"/>
        <xdr:cNvSpPr/>
      </xdr:nvSpPr>
      <xdr:spPr>
        <a:xfrm>
          <a:off x="12763500" y="126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82072</xdr:rowOff>
    </xdr:from>
    <xdr:ext cx="534377" cy="259045"/>
    <xdr:sp macro="" textlink="">
      <xdr:nvSpPr>
        <xdr:cNvPr id="632" name="テキスト ボックス 631"/>
        <xdr:cNvSpPr txBox="1"/>
      </xdr:nvSpPr>
      <xdr:spPr>
        <a:xfrm>
          <a:off x="12547111" y="127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41" name="直線コネクタ 64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42" name="テキスト ボックス 64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4" name="テキスト ボックス 64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45" name="直線コネクタ 64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46" name="テキスト ボックス 64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8" name="テキスト ボックス 64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84150</xdr:rowOff>
    </xdr:from>
    <xdr:to>
      <xdr:col>85</xdr:col>
      <xdr:colOff>126364</xdr:colOff>
      <xdr:row>97</xdr:row>
      <xdr:rowOff>65520</xdr:rowOff>
    </xdr:to>
    <xdr:cxnSp macro="">
      <xdr:nvCxnSpPr>
        <xdr:cNvPr id="650" name="直線コネクタ 649"/>
        <xdr:cNvCxnSpPr/>
      </xdr:nvCxnSpPr>
      <xdr:spPr>
        <a:xfrm flipV="1">
          <a:off x="16317595" y="15514650"/>
          <a:ext cx="1269" cy="118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69347</xdr:rowOff>
    </xdr:from>
    <xdr:ext cx="469744" cy="259045"/>
    <xdr:sp macro="" textlink="">
      <xdr:nvSpPr>
        <xdr:cNvPr id="651" name="積立金最小値テキスト"/>
        <xdr:cNvSpPr txBox="1"/>
      </xdr:nvSpPr>
      <xdr:spPr>
        <a:xfrm>
          <a:off x="16370300" y="166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65520</xdr:rowOff>
    </xdr:from>
    <xdr:to>
      <xdr:col>86</xdr:col>
      <xdr:colOff>25400</xdr:colOff>
      <xdr:row>97</xdr:row>
      <xdr:rowOff>65520</xdr:rowOff>
    </xdr:to>
    <xdr:cxnSp macro="">
      <xdr:nvCxnSpPr>
        <xdr:cNvPr id="652" name="直線コネクタ 651"/>
        <xdr:cNvCxnSpPr/>
      </xdr:nvCxnSpPr>
      <xdr:spPr>
        <a:xfrm>
          <a:off x="16230600" y="1669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30827</xdr:rowOff>
    </xdr:from>
    <xdr:ext cx="534377" cy="259045"/>
    <xdr:sp macro="" textlink="">
      <xdr:nvSpPr>
        <xdr:cNvPr id="653" name="積立金最大値テキスト"/>
        <xdr:cNvSpPr txBox="1"/>
      </xdr:nvSpPr>
      <xdr:spPr>
        <a:xfrm>
          <a:off x="16370300" y="152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84150</xdr:rowOff>
    </xdr:from>
    <xdr:to>
      <xdr:col>86</xdr:col>
      <xdr:colOff>25400</xdr:colOff>
      <xdr:row>90</xdr:row>
      <xdr:rowOff>84150</xdr:rowOff>
    </xdr:to>
    <xdr:cxnSp macro="">
      <xdr:nvCxnSpPr>
        <xdr:cNvPr id="654" name="直線コネクタ 653"/>
        <xdr:cNvCxnSpPr/>
      </xdr:nvCxnSpPr>
      <xdr:spPr>
        <a:xfrm>
          <a:off x="16230600" y="1551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125470</xdr:rowOff>
    </xdr:from>
    <xdr:to>
      <xdr:col>85</xdr:col>
      <xdr:colOff>127000</xdr:colOff>
      <xdr:row>96</xdr:row>
      <xdr:rowOff>59119</xdr:rowOff>
    </xdr:to>
    <xdr:cxnSp macro="">
      <xdr:nvCxnSpPr>
        <xdr:cNvPr id="655" name="直線コネクタ 654"/>
        <xdr:cNvCxnSpPr/>
      </xdr:nvCxnSpPr>
      <xdr:spPr>
        <a:xfrm>
          <a:off x="15481300" y="16413220"/>
          <a:ext cx="838200" cy="10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77143</xdr:rowOff>
    </xdr:from>
    <xdr:ext cx="534377" cy="259045"/>
    <xdr:sp macro="" textlink="">
      <xdr:nvSpPr>
        <xdr:cNvPr id="656" name="積立金平均値テキスト"/>
        <xdr:cNvSpPr txBox="1"/>
      </xdr:nvSpPr>
      <xdr:spPr>
        <a:xfrm>
          <a:off x="16370300" y="1602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54266</xdr:rowOff>
    </xdr:from>
    <xdr:to>
      <xdr:col>85</xdr:col>
      <xdr:colOff>177800</xdr:colOff>
      <xdr:row>94</xdr:row>
      <xdr:rowOff>155866</xdr:rowOff>
    </xdr:to>
    <xdr:sp macro="" textlink="">
      <xdr:nvSpPr>
        <xdr:cNvPr id="657" name="フローチャート: 判断 656"/>
        <xdr:cNvSpPr/>
      </xdr:nvSpPr>
      <xdr:spPr>
        <a:xfrm>
          <a:off x="16268700" y="1617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105639</xdr:rowOff>
    </xdr:from>
    <xdr:to>
      <xdr:col>81</xdr:col>
      <xdr:colOff>50800</xdr:colOff>
      <xdr:row>95</xdr:row>
      <xdr:rowOff>125470</xdr:rowOff>
    </xdr:to>
    <xdr:cxnSp macro="">
      <xdr:nvCxnSpPr>
        <xdr:cNvPr id="658" name="直線コネクタ 657"/>
        <xdr:cNvCxnSpPr/>
      </xdr:nvCxnSpPr>
      <xdr:spPr>
        <a:xfrm>
          <a:off x="14592300" y="16393389"/>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138106</xdr:rowOff>
    </xdr:from>
    <xdr:to>
      <xdr:col>81</xdr:col>
      <xdr:colOff>101600</xdr:colOff>
      <xdr:row>94</xdr:row>
      <xdr:rowOff>68256</xdr:rowOff>
    </xdr:to>
    <xdr:sp macro="" textlink="">
      <xdr:nvSpPr>
        <xdr:cNvPr id="659" name="フローチャート: 判断 658"/>
        <xdr:cNvSpPr/>
      </xdr:nvSpPr>
      <xdr:spPr>
        <a:xfrm>
          <a:off x="15430500" y="160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84783</xdr:rowOff>
    </xdr:from>
    <xdr:ext cx="534377" cy="259045"/>
    <xdr:sp macro="" textlink="">
      <xdr:nvSpPr>
        <xdr:cNvPr id="660" name="テキスト ボックス 659"/>
        <xdr:cNvSpPr txBox="1"/>
      </xdr:nvSpPr>
      <xdr:spPr>
        <a:xfrm>
          <a:off x="15201411" y="158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105639</xdr:rowOff>
    </xdr:from>
    <xdr:to>
      <xdr:col>76</xdr:col>
      <xdr:colOff>114300</xdr:colOff>
      <xdr:row>95</xdr:row>
      <xdr:rowOff>135013</xdr:rowOff>
    </xdr:to>
    <xdr:cxnSp macro="">
      <xdr:nvCxnSpPr>
        <xdr:cNvPr id="661" name="直線コネクタ 660"/>
        <xdr:cNvCxnSpPr/>
      </xdr:nvCxnSpPr>
      <xdr:spPr>
        <a:xfrm flipV="1">
          <a:off x="13703300" y="16393389"/>
          <a:ext cx="889000" cy="2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145421</xdr:rowOff>
    </xdr:from>
    <xdr:to>
      <xdr:col>76</xdr:col>
      <xdr:colOff>165100</xdr:colOff>
      <xdr:row>93</xdr:row>
      <xdr:rowOff>75571</xdr:rowOff>
    </xdr:to>
    <xdr:sp macro="" textlink="">
      <xdr:nvSpPr>
        <xdr:cNvPr id="662" name="フローチャート: 判断 661"/>
        <xdr:cNvSpPr/>
      </xdr:nvSpPr>
      <xdr:spPr>
        <a:xfrm>
          <a:off x="14541500" y="159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92098</xdr:rowOff>
    </xdr:from>
    <xdr:ext cx="534377" cy="259045"/>
    <xdr:sp macro="" textlink="">
      <xdr:nvSpPr>
        <xdr:cNvPr id="663" name="テキスト ボックス 662"/>
        <xdr:cNvSpPr txBox="1"/>
      </xdr:nvSpPr>
      <xdr:spPr>
        <a:xfrm>
          <a:off x="14325111" y="156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135013</xdr:rowOff>
    </xdr:from>
    <xdr:to>
      <xdr:col>71</xdr:col>
      <xdr:colOff>177800</xdr:colOff>
      <xdr:row>97</xdr:row>
      <xdr:rowOff>7513</xdr:rowOff>
    </xdr:to>
    <xdr:cxnSp macro="">
      <xdr:nvCxnSpPr>
        <xdr:cNvPr id="664" name="直線コネクタ 663"/>
        <xdr:cNvCxnSpPr/>
      </xdr:nvCxnSpPr>
      <xdr:spPr>
        <a:xfrm flipV="1">
          <a:off x="12814300" y="16422763"/>
          <a:ext cx="889000" cy="2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153136</xdr:rowOff>
    </xdr:from>
    <xdr:to>
      <xdr:col>72</xdr:col>
      <xdr:colOff>38100</xdr:colOff>
      <xdr:row>94</xdr:row>
      <xdr:rowOff>83286</xdr:rowOff>
    </xdr:to>
    <xdr:sp macro="" textlink="">
      <xdr:nvSpPr>
        <xdr:cNvPr id="665" name="フローチャート: 判断 664"/>
        <xdr:cNvSpPr/>
      </xdr:nvSpPr>
      <xdr:spPr>
        <a:xfrm>
          <a:off x="13652500" y="160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99813</xdr:rowOff>
    </xdr:from>
    <xdr:ext cx="534377" cy="259045"/>
    <xdr:sp macro="" textlink="">
      <xdr:nvSpPr>
        <xdr:cNvPr id="666" name="テキスト ボックス 665"/>
        <xdr:cNvSpPr txBox="1"/>
      </xdr:nvSpPr>
      <xdr:spPr>
        <a:xfrm>
          <a:off x="13436111" y="158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114103</xdr:rowOff>
    </xdr:from>
    <xdr:to>
      <xdr:col>67</xdr:col>
      <xdr:colOff>101600</xdr:colOff>
      <xdr:row>95</xdr:row>
      <xdr:rowOff>44253</xdr:rowOff>
    </xdr:to>
    <xdr:sp macro="" textlink="">
      <xdr:nvSpPr>
        <xdr:cNvPr id="667" name="フローチャート: 判断 666"/>
        <xdr:cNvSpPr/>
      </xdr:nvSpPr>
      <xdr:spPr>
        <a:xfrm>
          <a:off x="12763500" y="162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60780</xdr:rowOff>
    </xdr:from>
    <xdr:ext cx="469744" cy="259045"/>
    <xdr:sp macro="" textlink="">
      <xdr:nvSpPr>
        <xdr:cNvPr id="668" name="テキスト ボックス 667"/>
        <xdr:cNvSpPr txBox="1"/>
      </xdr:nvSpPr>
      <xdr:spPr>
        <a:xfrm>
          <a:off x="12579428" y="1600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8319</xdr:rowOff>
    </xdr:from>
    <xdr:to>
      <xdr:col>85</xdr:col>
      <xdr:colOff>177800</xdr:colOff>
      <xdr:row>96</xdr:row>
      <xdr:rowOff>109919</xdr:rowOff>
    </xdr:to>
    <xdr:sp macro="" textlink="">
      <xdr:nvSpPr>
        <xdr:cNvPr id="674" name="楕円 673"/>
        <xdr:cNvSpPr/>
      </xdr:nvSpPr>
      <xdr:spPr>
        <a:xfrm>
          <a:off x="16268700" y="164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158196</xdr:rowOff>
    </xdr:from>
    <xdr:ext cx="469744" cy="259045"/>
    <xdr:sp macro="" textlink="">
      <xdr:nvSpPr>
        <xdr:cNvPr id="675" name="積立金該当値テキスト"/>
        <xdr:cNvSpPr txBox="1"/>
      </xdr:nvSpPr>
      <xdr:spPr>
        <a:xfrm>
          <a:off x="16370300" y="1644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74670</xdr:rowOff>
    </xdr:from>
    <xdr:to>
      <xdr:col>81</xdr:col>
      <xdr:colOff>101600</xdr:colOff>
      <xdr:row>96</xdr:row>
      <xdr:rowOff>4820</xdr:rowOff>
    </xdr:to>
    <xdr:sp macro="" textlink="">
      <xdr:nvSpPr>
        <xdr:cNvPr id="676" name="楕円 675"/>
        <xdr:cNvSpPr/>
      </xdr:nvSpPr>
      <xdr:spPr>
        <a:xfrm>
          <a:off x="15430500" y="163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167397</xdr:rowOff>
    </xdr:from>
    <xdr:ext cx="469744" cy="259045"/>
    <xdr:sp macro="" textlink="">
      <xdr:nvSpPr>
        <xdr:cNvPr id="677" name="テキスト ボックス 676"/>
        <xdr:cNvSpPr txBox="1"/>
      </xdr:nvSpPr>
      <xdr:spPr>
        <a:xfrm>
          <a:off x="15233728" y="164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54839</xdr:rowOff>
    </xdr:from>
    <xdr:to>
      <xdr:col>76</xdr:col>
      <xdr:colOff>165100</xdr:colOff>
      <xdr:row>95</xdr:row>
      <xdr:rowOff>156439</xdr:rowOff>
    </xdr:to>
    <xdr:sp macro="" textlink="">
      <xdr:nvSpPr>
        <xdr:cNvPr id="678" name="楕円 677"/>
        <xdr:cNvSpPr/>
      </xdr:nvSpPr>
      <xdr:spPr>
        <a:xfrm>
          <a:off x="14541500" y="163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147566</xdr:rowOff>
    </xdr:from>
    <xdr:ext cx="469744" cy="259045"/>
    <xdr:sp macro="" textlink="">
      <xdr:nvSpPr>
        <xdr:cNvPr id="679" name="テキスト ボックス 678"/>
        <xdr:cNvSpPr txBox="1"/>
      </xdr:nvSpPr>
      <xdr:spPr>
        <a:xfrm>
          <a:off x="14357428" y="164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84213</xdr:rowOff>
    </xdr:from>
    <xdr:to>
      <xdr:col>72</xdr:col>
      <xdr:colOff>38100</xdr:colOff>
      <xdr:row>96</xdr:row>
      <xdr:rowOff>14363</xdr:rowOff>
    </xdr:to>
    <xdr:sp macro="" textlink="">
      <xdr:nvSpPr>
        <xdr:cNvPr id="680" name="楕円 679"/>
        <xdr:cNvSpPr/>
      </xdr:nvSpPr>
      <xdr:spPr>
        <a:xfrm>
          <a:off x="13652500" y="163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5490</xdr:rowOff>
    </xdr:from>
    <xdr:ext cx="469744" cy="259045"/>
    <xdr:sp macro="" textlink="">
      <xdr:nvSpPr>
        <xdr:cNvPr id="681" name="テキスト ボックス 680"/>
        <xdr:cNvSpPr txBox="1"/>
      </xdr:nvSpPr>
      <xdr:spPr>
        <a:xfrm>
          <a:off x="13468428" y="1646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128163</xdr:rowOff>
    </xdr:from>
    <xdr:to>
      <xdr:col>67</xdr:col>
      <xdr:colOff>101600</xdr:colOff>
      <xdr:row>97</xdr:row>
      <xdr:rowOff>58313</xdr:rowOff>
    </xdr:to>
    <xdr:sp macro="" textlink="">
      <xdr:nvSpPr>
        <xdr:cNvPr id="682" name="楕円 681"/>
        <xdr:cNvSpPr/>
      </xdr:nvSpPr>
      <xdr:spPr>
        <a:xfrm>
          <a:off x="12763500" y="165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49440</xdr:rowOff>
    </xdr:from>
    <xdr:ext cx="469744" cy="259045"/>
    <xdr:sp macro="" textlink="">
      <xdr:nvSpPr>
        <xdr:cNvPr id="683" name="テキスト ボックス 682"/>
        <xdr:cNvSpPr txBox="1"/>
      </xdr:nvSpPr>
      <xdr:spPr>
        <a:xfrm>
          <a:off x="12579428" y="1668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5" name="正方形/長方形 68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6" name="正方形/長方形 68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7" name="正方形/長方形 68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8" name="正方形/長方形 68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5" name="テキスト ボックス 69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97" name="テキスト ボックス 696"/>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699" name="テキスト ボックス 698"/>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1" name="テキスト ボックス 70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38</xdr:row>
      <xdr:rowOff>139700</xdr:rowOff>
    </xdr:to>
    <xdr:cxnSp macro="">
      <xdr:nvCxnSpPr>
        <xdr:cNvPr id="703" name="直線コネクタ 702"/>
        <xdr:cNvCxnSpPr/>
      </xdr:nvCxnSpPr>
      <xdr:spPr>
        <a:xfrm flipV="1">
          <a:off x="22159595" y="53746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378565" cy="259045"/>
    <xdr:sp macro="" textlink="">
      <xdr:nvSpPr>
        <xdr:cNvPr id="706" name="投資及び出資金最大値テキスト"/>
        <xdr:cNvSpPr txBox="1"/>
      </xdr:nvSpPr>
      <xdr:spPr>
        <a:xfrm>
          <a:off x="22212300" y="514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07" name="直線コネクタ 706"/>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125984</xdr:rowOff>
    </xdr:from>
    <xdr:to>
      <xdr:col>116</xdr:col>
      <xdr:colOff>63500</xdr:colOff>
      <xdr:row>38</xdr:row>
      <xdr:rowOff>125984</xdr:rowOff>
    </xdr:to>
    <xdr:cxnSp macro="">
      <xdr:nvCxnSpPr>
        <xdr:cNvPr id="708" name="直線コネクタ 707"/>
        <xdr:cNvCxnSpPr/>
      </xdr:nvCxnSpPr>
      <xdr:spPr>
        <a:xfrm>
          <a:off x="21323300" y="6641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34053</xdr:rowOff>
    </xdr:from>
    <xdr:ext cx="378565" cy="259045"/>
    <xdr:sp macro="" textlink="">
      <xdr:nvSpPr>
        <xdr:cNvPr id="709" name="投資及び出資金平均値テキスト"/>
        <xdr:cNvSpPr txBox="1"/>
      </xdr:nvSpPr>
      <xdr:spPr>
        <a:xfrm>
          <a:off x="22212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10" name="フローチャート: 判断 709"/>
        <xdr:cNvSpPr/>
      </xdr:nvSpPr>
      <xdr:spPr>
        <a:xfrm>
          <a:off x="22110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4826</xdr:rowOff>
    </xdr:from>
    <xdr:to>
      <xdr:col>111</xdr:col>
      <xdr:colOff>177800</xdr:colOff>
      <xdr:row>38</xdr:row>
      <xdr:rowOff>125984</xdr:rowOff>
    </xdr:to>
    <xdr:cxnSp macro="">
      <xdr:nvCxnSpPr>
        <xdr:cNvPr id="711" name="直線コネクタ 710"/>
        <xdr:cNvCxnSpPr/>
      </xdr:nvCxnSpPr>
      <xdr:spPr>
        <a:xfrm>
          <a:off x="20434300" y="651992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139192</xdr:rowOff>
    </xdr:from>
    <xdr:to>
      <xdr:col>112</xdr:col>
      <xdr:colOff>38100</xdr:colOff>
      <xdr:row>38</xdr:row>
      <xdr:rowOff>69342</xdr:rowOff>
    </xdr:to>
    <xdr:sp macro="" textlink="">
      <xdr:nvSpPr>
        <xdr:cNvPr id="712" name="フローチャート: 判断 711"/>
        <xdr:cNvSpPr/>
      </xdr:nvSpPr>
      <xdr:spPr>
        <a:xfrm>
          <a:off x="21272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85869</xdr:rowOff>
    </xdr:from>
    <xdr:ext cx="313932" cy="259045"/>
    <xdr:sp macro="" textlink="">
      <xdr:nvSpPr>
        <xdr:cNvPr id="713" name="テキスト ボックス 712"/>
        <xdr:cNvSpPr txBox="1"/>
      </xdr:nvSpPr>
      <xdr:spPr>
        <a:xfrm>
          <a:off x="21153633" y="6258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4826</xdr:rowOff>
    </xdr:from>
    <xdr:to>
      <xdr:col>107</xdr:col>
      <xdr:colOff>50800</xdr:colOff>
      <xdr:row>38</xdr:row>
      <xdr:rowOff>125984</xdr:rowOff>
    </xdr:to>
    <xdr:cxnSp macro="">
      <xdr:nvCxnSpPr>
        <xdr:cNvPr id="714" name="直線コネクタ 713"/>
        <xdr:cNvCxnSpPr/>
      </xdr:nvCxnSpPr>
      <xdr:spPr>
        <a:xfrm flipV="1">
          <a:off x="19545300" y="651992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100330</xdr:rowOff>
    </xdr:from>
    <xdr:to>
      <xdr:col>107</xdr:col>
      <xdr:colOff>101600</xdr:colOff>
      <xdr:row>37</xdr:row>
      <xdr:rowOff>30480</xdr:rowOff>
    </xdr:to>
    <xdr:sp macro="" textlink="">
      <xdr:nvSpPr>
        <xdr:cNvPr id="715" name="フローチャート: 判断 714"/>
        <xdr:cNvSpPr/>
      </xdr:nvSpPr>
      <xdr:spPr>
        <a:xfrm>
          <a:off x="20383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47007</xdr:rowOff>
    </xdr:from>
    <xdr:ext cx="378565" cy="259045"/>
    <xdr:sp macro="" textlink="">
      <xdr:nvSpPr>
        <xdr:cNvPr id="716" name="テキスト ボックス 715"/>
        <xdr:cNvSpPr txBox="1"/>
      </xdr:nvSpPr>
      <xdr:spPr>
        <a:xfrm>
          <a:off x="202450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125984</xdr:rowOff>
    </xdr:from>
    <xdr:to>
      <xdr:col>102</xdr:col>
      <xdr:colOff>114300</xdr:colOff>
      <xdr:row>38</xdr:row>
      <xdr:rowOff>125984</xdr:rowOff>
    </xdr:to>
    <xdr:cxnSp macro="">
      <xdr:nvCxnSpPr>
        <xdr:cNvPr id="717" name="直線コネクタ 716"/>
        <xdr:cNvCxnSpPr/>
      </xdr:nvCxnSpPr>
      <xdr:spPr>
        <a:xfrm>
          <a:off x="18656300" y="6641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66040</xdr:rowOff>
    </xdr:from>
    <xdr:to>
      <xdr:col>102</xdr:col>
      <xdr:colOff>165100</xdr:colOff>
      <xdr:row>36</xdr:row>
      <xdr:rowOff>167640</xdr:rowOff>
    </xdr:to>
    <xdr:sp macro="" textlink="">
      <xdr:nvSpPr>
        <xdr:cNvPr id="718" name="フローチャート: 判断 717"/>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12717</xdr:rowOff>
    </xdr:from>
    <xdr:ext cx="378565" cy="259045"/>
    <xdr:sp macro="" textlink="">
      <xdr:nvSpPr>
        <xdr:cNvPr id="719" name="テキスト ボックス 718"/>
        <xdr:cNvSpPr txBox="1"/>
      </xdr:nvSpPr>
      <xdr:spPr>
        <a:xfrm>
          <a:off x="19356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166624</xdr:rowOff>
    </xdr:from>
    <xdr:to>
      <xdr:col>98</xdr:col>
      <xdr:colOff>38100</xdr:colOff>
      <xdr:row>36</xdr:row>
      <xdr:rowOff>96774</xdr:rowOff>
    </xdr:to>
    <xdr:sp macro="" textlink="">
      <xdr:nvSpPr>
        <xdr:cNvPr id="720" name="フローチャート: 判断 719"/>
        <xdr:cNvSpPr/>
      </xdr:nvSpPr>
      <xdr:spPr>
        <a:xfrm>
          <a:off x="18605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113301</xdr:rowOff>
    </xdr:from>
    <xdr:ext cx="378565" cy="259045"/>
    <xdr:sp macro="" textlink="">
      <xdr:nvSpPr>
        <xdr:cNvPr id="721" name="テキスト ボックス 720"/>
        <xdr:cNvSpPr txBox="1"/>
      </xdr:nvSpPr>
      <xdr:spPr>
        <a:xfrm>
          <a:off x="18467017" y="5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75184</xdr:rowOff>
    </xdr:from>
    <xdr:to>
      <xdr:col>116</xdr:col>
      <xdr:colOff>114300</xdr:colOff>
      <xdr:row>39</xdr:row>
      <xdr:rowOff>5334</xdr:rowOff>
    </xdr:to>
    <xdr:sp macro="" textlink="">
      <xdr:nvSpPr>
        <xdr:cNvPr id="727" name="楕円 726"/>
        <xdr:cNvSpPr/>
      </xdr:nvSpPr>
      <xdr:spPr>
        <a:xfrm>
          <a:off x="22110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161561</xdr:rowOff>
    </xdr:from>
    <xdr:ext cx="249299" cy="259045"/>
    <xdr:sp macro="" textlink="">
      <xdr:nvSpPr>
        <xdr:cNvPr id="728" name="投資及び出資金該当値テキスト"/>
        <xdr:cNvSpPr txBox="1"/>
      </xdr:nvSpPr>
      <xdr:spPr>
        <a:xfrm>
          <a:off x="22212300" y="6505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75184</xdr:rowOff>
    </xdr:from>
    <xdr:to>
      <xdr:col>112</xdr:col>
      <xdr:colOff>38100</xdr:colOff>
      <xdr:row>39</xdr:row>
      <xdr:rowOff>5334</xdr:rowOff>
    </xdr:to>
    <xdr:sp macro="" textlink="">
      <xdr:nvSpPr>
        <xdr:cNvPr id="729" name="楕円 728"/>
        <xdr:cNvSpPr/>
      </xdr:nvSpPr>
      <xdr:spPr>
        <a:xfrm>
          <a:off x="21272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167911</xdr:rowOff>
    </xdr:from>
    <xdr:ext cx="249299" cy="259045"/>
    <xdr:sp macro="" textlink="">
      <xdr:nvSpPr>
        <xdr:cNvPr id="730" name="テキスト ボックス 729"/>
        <xdr:cNvSpPr txBox="1"/>
      </xdr:nvSpPr>
      <xdr:spPr>
        <a:xfrm>
          <a:off x="21185950" y="6683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125476</xdr:rowOff>
    </xdr:from>
    <xdr:to>
      <xdr:col>107</xdr:col>
      <xdr:colOff>101600</xdr:colOff>
      <xdr:row>38</xdr:row>
      <xdr:rowOff>55626</xdr:rowOff>
    </xdr:to>
    <xdr:sp macro="" textlink="">
      <xdr:nvSpPr>
        <xdr:cNvPr id="731" name="楕円 730"/>
        <xdr:cNvSpPr/>
      </xdr:nvSpPr>
      <xdr:spPr>
        <a:xfrm>
          <a:off x="20383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46753</xdr:rowOff>
    </xdr:from>
    <xdr:ext cx="313932" cy="259045"/>
    <xdr:sp macro="" textlink="">
      <xdr:nvSpPr>
        <xdr:cNvPr id="732" name="テキスト ボックス 731"/>
        <xdr:cNvSpPr txBox="1"/>
      </xdr:nvSpPr>
      <xdr:spPr>
        <a:xfrm>
          <a:off x="20277333" y="6561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75184</xdr:rowOff>
    </xdr:from>
    <xdr:to>
      <xdr:col>102</xdr:col>
      <xdr:colOff>165100</xdr:colOff>
      <xdr:row>39</xdr:row>
      <xdr:rowOff>5334</xdr:rowOff>
    </xdr:to>
    <xdr:sp macro="" textlink="">
      <xdr:nvSpPr>
        <xdr:cNvPr id="733" name="楕円 732"/>
        <xdr:cNvSpPr/>
      </xdr:nvSpPr>
      <xdr:spPr>
        <a:xfrm>
          <a:off x="19494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167911</xdr:rowOff>
    </xdr:from>
    <xdr:ext cx="249299" cy="259045"/>
    <xdr:sp macro="" textlink="">
      <xdr:nvSpPr>
        <xdr:cNvPr id="734" name="テキスト ボックス 733"/>
        <xdr:cNvSpPr txBox="1"/>
      </xdr:nvSpPr>
      <xdr:spPr>
        <a:xfrm>
          <a:off x="19420650" y="6683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75184</xdr:rowOff>
    </xdr:from>
    <xdr:to>
      <xdr:col>98</xdr:col>
      <xdr:colOff>38100</xdr:colOff>
      <xdr:row>39</xdr:row>
      <xdr:rowOff>5334</xdr:rowOff>
    </xdr:to>
    <xdr:sp macro="" textlink="">
      <xdr:nvSpPr>
        <xdr:cNvPr id="735" name="楕円 734"/>
        <xdr:cNvSpPr/>
      </xdr:nvSpPr>
      <xdr:spPr>
        <a:xfrm>
          <a:off x="18605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167911</xdr:rowOff>
    </xdr:from>
    <xdr:ext cx="249299" cy="259045"/>
    <xdr:sp macro="" textlink="">
      <xdr:nvSpPr>
        <xdr:cNvPr id="736" name="テキスト ボックス 735"/>
        <xdr:cNvSpPr txBox="1"/>
      </xdr:nvSpPr>
      <xdr:spPr>
        <a:xfrm>
          <a:off x="18531650" y="6683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8" name="正方形/長方形 73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39" name="正方形/長方形 73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0" name="正方形/長方形 73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1" name="正方形/長方形 74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6" name="テキスト ボックス 75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8" name="テキスト ボックス 75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19375</xdr:rowOff>
    </xdr:from>
    <xdr:to>
      <xdr:col>116</xdr:col>
      <xdr:colOff>62864</xdr:colOff>
      <xdr:row>59</xdr:row>
      <xdr:rowOff>65274</xdr:rowOff>
    </xdr:to>
    <xdr:cxnSp macro="">
      <xdr:nvCxnSpPr>
        <xdr:cNvPr id="760" name="直線コネクタ 759"/>
        <xdr:cNvCxnSpPr/>
      </xdr:nvCxnSpPr>
      <xdr:spPr>
        <a:xfrm flipV="1">
          <a:off x="22159595" y="8591875"/>
          <a:ext cx="1269" cy="158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69101</xdr:rowOff>
    </xdr:from>
    <xdr:ext cx="469744" cy="259045"/>
    <xdr:sp macro="" textlink="">
      <xdr:nvSpPr>
        <xdr:cNvPr id="761" name="貸付金最小値テキスト"/>
        <xdr:cNvSpPr txBox="1"/>
      </xdr:nvSpPr>
      <xdr:spPr>
        <a:xfrm>
          <a:off x="22212300" y="101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65274</xdr:rowOff>
    </xdr:from>
    <xdr:to>
      <xdr:col>116</xdr:col>
      <xdr:colOff>152400</xdr:colOff>
      <xdr:row>59</xdr:row>
      <xdr:rowOff>65274</xdr:rowOff>
    </xdr:to>
    <xdr:cxnSp macro="">
      <xdr:nvCxnSpPr>
        <xdr:cNvPr id="762" name="直線コネクタ 761"/>
        <xdr:cNvCxnSpPr/>
      </xdr:nvCxnSpPr>
      <xdr:spPr>
        <a:xfrm>
          <a:off x="22072600" y="1018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137502</xdr:rowOff>
    </xdr:from>
    <xdr:ext cx="534377" cy="259045"/>
    <xdr:sp macro="" textlink="">
      <xdr:nvSpPr>
        <xdr:cNvPr id="763" name="貸付金最大値テキスト"/>
        <xdr:cNvSpPr txBox="1"/>
      </xdr:nvSpPr>
      <xdr:spPr>
        <a:xfrm>
          <a:off x="22212300" y="83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19375</xdr:rowOff>
    </xdr:from>
    <xdr:to>
      <xdr:col>116</xdr:col>
      <xdr:colOff>152400</xdr:colOff>
      <xdr:row>50</xdr:row>
      <xdr:rowOff>19375</xdr:rowOff>
    </xdr:to>
    <xdr:cxnSp macro="">
      <xdr:nvCxnSpPr>
        <xdr:cNvPr id="764" name="直線コネクタ 763"/>
        <xdr:cNvCxnSpPr/>
      </xdr:nvCxnSpPr>
      <xdr:spPr>
        <a:xfrm>
          <a:off x="22072600" y="859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146983</xdr:rowOff>
    </xdr:from>
    <xdr:to>
      <xdr:col>116</xdr:col>
      <xdr:colOff>63500</xdr:colOff>
      <xdr:row>54</xdr:row>
      <xdr:rowOff>103630</xdr:rowOff>
    </xdr:to>
    <xdr:cxnSp macro="">
      <xdr:nvCxnSpPr>
        <xdr:cNvPr id="765" name="直線コネクタ 764"/>
        <xdr:cNvCxnSpPr/>
      </xdr:nvCxnSpPr>
      <xdr:spPr>
        <a:xfrm>
          <a:off x="21323300" y="9233833"/>
          <a:ext cx="838200" cy="12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98465</xdr:rowOff>
    </xdr:from>
    <xdr:ext cx="534377" cy="259045"/>
    <xdr:sp macro="" textlink="">
      <xdr:nvSpPr>
        <xdr:cNvPr id="766" name="貸付金平均値テキスト"/>
        <xdr:cNvSpPr txBox="1"/>
      </xdr:nvSpPr>
      <xdr:spPr>
        <a:xfrm>
          <a:off x="22212300" y="952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120038</xdr:rowOff>
    </xdr:from>
    <xdr:to>
      <xdr:col>116</xdr:col>
      <xdr:colOff>114300</xdr:colOff>
      <xdr:row>56</xdr:row>
      <xdr:rowOff>50188</xdr:rowOff>
    </xdr:to>
    <xdr:sp macro="" textlink="">
      <xdr:nvSpPr>
        <xdr:cNvPr id="767" name="フローチャート: 判断 766"/>
        <xdr:cNvSpPr/>
      </xdr:nvSpPr>
      <xdr:spPr>
        <a:xfrm>
          <a:off x="221107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18820</xdr:rowOff>
    </xdr:from>
    <xdr:to>
      <xdr:col>111</xdr:col>
      <xdr:colOff>177800</xdr:colOff>
      <xdr:row>53</xdr:row>
      <xdr:rowOff>146983</xdr:rowOff>
    </xdr:to>
    <xdr:cxnSp macro="">
      <xdr:nvCxnSpPr>
        <xdr:cNvPr id="768" name="直線コネクタ 767"/>
        <xdr:cNvCxnSpPr/>
      </xdr:nvCxnSpPr>
      <xdr:spPr>
        <a:xfrm>
          <a:off x="20434300" y="9105670"/>
          <a:ext cx="889000" cy="1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106535</xdr:rowOff>
    </xdr:from>
    <xdr:to>
      <xdr:col>112</xdr:col>
      <xdr:colOff>38100</xdr:colOff>
      <xdr:row>56</xdr:row>
      <xdr:rowOff>36685</xdr:rowOff>
    </xdr:to>
    <xdr:sp macro="" textlink="">
      <xdr:nvSpPr>
        <xdr:cNvPr id="769" name="フローチャート: 判断 768"/>
        <xdr:cNvSpPr/>
      </xdr:nvSpPr>
      <xdr:spPr>
        <a:xfrm>
          <a:off x="21272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27812</xdr:rowOff>
    </xdr:from>
    <xdr:ext cx="534377" cy="259045"/>
    <xdr:sp macro="" textlink="">
      <xdr:nvSpPr>
        <xdr:cNvPr id="770" name="テキスト ボックス 769"/>
        <xdr:cNvSpPr txBox="1"/>
      </xdr:nvSpPr>
      <xdr:spPr>
        <a:xfrm>
          <a:off x="21043411" y="96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1446</xdr:rowOff>
    </xdr:from>
    <xdr:to>
      <xdr:col>107</xdr:col>
      <xdr:colOff>50800</xdr:colOff>
      <xdr:row>53</xdr:row>
      <xdr:rowOff>18820</xdr:rowOff>
    </xdr:to>
    <xdr:cxnSp macro="">
      <xdr:nvCxnSpPr>
        <xdr:cNvPr id="771" name="直線コネクタ 770"/>
        <xdr:cNvCxnSpPr/>
      </xdr:nvCxnSpPr>
      <xdr:spPr>
        <a:xfrm>
          <a:off x="19545300" y="908829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72539</xdr:rowOff>
    </xdr:from>
    <xdr:to>
      <xdr:col>107</xdr:col>
      <xdr:colOff>101600</xdr:colOff>
      <xdr:row>56</xdr:row>
      <xdr:rowOff>2689</xdr:rowOff>
    </xdr:to>
    <xdr:sp macro="" textlink="">
      <xdr:nvSpPr>
        <xdr:cNvPr id="772" name="フローチャート: 判断 771"/>
        <xdr:cNvSpPr/>
      </xdr:nvSpPr>
      <xdr:spPr>
        <a:xfrm>
          <a:off x="20383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165266</xdr:rowOff>
    </xdr:from>
    <xdr:ext cx="534377" cy="259045"/>
    <xdr:sp macro="" textlink="">
      <xdr:nvSpPr>
        <xdr:cNvPr id="773" name="テキスト ボックス 772"/>
        <xdr:cNvSpPr txBox="1"/>
      </xdr:nvSpPr>
      <xdr:spPr>
        <a:xfrm>
          <a:off x="20167111" y="95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155702</xdr:rowOff>
    </xdr:from>
    <xdr:to>
      <xdr:col>102</xdr:col>
      <xdr:colOff>114300</xdr:colOff>
      <xdr:row>53</xdr:row>
      <xdr:rowOff>1446</xdr:rowOff>
    </xdr:to>
    <xdr:cxnSp macro="">
      <xdr:nvCxnSpPr>
        <xdr:cNvPr id="774" name="直線コネクタ 773"/>
        <xdr:cNvCxnSpPr/>
      </xdr:nvCxnSpPr>
      <xdr:spPr>
        <a:xfrm>
          <a:off x="18656300" y="9071102"/>
          <a:ext cx="889000" cy="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153545</xdr:rowOff>
    </xdr:from>
    <xdr:to>
      <xdr:col>102</xdr:col>
      <xdr:colOff>165100</xdr:colOff>
      <xdr:row>56</xdr:row>
      <xdr:rowOff>83695</xdr:rowOff>
    </xdr:to>
    <xdr:sp macro="" textlink="">
      <xdr:nvSpPr>
        <xdr:cNvPr id="775" name="フローチャート: 判断 774"/>
        <xdr:cNvSpPr/>
      </xdr:nvSpPr>
      <xdr:spPr>
        <a:xfrm>
          <a:off x="19494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74822</xdr:rowOff>
    </xdr:from>
    <xdr:ext cx="534377" cy="259045"/>
    <xdr:sp macro="" textlink="">
      <xdr:nvSpPr>
        <xdr:cNvPr id="776" name="テキスト ボックス 775"/>
        <xdr:cNvSpPr txBox="1"/>
      </xdr:nvSpPr>
      <xdr:spPr>
        <a:xfrm>
          <a:off x="19278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109866</xdr:rowOff>
    </xdr:from>
    <xdr:to>
      <xdr:col>98</xdr:col>
      <xdr:colOff>38100</xdr:colOff>
      <xdr:row>56</xdr:row>
      <xdr:rowOff>40016</xdr:rowOff>
    </xdr:to>
    <xdr:sp macro="" textlink="">
      <xdr:nvSpPr>
        <xdr:cNvPr id="777" name="フローチャート: 判断 776"/>
        <xdr:cNvSpPr/>
      </xdr:nvSpPr>
      <xdr:spPr>
        <a:xfrm>
          <a:off x="18605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31143</xdr:rowOff>
    </xdr:from>
    <xdr:ext cx="534377" cy="259045"/>
    <xdr:sp macro="" textlink="">
      <xdr:nvSpPr>
        <xdr:cNvPr id="778" name="テキスト ボックス 777"/>
        <xdr:cNvSpPr txBox="1"/>
      </xdr:nvSpPr>
      <xdr:spPr>
        <a:xfrm>
          <a:off x="18389111" y="963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52830</xdr:rowOff>
    </xdr:from>
    <xdr:to>
      <xdr:col>116</xdr:col>
      <xdr:colOff>114300</xdr:colOff>
      <xdr:row>54</xdr:row>
      <xdr:rowOff>154430</xdr:rowOff>
    </xdr:to>
    <xdr:sp macro="" textlink="">
      <xdr:nvSpPr>
        <xdr:cNvPr id="784" name="楕円 783"/>
        <xdr:cNvSpPr/>
      </xdr:nvSpPr>
      <xdr:spPr>
        <a:xfrm>
          <a:off x="22110700" y="9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75707</xdr:rowOff>
    </xdr:from>
    <xdr:ext cx="534377" cy="259045"/>
    <xdr:sp macro="" textlink="">
      <xdr:nvSpPr>
        <xdr:cNvPr id="785" name="貸付金該当値テキスト"/>
        <xdr:cNvSpPr txBox="1"/>
      </xdr:nvSpPr>
      <xdr:spPr>
        <a:xfrm>
          <a:off x="22212300" y="91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96183</xdr:rowOff>
    </xdr:from>
    <xdr:to>
      <xdr:col>112</xdr:col>
      <xdr:colOff>38100</xdr:colOff>
      <xdr:row>54</xdr:row>
      <xdr:rowOff>26333</xdr:rowOff>
    </xdr:to>
    <xdr:sp macro="" textlink="">
      <xdr:nvSpPr>
        <xdr:cNvPr id="786" name="楕円 785"/>
        <xdr:cNvSpPr/>
      </xdr:nvSpPr>
      <xdr:spPr>
        <a:xfrm>
          <a:off x="21272500" y="91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42860</xdr:rowOff>
    </xdr:from>
    <xdr:ext cx="534377" cy="259045"/>
    <xdr:sp macro="" textlink="">
      <xdr:nvSpPr>
        <xdr:cNvPr id="787" name="テキスト ボックス 786"/>
        <xdr:cNvSpPr txBox="1"/>
      </xdr:nvSpPr>
      <xdr:spPr>
        <a:xfrm>
          <a:off x="21043411" y="89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139470</xdr:rowOff>
    </xdr:from>
    <xdr:to>
      <xdr:col>107</xdr:col>
      <xdr:colOff>101600</xdr:colOff>
      <xdr:row>53</xdr:row>
      <xdr:rowOff>69620</xdr:rowOff>
    </xdr:to>
    <xdr:sp macro="" textlink="">
      <xdr:nvSpPr>
        <xdr:cNvPr id="788" name="楕円 787"/>
        <xdr:cNvSpPr/>
      </xdr:nvSpPr>
      <xdr:spPr>
        <a:xfrm>
          <a:off x="20383500" y="90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86147</xdr:rowOff>
    </xdr:from>
    <xdr:ext cx="534377" cy="259045"/>
    <xdr:sp macro="" textlink="">
      <xdr:nvSpPr>
        <xdr:cNvPr id="789" name="テキスト ボックス 788"/>
        <xdr:cNvSpPr txBox="1"/>
      </xdr:nvSpPr>
      <xdr:spPr>
        <a:xfrm>
          <a:off x="20167111" y="88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122096</xdr:rowOff>
    </xdr:from>
    <xdr:to>
      <xdr:col>102</xdr:col>
      <xdr:colOff>165100</xdr:colOff>
      <xdr:row>53</xdr:row>
      <xdr:rowOff>52246</xdr:rowOff>
    </xdr:to>
    <xdr:sp macro="" textlink="">
      <xdr:nvSpPr>
        <xdr:cNvPr id="790" name="楕円 789"/>
        <xdr:cNvSpPr/>
      </xdr:nvSpPr>
      <xdr:spPr>
        <a:xfrm>
          <a:off x="19494500" y="90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68773</xdr:rowOff>
    </xdr:from>
    <xdr:ext cx="534377" cy="259045"/>
    <xdr:sp macro="" textlink="">
      <xdr:nvSpPr>
        <xdr:cNvPr id="791" name="テキスト ボックス 790"/>
        <xdr:cNvSpPr txBox="1"/>
      </xdr:nvSpPr>
      <xdr:spPr>
        <a:xfrm>
          <a:off x="19278111" y="881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104902</xdr:rowOff>
    </xdr:from>
    <xdr:to>
      <xdr:col>98</xdr:col>
      <xdr:colOff>38100</xdr:colOff>
      <xdr:row>53</xdr:row>
      <xdr:rowOff>35052</xdr:rowOff>
    </xdr:to>
    <xdr:sp macro="" textlink="">
      <xdr:nvSpPr>
        <xdr:cNvPr id="792" name="楕円 791"/>
        <xdr:cNvSpPr/>
      </xdr:nvSpPr>
      <xdr:spPr>
        <a:xfrm>
          <a:off x="18605500" y="90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51579</xdr:rowOff>
    </xdr:from>
    <xdr:ext cx="534377" cy="259045"/>
    <xdr:sp macro="" textlink="">
      <xdr:nvSpPr>
        <xdr:cNvPr id="793" name="テキスト ボックス 792"/>
        <xdr:cNvSpPr txBox="1"/>
      </xdr:nvSpPr>
      <xdr:spPr>
        <a:xfrm>
          <a:off x="18389111" y="87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5" name="正方形/長方形 79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6" name="正方形/長方形 79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7" name="正方形/長方形 79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8" name="正方形/長方形 79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3" name="テキスト ボックス 80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5" name="テキスト ボックス 804"/>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7" name="テキスト ボックス 806"/>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09" name="テキスト ボックス 808"/>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1" name="テキスト ボックス 810"/>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3" name="テキスト ボックス 81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5" name="テキスト ボックス 81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85489</xdr:rowOff>
    </xdr:from>
    <xdr:to>
      <xdr:col>116</xdr:col>
      <xdr:colOff>62864</xdr:colOff>
      <xdr:row>73</xdr:row>
      <xdr:rowOff>107043</xdr:rowOff>
    </xdr:to>
    <xdr:cxnSp macro="">
      <xdr:nvCxnSpPr>
        <xdr:cNvPr id="817" name="直線コネクタ 816"/>
        <xdr:cNvCxnSpPr/>
      </xdr:nvCxnSpPr>
      <xdr:spPr>
        <a:xfrm flipV="1">
          <a:off x="22159595" y="11915539"/>
          <a:ext cx="1269" cy="70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110870</xdr:rowOff>
    </xdr:from>
    <xdr:ext cx="469744" cy="259045"/>
    <xdr:sp macro="" textlink="">
      <xdr:nvSpPr>
        <xdr:cNvPr id="818" name="繰出金最小値テキスト"/>
        <xdr:cNvSpPr txBox="1"/>
      </xdr:nvSpPr>
      <xdr:spPr>
        <a:xfrm>
          <a:off x="22212300" y="1262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107043</xdr:rowOff>
    </xdr:from>
    <xdr:to>
      <xdr:col>116</xdr:col>
      <xdr:colOff>152400</xdr:colOff>
      <xdr:row>73</xdr:row>
      <xdr:rowOff>107043</xdr:rowOff>
    </xdr:to>
    <xdr:cxnSp macro="">
      <xdr:nvCxnSpPr>
        <xdr:cNvPr id="819" name="直線コネクタ 818"/>
        <xdr:cNvCxnSpPr/>
      </xdr:nvCxnSpPr>
      <xdr:spPr>
        <a:xfrm>
          <a:off x="22072600" y="1262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32166</xdr:rowOff>
    </xdr:from>
    <xdr:ext cx="534377" cy="259045"/>
    <xdr:sp macro="" textlink="">
      <xdr:nvSpPr>
        <xdr:cNvPr id="820" name="繰出金最大値テキスト"/>
        <xdr:cNvSpPr txBox="1"/>
      </xdr:nvSpPr>
      <xdr:spPr>
        <a:xfrm>
          <a:off x="22212300" y="116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85489</xdr:rowOff>
    </xdr:from>
    <xdr:to>
      <xdr:col>116</xdr:col>
      <xdr:colOff>152400</xdr:colOff>
      <xdr:row>69</xdr:row>
      <xdr:rowOff>85489</xdr:rowOff>
    </xdr:to>
    <xdr:cxnSp macro="">
      <xdr:nvCxnSpPr>
        <xdr:cNvPr id="821" name="直線コネクタ 820"/>
        <xdr:cNvCxnSpPr/>
      </xdr:nvCxnSpPr>
      <xdr:spPr>
        <a:xfrm>
          <a:off x="22072600" y="1191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51689</xdr:rowOff>
    </xdr:from>
    <xdr:to>
      <xdr:col>116</xdr:col>
      <xdr:colOff>63500</xdr:colOff>
      <xdr:row>78</xdr:row>
      <xdr:rowOff>113574</xdr:rowOff>
    </xdr:to>
    <xdr:cxnSp macro="">
      <xdr:nvCxnSpPr>
        <xdr:cNvPr id="822" name="直線コネクタ 821"/>
        <xdr:cNvCxnSpPr/>
      </xdr:nvCxnSpPr>
      <xdr:spPr>
        <a:xfrm flipV="1">
          <a:off x="21323300" y="12396089"/>
          <a:ext cx="838200" cy="109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159910</xdr:rowOff>
    </xdr:from>
    <xdr:ext cx="469744" cy="259045"/>
    <xdr:sp macro="" textlink="">
      <xdr:nvSpPr>
        <xdr:cNvPr id="823" name="繰出金平均値テキスト"/>
        <xdr:cNvSpPr txBox="1"/>
      </xdr:nvSpPr>
      <xdr:spPr>
        <a:xfrm>
          <a:off x="22212300" y="12332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10033</xdr:rowOff>
    </xdr:from>
    <xdr:to>
      <xdr:col>116</xdr:col>
      <xdr:colOff>114300</xdr:colOff>
      <xdr:row>72</xdr:row>
      <xdr:rowOff>111633</xdr:rowOff>
    </xdr:to>
    <xdr:sp macro="" textlink="">
      <xdr:nvSpPr>
        <xdr:cNvPr id="824" name="フローチャート: 判断 823"/>
        <xdr:cNvSpPr/>
      </xdr:nvSpPr>
      <xdr:spPr>
        <a:xfrm>
          <a:off x="221107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113574</xdr:rowOff>
    </xdr:from>
    <xdr:to>
      <xdr:col>111</xdr:col>
      <xdr:colOff>177800</xdr:colOff>
      <xdr:row>78</xdr:row>
      <xdr:rowOff>119289</xdr:rowOff>
    </xdr:to>
    <xdr:cxnSp macro="">
      <xdr:nvCxnSpPr>
        <xdr:cNvPr id="825" name="直線コネクタ 824"/>
        <xdr:cNvCxnSpPr/>
      </xdr:nvCxnSpPr>
      <xdr:spPr>
        <a:xfrm flipV="1">
          <a:off x="20434300" y="1348667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54611</xdr:rowOff>
    </xdr:from>
    <xdr:to>
      <xdr:col>112</xdr:col>
      <xdr:colOff>38100</xdr:colOff>
      <xdr:row>78</xdr:row>
      <xdr:rowOff>156211</xdr:rowOff>
    </xdr:to>
    <xdr:sp macro="" textlink="">
      <xdr:nvSpPr>
        <xdr:cNvPr id="826" name="フローチャート: 判断 825"/>
        <xdr:cNvSpPr/>
      </xdr:nvSpPr>
      <xdr:spPr>
        <a:xfrm>
          <a:off x="21272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1288</xdr:rowOff>
    </xdr:from>
    <xdr:ext cx="469744" cy="259045"/>
    <xdr:sp macro="" textlink="">
      <xdr:nvSpPr>
        <xdr:cNvPr id="827" name="テキスト ボックス 826"/>
        <xdr:cNvSpPr txBox="1"/>
      </xdr:nvSpPr>
      <xdr:spPr>
        <a:xfrm>
          <a:off x="210757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92673</xdr:rowOff>
    </xdr:from>
    <xdr:to>
      <xdr:col>107</xdr:col>
      <xdr:colOff>50800</xdr:colOff>
      <xdr:row>78</xdr:row>
      <xdr:rowOff>119289</xdr:rowOff>
    </xdr:to>
    <xdr:cxnSp macro="">
      <xdr:nvCxnSpPr>
        <xdr:cNvPr id="828" name="直線コネクタ 827"/>
        <xdr:cNvCxnSpPr/>
      </xdr:nvCxnSpPr>
      <xdr:spPr>
        <a:xfrm>
          <a:off x="19545300" y="13465773"/>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36812</xdr:rowOff>
    </xdr:from>
    <xdr:to>
      <xdr:col>107</xdr:col>
      <xdr:colOff>101600</xdr:colOff>
      <xdr:row>78</xdr:row>
      <xdr:rowOff>138412</xdr:rowOff>
    </xdr:to>
    <xdr:sp macro="" textlink="">
      <xdr:nvSpPr>
        <xdr:cNvPr id="829" name="フローチャート: 判断 828"/>
        <xdr:cNvSpPr/>
      </xdr:nvSpPr>
      <xdr:spPr>
        <a:xfrm>
          <a:off x="20383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154939</xdr:rowOff>
    </xdr:from>
    <xdr:ext cx="469744" cy="259045"/>
    <xdr:sp macro="" textlink="">
      <xdr:nvSpPr>
        <xdr:cNvPr id="830" name="テキスト ボックス 829"/>
        <xdr:cNvSpPr txBox="1"/>
      </xdr:nvSpPr>
      <xdr:spPr>
        <a:xfrm>
          <a:off x="20199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67528</xdr:rowOff>
    </xdr:from>
    <xdr:to>
      <xdr:col>102</xdr:col>
      <xdr:colOff>114300</xdr:colOff>
      <xdr:row>78</xdr:row>
      <xdr:rowOff>92673</xdr:rowOff>
    </xdr:to>
    <xdr:cxnSp macro="">
      <xdr:nvCxnSpPr>
        <xdr:cNvPr id="831" name="直線コネクタ 830"/>
        <xdr:cNvCxnSpPr/>
      </xdr:nvCxnSpPr>
      <xdr:spPr>
        <a:xfrm>
          <a:off x="18656300" y="1344062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9054</xdr:rowOff>
    </xdr:from>
    <xdr:to>
      <xdr:col>102</xdr:col>
      <xdr:colOff>165100</xdr:colOff>
      <xdr:row>78</xdr:row>
      <xdr:rowOff>110654</xdr:rowOff>
    </xdr:to>
    <xdr:sp macro="" textlink="">
      <xdr:nvSpPr>
        <xdr:cNvPr id="832" name="フローチャート: 判断 831"/>
        <xdr:cNvSpPr/>
      </xdr:nvSpPr>
      <xdr:spPr>
        <a:xfrm>
          <a:off x="19494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127181</xdr:rowOff>
    </xdr:from>
    <xdr:ext cx="469744" cy="259045"/>
    <xdr:sp macro="" textlink="">
      <xdr:nvSpPr>
        <xdr:cNvPr id="833" name="テキスト ボックス 832"/>
        <xdr:cNvSpPr txBox="1"/>
      </xdr:nvSpPr>
      <xdr:spPr>
        <a:xfrm>
          <a:off x="19310428" y="1315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81716</xdr:rowOff>
    </xdr:from>
    <xdr:to>
      <xdr:col>98</xdr:col>
      <xdr:colOff>38100</xdr:colOff>
      <xdr:row>79</xdr:row>
      <xdr:rowOff>11866</xdr:rowOff>
    </xdr:to>
    <xdr:sp macro="" textlink="">
      <xdr:nvSpPr>
        <xdr:cNvPr id="834" name="フローチャート: 判断 833"/>
        <xdr:cNvSpPr/>
      </xdr:nvSpPr>
      <xdr:spPr>
        <a:xfrm>
          <a:off x="18605500" y="1345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2993</xdr:rowOff>
    </xdr:from>
    <xdr:ext cx="378565" cy="259045"/>
    <xdr:sp macro="" textlink="">
      <xdr:nvSpPr>
        <xdr:cNvPr id="835" name="テキスト ボックス 834"/>
        <xdr:cNvSpPr txBox="1"/>
      </xdr:nvSpPr>
      <xdr:spPr>
        <a:xfrm>
          <a:off x="18467017" y="1354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889</xdr:rowOff>
    </xdr:from>
    <xdr:to>
      <xdr:col>116</xdr:col>
      <xdr:colOff>114300</xdr:colOff>
      <xdr:row>72</xdr:row>
      <xdr:rowOff>102489</xdr:rowOff>
    </xdr:to>
    <xdr:sp macro="" textlink="">
      <xdr:nvSpPr>
        <xdr:cNvPr id="841" name="楕円 840"/>
        <xdr:cNvSpPr/>
      </xdr:nvSpPr>
      <xdr:spPr>
        <a:xfrm>
          <a:off x="22110700" y="123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23766</xdr:rowOff>
    </xdr:from>
    <xdr:ext cx="469744" cy="259045"/>
    <xdr:sp macro="" textlink="">
      <xdr:nvSpPr>
        <xdr:cNvPr id="842" name="繰出金該当値テキスト"/>
        <xdr:cNvSpPr txBox="1"/>
      </xdr:nvSpPr>
      <xdr:spPr>
        <a:xfrm>
          <a:off x="22212300" y="1219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62774</xdr:rowOff>
    </xdr:from>
    <xdr:to>
      <xdr:col>112</xdr:col>
      <xdr:colOff>38100</xdr:colOff>
      <xdr:row>78</xdr:row>
      <xdr:rowOff>164374</xdr:rowOff>
    </xdr:to>
    <xdr:sp macro="" textlink="">
      <xdr:nvSpPr>
        <xdr:cNvPr id="843" name="楕円 842"/>
        <xdr:cNvSpPr/>
      </xdr:nvSpPr>
      <xdr:spPr>
        <a:xfrm>
          <a:off x="21272500" y="1343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155501</xdr:rowOff>
    </xdr:from>
    <xdr:ext cx="378565" cy="259045"/>
    <xdr:sp macro="" textlink="">
      <xdr:nvSpPr>
        <xdr:cNvPr id="844" name="テキスト ボックス 843"/>
        <xdr:cNvSpPr txBox="1"/>
      </xdr:nvSpPr>
      <xdr:spPr>
        <a:xfrm>
          <a:off x="21121317" y="13528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68489</xdr:rowOff>
    </xdr:from>
    <xdr:to>
      <xdr:col>107</xdr:col>
      <xdr:colOff>101600</xdr:colOff>
      <xdr:row>78</xdr:row>
      <xdr:rowOff>170089</xdr:rowOff>
    </xdr:to>
    <xdr:sp macro="" textlink="">
      <xdr:nvSpPr>
        <xdr:cNvPr id="845" name="楕円 844"/>
        <xdr:cNvSpPr/>
      </xdr:nvSpPr>
      <xdr:spPr>
        <a:xfrm>
          <a:off x="20383500" y="134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161216</xdr:rowOff>
    </xdr:from>
    <xdr:ext cx="378565" cy="259045"/>
    <xdr:sp macro="" textlink="">
      <xdr:nvSpPr>
        <xdr:cNvPr id="846" name="テキスト ボックス 845"/>
        <xdr:cNvSpPr txBox="1"/>
      </xdr:nvSpPr>
      <xdr:spPr>
        <a:xfrm>
          <a:off x="20245017" y="13534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41873</xdr:rowOff>
    </xdr:from>
    <xdr:to>
      <xdr:col>102</xdr:col>
      <xdr:colOff>165100</xdr:colOff>
      <xdr:row>78</xdr:row>
      <xdr:rowOff>143473</xdr:rowOff>
    </xdr:to>
    <xdr:sp macro="" textlink="">
      <xdr:nvSpPr>
        <xdr:cNvPr id="847" name="楕円 846"/>
        <xdr:cNvSpPr/>
      </xdr:nvSpPr>
      <xdr:spPr>
        <a:xfrm>
          <a:off x="19494500" y="134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134600</xdr:rowOff>
    </xdr:from>
    <xdr:ext cx="469744" cy="259045"/>
    <xdr:sp macro="" textlink="">
      <xdr:nvSpPr>
        <xdr:cNvPr id="848" name="テキスト ボックス 847"/>
        <xdr:cNvSpPr txBox="1"/>
      </xdr:nvSpPr>
      <xdr:spPr>
        <a:xfrm>
          <a:off x="19310428" y="1350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16728</xdr:rowOff>
    </xdr:from>
    <xdr:to>
      <xdr:col>98</xdr:col>
      <xdr:colOff>38100</xdr:colOff>
      <xdr:row>78</xdr:row>
      <xdr:rowOff>118328</xdr:rowOff>
    </xdr:to>
    <xdr:sp macro="" textlink="">
      <xdr:nvSpPr>
        <xdr:cNvPr id="849" name="楕円 848"/>
        <xdr:cNvSpPr/>
      </xdr:nvSpPr>
      <xdr:spPr>
        <a:xfrm>
          <a:off x="18605500" y="133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134855</xdr:rowOff>
    </xdr:from>
    <xdr:ext cx="469744" cy="259045"/>
    <xdr:sp macro="" textlink="">
      <xdr:nvSpPr>
        <xdr:cNvPr id="850" name="テキスト ボックス 849"/>
        <xdr:cNvSpPr txBox="1"/>
      </xdr:nvSpPr>
      <xdr:spPr>
        <a:xfrm>
          <a:off x="18421428" y="131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2" name="正方形/長方形 85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3" name="正方形/長方形 85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4" name="正方形/長方形 85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5" name="正方形/長方形 85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1" name="フローチャート: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3" name="フローチャート: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4" name="テキスト ボックス 87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6" name="フローチャート: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7" name="テキスト ボックス 87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9" name="フローチャート: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0" name="テキスト ボックス 87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1" name="フローチャート: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2" name="テキスト ボックス 88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0" name="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1" name="テキスト ボックス 89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2" name="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3" name="テキスト ボックス 89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4" name="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5" name="テキスト ボックス 89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7" name="テキスト ボックス 89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平成３０年度の歳出決算総額は、住民一人当たり５４６千円となっており、前年度と比べ１４千円の増加となっている。</a:t>
          </a:r>
        </a:p>
        <a:p>
          <a:r>
            <a:rPr kumimoji="1" lang="ja-JP" altLang="en-US" sz="1300">
              <a:latin typeface="ＭＳ Ｐゴシック" panose="020B0600070205080204" pitchFamily="50" charset="-128"/>
              <a:ea typeface="ＭＳ Ｐゴシック" panose="020B0600070205080204" pitchFamily="50" charset="-128"/>
            </a:rPr>
            <a:t>　住民一人当たりの普通建設事業費については、国補正予算に伴う公共事業等により、１３，４７８円の増加、災害復旧事業費については、台風被害に係る復旧事業の増加により、３，９０６円の増加となった。</a:t>
          </a:r>
        </a:p>
        <a:p>
          <a:r>
            <a:rPr kumimoji="1" lang="ja-JP" altLang="en-US" sz="1300">
              <a:latin typeface="ＭＳ Ｐゴシック" panose="020B0600070205080204" pitchFamily="50" charset="-128"/>
              <a:ea typeface="ＭＳ Ｐゴシック" panose="020B0600070205080204" pitchFamily="50" charset="-128"/>
            </a:rPr>
            <a:t>　今後、社会保障関係費や公債費の増加が見込まれる中、「和歌山県長期総合計画」に掲げる和歌山県がめざす将来像を実現していくため、平成２９年３月に策定した「中期行財政経営プラン」に基づき、引き続き行財政改革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964,598
958,055
4,724.65
539,894,729
527,013,741
3,450,513
296,271,096
1,028,569,436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76019</xdr:rowOff>
    </xdr:to>
    <xdr:cxnSp macro="">
      <xdr:nvCxnSpPr>
        <xdr:cNvPr id="58" name="直線コネクタ 57"/>
        <xdr:cNvCxnSpPr/>
      </xdr:nvCxnSpPr>
      <xdr:spPr>
        <a:xfrm flipV="1">
          <a:off x="4633595" y="5181963"/>
          <a:ext cx="127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79846</xdr:rowOff>
    </xdr:from>
    <xdr:ext cx="378565" cy="259045"/>
    <xdr:sp macro="" textlink="">
      <xdr:nvSpPr>
        <xdr:cNvPr id="59" name="議会費最小値テキスト"/>
        <xdr:cNvSpPr txBox="1"/>
      </xdr:nvSpPr>
      <xdr:spPr>
        <a:xfrm>
          <a:off x="4686300" y="6766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76019</xdr:rowOff>
    </xdr:from>
    <xdr:to>
      <xdr:col>24</xdr:col>
      <xdr:colOff>152400</xdr:colOff>
      <xdr:row>39</xdr:row>
      <xdr:rowOff>76019</xdr:rowOff>
    </xdr:to>
    <xdr:cxnSp macro="">
      <xdr:nvCxnSpPr>
        <xdr:cNvPr id="60" name="直線コネクタ 59"/>
        <xdr:cNvCxnSpPr/>
      </xdr:nvCxnSpPr>
      <xdr:spPr>
        <a:xfrm>
          <a:off x="4546600" y="676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108676</xdr:rowOff>
    </xdr:from>
    <xdr:to>
      <xdr:col>24</xdr:col>
      <xdr:colOff>63500</xdr:colOff>
      <xdr:row>31</xdr:row>
      <xdr:rowOff>121739</xdr:rowOff>
    </xdr:to>
    <xdr:cxnSp macro="">
      <xdr:nvCxnSpPr>
        <xdr:cNvPr id="63" name="直線コネクタ 62"/>
        <xdr:cNvCxnSpPr/>
      </xdr:nvCxnSpPr>
      <xdr:spPr>
        <a:xfrm>
          <a:off x="3797300" y="542362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13443</xdr:rowOff>
    </xdr:from>
    <xdr:ext cx="469744" cy="259045"/>
    <xdr:sp macro="" textlink="">
      <xdr:nvSpPr>
        <xdr:cNvPr id="64" name="議会費平均値テキスト"/>
        <xdr:cNvSpPr txBox="1"/>
      </xdr:nvSpPr>
      <xdr:spPr>
        <a:xfrm>
          <a:off x="4686300" y="6014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35016</xdr:rowOff>
    </xdr:from>
    <xdr:to>
      <xdr:col>24</xdr:col>
      <xdr:colOff>114300</xdr:colOff>
      <xdr:row>35</xdr:row>
      <xdr:rowOff>136616</xdr:rowOff>
    </xdr:to>
    <xdr:sp macro="" textlink="">
      <xdr:nvSpPr>
        <xdr:cNvPr id="65" name="フローチャート: 判断 64"/>
        <xdr:cNvSpPr/>
      </xdr:nvSpPr>
      <xdr:spPr>
        <a:xfrm>
          <a:off x="45847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62956</xdr:rowOff>
    </xdr:from>
    <xdr:to>
      <xdr:col>19</xdr:col>
      <xdr:colOff>177800</xdr:colOff>
      <xdr:row>31</xdr:row>
      <xdr:rowOff>108676</xdr:rowOff>
    </xdr:to>
    <xdr:cxnSp macro="">
      <xdr:nvCxnSpPr>
        <xdr:cNvPr id="66" name="直線コネクタ 65"/>
        <xdr:cNvCxnSpPr/>
      </xdr:nvCxnSpPr>
      <xdr:spPr>
        <a:xfrm>
          <a:off x="2908300" y="5377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70939</xdr:rowOff>
    </xdr:from>
    <xdr:to>
      <xdr:col>20</xdr:col>
      <xdr:colOff>38100</xdr:colOff>
      <xdr:row>36</xdr:row>
      <xdr:rowOff>1089</xdr:rowOff>
    </xdr:to>
    <xdr:sp macro="" textlink="">
      <xdr:nvSpPr>
        <xdr:cNvPr id="67" name="フローチャート: 判断 66"/>
        <xdr:cNvSpPr/>
      </xdr:nvSpPr>
      <xdr:spPr>
        <a:xfrm>
          <a:off x="3746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163666</xdr:rowOff>
    </xdr:from>
    <xdr:ext cx="469744" cy="259045"/>
    <xdr:sp macro="" textlink="">
      <xdr:nvSpPr>
        <xdr:cNvPr id="68" name="テキスト ボックス 67"/>
        <xdr:cNvSpPr txBox="1"/>
      </xdr:nvSpPr>
      <xdr:spPr>
        <a:xfrm>
          <a:off x="35497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62956</xdr:rowOff>
    </xdr:from>
    <xdr:to>
      <xdr:col>15</xdr:col>
      <xdr:colOff>50800</xdr:colOff>
      <xdr:row>31</xdr:row>
      <xdr:rowOff>157661</xdr:rowOff>
    </xdr:to>
    <xdr:cxnSp macro="">
      <xdr:nvCxnSpPr>
        <xdr:cNvPr id="69" name="直線コネクタ 68"/>
        <xdr:cNvCxnSpPr/>
      </xdr:nvCxnSpPr>
      <xdr:spPr>
        <a:xfrm flipV="1">
          <a:off x="2019300" y="537790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84001</xdr:rowOff>
    </xdr:from>
    <xdr:to>
      <xdr:col>15</xdr:col>
      <xdr:colOff>101600</xdr:colOff>
      <xdr:row>36</xdr:row>
      <xdr:rowOff>14151</xdr:rowOff>
    </xdr:to>
    <xdr:sp macro="" textlink="">
      <xdr:nvSpPr>
        <xdr:cNvPr id="70" name="フローチャート: 判断 69"/>
        <xdr:cNvSpPr/>
      </xdr:nvSpPr>
      <xdr:spPr>
        <a:xfrm>
          <a:off x="2857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5278</xdr:rowOff>
    </xdr:from>
    <xdr:ext cx="378565" cy="259045"/>
    <xdr:sp macro="" textlink="">
      <xdr:nvSpPr>
        <xdr:cNvPr id="71" name="テキスト ボックス 70"/>
        <xdr:cNvSpPr txBox="1"/>
      </xdr:nvSpPr>
      <xdr:spPr>
        <a:xfrm>
          <a:off x="27190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157661</xdr:rowOff>
    </xdr:from>
    <xdr:to>
      <xdr:col>10</xdr:col>
      <xdr:colOff>114300</xdr:colOff>
      <xdr:row>32</xdr:row>
      <xdr:rowOff>35197</xdr:rowOff>
    </xdr:to>
    <xdr:cxnSp macro="">
      <xdr:nvCxnSpPr>
        <xdr:cNvPr id="72" name="直線コネクタ 71"/>
        <xdr:cNvCxnSpPr/>
      </xdr:nvCxnSpPr>
      <xdr:spPr>
        <a:xfrm flipV="1">
          <a:off x="1130300" y="547261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121920</xdr:rowOff>
    </xdr:to>
    <xdr:sp macro="" textlink="">
      <xdr:nvSpPr>
        <xdr:cNvPr id="73" name="フローチャート: 判断 72"/>
        <xdr:cNvSpPr/>
      </xdr:nvSpPr>
      <xdr:spPr>
        <a:xfrm>
          <a:off x="1968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113047</xdr:rowOff>
    </xdr:from>
    <xdr:ext cx="378565" cy="259045"/>
    <xdr:sp macro="" textlink="">
      <xdr:nvSpPr>
        <xdr:cNvPr id="74" name="テキスト ボックス 73"/>
        <xdr:cNvSpPr txBox="1"/>
      </xdr:nvSpPr>
      <xdr:spPr>
        <a:xfrm>
          <a:off x="1830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152581</xdr:rowOff>
    </xdr:from>
    <xdr:to>
      <xdr:col>6</xdr:col>
      <xdr:colOff>38100</xdr:colOff>
      <xdr:row>38</xdr:row>
      <xdr:rowOff>82731</xdr:rowOff>
    </xdr:to>
    <xdr:sp macro="" textlink="">
      <xdr:nvSpPr>
        <xdr:cNvPr id="75" name="フローチャート: 判断 74"/>
        <xdr:cNvSpPr/>
      </xdr:nvSpPr>
      <xdr:spPr>
        <a:xfrm>
          <a:off x="1079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73858</xdr:rowOff>
    </xdr:from>
    <xdr:ext cx="378565" cy="259045"/>
    <xdr:sp macro="" textlink="">
      <xdr:nvSpPr>
        <xdr:cNvPr id="76" name="テキスト ボックス 75"/>
        <xdr:cNvSpPr txBox="1"/>
      </xdr:nvSpPr>
      <xdr:spPr>
        <a:xfrm>
          <a:off x="941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70939</xdr:rowOff>
    </xdr:from>
    <xdr:to>
      <xdr:col>24</xdr:col>
      <xdr:colOff>114300</xdr:colOff>
      <xdr:row>32</xdr:row>
      <xdr:rowOff>1089</xdr:rowOff>
    </xdr:to>
    <xdr:sp macro="" textlink="">
      <xdr:nvSpPr>
        <xdr:cNvPr id="82" name="楕円 81"/>
        <xdr:cNvSpPr/>
      </xdr:nvSpPr>
      <xdr:spPr>
        <a:xfrm>
          <a:off x="4584700" y="53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93816</xdr:rowOff>
    </xdr:from>
    <xdr:ext cx="469744" cy="259045"/>
    <xdr:sp macro="" textlink="">
      <xdr:nvSpPr>
        <xdr:cNvPr id="83" name="議会費該当値テキスト"/>
        <xdr:cNvSpPr txBox="1"/>
      </xdr:nvSpPr>
      <xdr:spPr>
        <a:xfrm>
          <a:off x="4686300" y="523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57876</xdr:rowOff>
    </xdr:from>
    <xdr:to>
      <xdr:col>20</xdr:col>
      <xdr:colOff>38100</xdr:colOff>
      <xdr:row>31</xdr:row>
      <xdr:rowOff>159476</xdr:rowOff>
    </xdr:to>
    <xdr:sp macro="" textlink="">
      <xdr:nvSpPr>
        <xdr:cNvPr id="84" name="楕円 83"/>
        <xdr:cNvSpPr/>
      </xdr:nvSpPr>
      <xdr:spPr>
        <a:xfrm>
          <a:off x="3746500" y="53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30</xdr:row>
      <xdr:rowOff>4553</xdr:rowOff>
    </xdr:from>
    <xdr:ext cx="469744" cy="259045"/>
    <xdr:sp macro="" textlink="">
      <xdr:nvSpPr>
        <xdr:cNvPr id="85" name="テキスト ボックス 84"/>
        <xdr:cNvSpPr txBox="1"/>
      </xdr:nvSpPr>
      <xdr:spPr>
        <a:xfrm>
          <a:off x="3549728" y="51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12156</xdr:rowOff>
    </xdr:from>
    <xdr:to>
      <xdr:col>15</xdr:col>
      <xdr:colOff>101600</xdr:colOff>
      <xdr:row>31</xdr:row>
      <xdr:rowOff>113756</xdr:rowOff>
    </xdr:to>
    <xdr:sp macro="" textlink="">
      <xdr:nvSpPr>
        <xdr:cNvPr id="86" name="楕円 85"/>
        <xdr:cNvSpPr/>
      </xdr:nvSpPr>
      <xdr:spPr>
        <a:xfrm>
          <a:off x="2857500" y="5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130283</xdr:rowOff>
    </xdr:from>
    <xdr:ext cx="469744" cy="259045"/>
    <xdr:sp macro="" textlink="">
      <xdr:nvSpPr>
        <xdr:cNvPr id="87" name="テキスト ボックス 86"/>
        <xdr:cNvSpPr txBox="1"/>
      </xdr:nvSpPr>
      <xdr:spPr>
        <a:xfrm>
          <a:off x="2673428" y="51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106861</xdr:rowOff>
    </xdr:from>
    <xdr:to>
      <xdr:col>10</xdr:col>
      <xdr:colOff>165100</xdr:colOff>
      <xdr:row>32</xdr:row>
      <xdr:rowOff>37011</xdr:rowOff>
    </xdr:to>
    <xdr:sp macro="" textlink="">
      <xdr:nvSpPr>
        <xdr:cNvPr id="88" name="楕円 87"/>
        <xdr:cNvSpPr/>
      </xdr:nvSpPr>
      <xdr:spPr>
        <a:xfrm>
          <a:off x="1968500" y="54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53538</xdr:rowOff>
    </xdr:from>
    <xdr:ext cx="469744" cy="259045"/>
    <xdr:sp macro="" textlink="">
      <xdr:nvSpPr>
        <xdr:cNvPr id="89" name="テキスト ボックス 88"/>
        <xdr:cNvSpPr txBox="1"/>
      </xdr:nvSpPr>
      <xdr:spPr>
        <a:xfrm>
          <a:off x="1784428" y="51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155847</xdr:rowOff>
    </xdr:from>
    <xdr:to>
      <xdr:col>6</xdr:col>
      <xdr:colOff>38100</xdr:colOff>
      <xdr:row>32</xdr:row>
      <xdr:rowOff>85997</xdr:rowOff>
    </xdr:to>
    <xdr:sp macro="" textlink="">
      <xdr:nvSpPr>
        <xdr:cNvPr id="90" name="楕円 89"/>
        <xdr:cNvSpPr/>
      </xdr:nvSpPr>
      <xdr:spPr>
        <a:xfrm>
          <a:off x="1079500" y="547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102524</xdr:rowOff>
    </xdr:from>
    <xdr:ext cx="469744" cy="259045"/>
    <xdr:sp macro="" textlink="">
      <xdr:nvSpPr>
        <xdr:cNvPr id="91" name="テキスト ボックス 90"/>
        <xdr:cNvSpPr txBox="1"/>
      </xdr:nvSpPr>
      <xdr:spPr>
        <a:xfrm>
          <a:off x="895428" y="52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85476</xdr:rowOff>
    </xdr:from>
    <xdr:to>
      <xdr:col>24</xdr:col>
      <xdr:colOff>62865</xdr:colOff>
      <xdr:row>57</xdr:row>
      <xdr:rowOff>59416</xdr:rowOff>
    </xdr:to>
    <xdr:cxnSp macro="">
      <xdr:nvCxnSpPr>
        <xdr:cNvPr id="112" name="直線コネクタ 111"/>
        <xdr:cNvCxnSpPr/>
      </xdr:nvCxnSpPr>
      <xdr:spPr>
        <a:xfrm flipV="1">
          <a:off x="4633595" y="8657976"/>
          <a:ext cx="1270" cy="1174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63243</xdr:rowOff>
    </xdr:from>
    <xdr:ext cx="534377" cy="259045"/>
    <xdr:sp macro="" textlink="">
      <xdr:nvSpPr>
        <xdr:cNvPr id="113" name="総務費最小値テキスト"/>
        <xdr:cNvSpPr txBox="1"/>
      </xdr:nvSpPr>
      <xdr:spPr>
        <a:xfrm>
          <a:off x="4686300" y="98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59416</xdr:rowOff>
    </xdr:from>
    <xdr:to>
      <xdr:col>24</xdr:col>
      <xdr:colOff>152400</xdr:colOff>
      <xdr:row>57</xdr:row>
      <xdr:rowOff>59416</xdr:rowOff>
    </xdr:to>
    <xdr:cxnSp macro="">
      <xdr:nvCxnSpPr>
        <xdr:cNvPr id="114" name="直線コネクタ 113"/>
        <xdr:cNvCxnSpPr/>
      </xdr:nvCxnSpPr>
      <xdr:spPr>
        <a:xfrm>
          <a:off x="4546600" y="98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32153</xdr:rowOff>
    </xdr:from>
    <xdr:ext cx="534377" cy="259045"/>
    <xdr:sp macro="" textlink="">
      <xdr:nvSpPr>
        <xdr:cNvPr id="115" name="総務費最大値テキスト"/>
        <xdr:cNvSpPr txBox="1"/>
      </xdr:nvSpPr>
      <xdr:spPr>
        <a:xfrm>
          <a:off x="4686300" y="84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85476</xdr:rowOff>
    </xdr:from>
    <xdr:to>
      <xdr:col>24</xdr:col>
      <xdr:colOff>152400</xdr:colOff>
      <xdr:row>50</xdr:row>
      <xdr:rowOff>85476</xdr:rowOff>
    </xdr:to>
    <xdr:cxnSp macro="">
      <xdr:nvCxnSpPr>
        <xdr:cNvPr id="116" name="直線コネクタ 115"/>
        <xdr:cNvCxnSpPr/>
      </xdr:nvCxnSpPr>
      <xdr:spPr>
        <a:xfrm>
          <a:off x="4546600" y="865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45837</xdr:rowOff>
    </xdr:from>
    <xdr:to>
      <xdr:col>24</xdr:col>
      <xdr:colOff>63500</xdr:colOff>
      <xdr:row>57</xdr:row>
      <xdr:rowOff>121000</xdr:rowOff>
    </xdr:to>
    <xdr:cxnSp macro="">
      <xdr:nvCxnSpPr>
        <xdr:cNvPr id="117" name="直線コネクタ 116"/>
        <xdr:cNvCxnSpPr/>
      </xdr:nvCxnSpPr>
      <xdr:spPr>
        <a:xfrm flipV="1">
          <a:off x="3797300" y="9818487"/>
          <a:ext cx="838200" cy="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107708</xdr:rowOff>
    </xdr:from>
    <xdr:ext cx="534377" cy="259045"/>
    <xdr:sp macro="" textlink="">
      <xdr:nvSpPr>
        <xdr:cNvPr id="118" name="総務費平均値テキスト"/>
        <xdr:cNvSpPr txBox="1"/>
      </xdr:nvSpPr>
      <xdr:spPr>
        <a:xfrm>
          <a:off x="4686300" y="9194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84831</xdr:rowOff>
    </xdr:from>
    <xdr:to>
      <xdr:col>24</xdr:col>
      <xdr:colOff>114300</xdr:colOff>
      <xdr:row>55</xdr:row>
      <xdr:rowOff>14981</xdr:rowOff>
    </xdr:to>
    <xdr:sp macro="" textlink="">
      <xdr:nvSpPr>
        <xdr:cNvPr id="119" name="フローチャート: 判断 118"/>
        <xdr:cNvSpPr/>
      </xdr:nvSpPr>
      <xdr:spPr>
        <a:xfrm>
          <a:off x="45847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60468</xdr:rowOff>
    </xdr:from>
    <xdr:to>
      <xdr:col>19</xdr:col>
      <xdr:colOff>177800</xdr:colOff>
      <xdr:row>57</xdr:row>
      <xdr:rowOff>121000</xdr:rowOff>
    </xdr:to>
    <xdr:cxnSp macro="">
      <xdr:nvCxnSpPr>
        <xdr:cNvPr id="120" name="直線コネクタ 119"/>
        <xdr:cNvCxnSpPr/>
      </xdr:nvCxnSpPr>
      <xdr:spPr>
        <a:xfrm>
          <a:off x="2908300" y="9661668"/>
          <a:ext cx="889000" cy="2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61971</xdr:rowOff>
    </xdr:from>
    <xdr:to>
      <xdr:col>20</xdr:col>
      <xdr:colOff>38100</xdr:colOff>
      <xdr:row>54</xdr:row>
      <xdr:rowOff>163571</xdr:rowOff>
    </xdr:to>
    <xdr:sp macro="" textlink="">
      <xdr:nvSpPr>
        <xdr:cNvPr id="121" name="フローチャート: 判断 120"/>
        <xdr:cNvSpPr/>
      </xdr:nvSpPr>
      <xdr:spPr>
        <a:xfrm>
          <a:off x="3746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8648</xdr:rowOff>
    </xdr:from>
    <xdr:ext cx="534377" cy="259045"/>
    <xdr:sp macro="" textlink="">
      <xdr:nvSpPr>
        <xdr:cNvPr id="122" name="テキスト ボックス 121"/>
        <xdr:cNvSpPr txBox="1"/>
      </xdr:nvSpPr>
      <xdr:spPr>
        <a:xfrm>
          <a:off x="3517411" y="90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60468</xdr:rowOff>
    </xdr:from>
    <xdr:to>
      <xdr:col>15</xdr:col>
      <xdr:colOff>50800</xdr:colOff>
      <xdr:row>56</xdr:row>
      <xdr:rowOff>146193</xdr:rowOff>
    </xdr:to>
    <xdr:cxnSp macro="">
      <xdr:nvCxnSpPr>
        <xdr:cNvPr id="123" name="直線コネクタ 122"/>
        <xdr:cNvCxnSpPr/>
      </xdr:nvCxnSpPr>
      <xdr:spPr>
        <a:xfrm flipV="1">
          <a:off x="2019300" y="966166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97038</xdr:rowOff>
    </xdr:from>
    <xdr:to>
      <xdr:col>15</xdr:col>
      <xdr:colOff>101600</xdr:colOff>
      <xdr:row>54</xdr:row>
      <xdr:rowOff>27188</xdr:rowOff>
    </xdr:to>
    <xdr:sp macro="" textlink="">
      <xdr:nvSpPr>
        <xdr:cNvPr id="124" name="フローチャート: 判断 123"/>
        <xdr:cNvSpPr/>
      </xdr:nvSpPr>
      <xdr:spPr>
        <a:xfrm>
          <a:off x="2857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43715</xdr:rowOff>
    </xdr:from>
    <xdr:ext cx="534377" cy="259045"/>
    <xdr:sp macro="" textlink="">
      <xdr:nvSpPr>
        <xdr:cNvPr id="125" name="テキスト ボックス 124"/>
        <xdr:cNvSpPr txBox="1"/>
      </xdr:nvSpPr>
      <xdr:spPr>
        <a:xfrm>
          <a:off x="2641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146193</xdr:rowOff>
    </xdr:from>
    <xdr:to>
      <xdr:col>10</xdr:col>
      <xdr:colOff>114300</xdr:colOff>
      <xdr:row>57</xdr:row>
      <xdr:rowOff>155382</xdr:rowOff>
    </xdr:to>
    <xdr:cxnSp macro="">
      <xdr:nvCxnSpPr>
        <xdr:cNvPr id="126" name="直線コネクタ 125"/>
        <xdr:cNvCxnSpPr/>
      </xdr:nvCxnSpPr>
      <xdr:spPr>
        <a:xfrm flipV="1">
          <a:off x="1130300" y="9747393"/>
          <a:ext cx="889000" cy="18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100330</xdr:rowOff>
    </xdr:from>
    <xdr:to>
      <xdr:col>10</xdr:col>
      <xdr:colOff>165100</xdr:colOff>
      <xdr:row>55</xdr:row>
      <xdr:rowOff>30480</xdr:rowOff>
    </xdr:to>
    <xdr:sp macro="" textlink="">
      <xdr:nvSpPr>
        <xdr:cNvPr id="127" name="フローチャート: 判断 126"/>
        <xdr:cNvSpPr/>
      </xdr:nvSpPr>
      <xdr:spPr>
        <a:xfrm>
          <a:off x="1968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47007</xdr:rowOff>
    </xdr:from>
    <xdr:ext cx="534377" cy="259045"/>
    <xdr:sp macro="" textlink="">
      <xdr:nvSpPr>
        <xdr:cNvPr id="128" name="テキスト ボックス 127"/>
        <xdr:cNvSpPr txBox="1"/>
      </xdr:nvSpPr>
      <xdr:spPr>
        <a:xfrm>
          <a:off x="1752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71572</xdr:rowOff>
    </xdr:from>
    <xdr:to>
      <xdr:col>6</xdr:col>
      <xdr:colOff>38100</xdr:colOff>
      <xdr:row>57</xdr:row>
      <xdr:rowOff>1722</xdr:rowOff>
    </xdr:to>
    <xdr:sp macro="" textlink="">
      <xdr:nvSpPr>
        <xdr:cNvPr id="129" name="フローチャート: 判断 128"/>
        <xdr:cNvSpPr/>
      </xdr:nvSpPr>
      <xdr:spPr>
        <a:xfrm>
          <a:off x="1079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18249</xdr:rowOff>
    </xdr:from>
    <xdr:ext cx="534377" cy="259045"/>
    <xdr:sp macro="" textlink="">
      <xdr:nvSpPr>
        <xdr:cNvPr id="130" name="テキスト ボックス 129"/>
        <xdr:cNvSpPr txBox="1"/>
      </xdr:nvSpPr>
      <xdr:spPr>
        <a:xfrm>
          <a:off x="863111" y="94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166487</xdr:rowOff>
    </xdr:from>
    <xdr:to>
      <xdr:col>24</xdr:col>
      <xdr:colOff>114300</xdr:colOff>
      <xdr:row>57</xdr:row>
      <xdr:rowOff>96637</xdr:rowOff>
    </xdr:to>
    <xdr:sp macro="" textlink="">
      <xdr:nvSpPr>
        <xdr:cNvPr id="136" name="楕円 135"/>
        <xdr:cNvSpPr/>
      </xdr:nvSpPr>
      <xdr:spPr>
        <a:xfrm>
          <a:off x="4584700" y="97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81414</xdr:rowOff>
    </xdr:from>
    <xdr:ext cx="534377" cy="259045"/>
    <xdr:sp macro="" textlink="">
      <xdr:nvSpPr>
        <xdr:cNvPr id="137" name="総務費該当値テキスト"/>
        <xdr:cNvSpPr txBox="1"/>
      </xdr:nvSpPr>
      <xdr:spPr>
        <a:xfrm>
          <a:off x="4686300" y="968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70200</xdr:rowOff>
    </xdr:from>
    <xdr:to>
      <xdr:col>20</xdr:col>
      <xdr:colOff>38100</xdr:colOff>
      <xdr:row>58</xdr:row>
      <xdr:rowOff>350</xdr:rowOff>
    </xdr:to>
    <xdr:sp macro="" textlink="">
      <xdr:nvSpPr>
        <xdr:cNvPr id="138" name="楕円 137"/>
        <xdr:cNvSpPr/>
      </xdr:nvSpPr>
      <xdr:spPr>
        <a:xfrm>
          <a:off x="3746500" y="98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162927</xdr:rowOff>
    </xdr:from>
    <xdr:ext cx="534377" cy="259045"/>
    <xdr:sp macro="" textlink="">
      <xdr:nvSpPr>
        <xdr:cNvPr id="139" name="テキスト ボックス 138"/>
        <xdr:cNvSpPr txBox="1"/>
      </xdr:nvSpPr>
      <xdr:spPr>
        <a:xfrm>
          <a:off x="3517411" y="993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9668</xdr:rowOff>
    </xdr:from>
    <xdr:to>
      <xdr:col>15</xdr:col>
      <xdr:colOff>101600</xdr:colOff>
      <xdr:row>56</xdr:row>
      <xdr:rowOff>111268</xdr:rowOff>
    </xdr:to>
    <xdr:sp macro="" textlink="">
      <xdr:nvSpPr>
        <xdr:cNvPr id="140" name="楕円 139"/>
        <xdr:cNvSpPr/>
      </xdr:nvSpPr>
      <xdr:spPr>
        <a:xfrm>
          <a:off x="2857500" y="96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102395</xdr:rowOff>
    </xdr:from>
    <xdr:ext cx="534377" cy="259045"/>
    <xdr:sp macro="" textlink="">
      <xdr:nvSpPr>
        <xdr:cNvPr id="141" name="テキスト ボックス 140"/>
        <xdr:cNvSpPr txBox="1"/>
      </xdr:nvSpPr>
      <xdr:spPr>
        <a:xfrm>
          <a:off x="2641111" y="97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95393</xdr:rowOff>
    </xdr:from>
    <xdr:to>
      <xdr:col>10</xdr:col>
      <xdr:colOff>165100</xdr:colOff>
      <xdr:row>57</xdr:row>
      <xdr:rowOff>25543</xdr:rowOff>
    </xdr:to>
    <xdr:sp macro="" textlink="">
      <xdr:nvSpPr>
        <xdr:cNvPr id="142" name="楕円 141"/>
        <xdr:cNvSpPr/>
      </xdr:nvSpPr>
      <xdr:spPr>
        <a:xfrm>
          <a:off x="1968500" y="96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16670</xdr:rowOff>
    </xdr:from>
    <xdr:ext cx="534377" cy="259045"/>
    <xdr:sp macro="" textlink="">
      <xdr:nvSpPr>
        <xdr:cNvPr id="143" name="テキスト ボックス 142"/>
        <xdr:cNvSpPr txBox="1"/>
      </xdr:nvSpPr>
      <xdr:spPr>
        <a:xfrm>
          <a:off x="1752111" y="978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104582</xdr:rowOff>
    </xdr:from>
    <xdr:to>
      <xdr:col>6</xdr:col>
      <xdr:colOff>38100</xdr:colOff>
      <xdr:row>58</xdr:row>
      <xdr:rowOff>34732</xdr:rowOff>
    </xdr:to>
    <xdr:sp macro="" textlink="">
      <xdr:nvSpPr>
        <xdr:cNvPr id="144" name="楕円 143"/>
        <xdr:cNvSpPr/>
      </xdr:nvSpPr>
      <xdr:spPr>
        <a:xfrm>
          <a:off x="1079500" y="987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25859</xdr:rowOff>
    </xdr:from>
    <xdr:ext cx="534377" cy="259045"/>
    <xdr:sp macro="" textlink="">
      <xdr:nvSpPr>
        <xdr:cNvPr id="145" name="テキスト ボックス 144"/>
        <xdr:cNvSpPr txBox="1"/>
      </xdr:nvSpPr>
      <xdr:spPr>
        <a:xfrm>
          <a:off x="863111" y="996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77107</xdr:rowOff>
    </xdr:from>
    <xdr:to>
      <xdr:col>24</xdr:col>
      <xdr:colOff>62865</xdr:colOff>
      <xdr:row>77</xdr:row>
      <xdr:rowOff>168548</xdr:rowOff>
    </xdr:to>
    <xdr:cxnSp macro="">
      <xdr:nvCxnSpPr>
        <xdr:cNvPr id="170" name="直線コネクタ 169"/>
        <xdr:cNvCxnSpPr/>
      </xdr:nvCxnSpPr>
      <xdr:spPr>
        <a:xfrm flipV="1">
          <a:off x="4633595" y="12078607"/>
          <a:ext cx="127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925</xdr:rowOff>
    </xdr:from>
    <xdr:ext cx="534377" cy="259045"/>
    <xdr:sp macro="" textlink="">
      <xdr:nvSpPr>
        <xdr:cNvPr id="171" name="民生費最小値テキスト"/>
        <xdr:cNvSpPr txBox="1"/>
      </xdr:nvSpPr>
      <xdr:spPr>
        <a:xfrm>
          <a:off x="4686300" y="133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168548</xdr:rowOff>
    </xdr:from>
    <xdr:to>
      <xdr:col>24</xdr:col>
      <xdr:colOff>152400</xdr:colOff>
      <xdr:row>77</xdr:row>
      <xdr:rowOff>168548</xdr:rowOff>
    </xdr:to>
    <xdr:cxnSp macro="">
      <xdr:nvCxnSpPr>
        <xdr:cNvPr id="172" name="直線コネクタ 171"/>
        <xdr:cNvCxnSpPr/>
      </xdr:nvCxnSpPr>
      <xdr:spPr>
        <a:xfrm>
          <a:off x="4546600" y="1337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23784</xdr:rowOff>
    </xdr:from>
    <xdr:ext cx="534377" cy="259045"/>
    <xdr:sp macro="" textlink="">
      <xdr:nvSpPr>
        <xdr:cNvPr id="173" name="民生費最大値テキスト"/>
        <xdr:cNvSpPr txBox="1"/>
      </xdr:nvSpPr>
      <xdr:spPr>
        <a:xfrm>
          <a:off x="4686300" y="118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77107</xdr:rowOff>
    </xdr:from>
    <xdr:to>
      <xdr:col>24</xdr:col>
      <xdr:colOff>152400</xdr:colOff>
      <xdr:row>70</xdr:row>
      <xdr:rowOff>77107</xdr:rowOff>
    </xdr:to>
    <xdr:cxnSp macro="">
      <xdr:nvCxnSpPr>
        <xdr:cNvPr id="174" name="直線コネクタ 173"/>
        <xdr:cNvCxnSpPr/>
      </xdr:nvCxnSpPr>
      <xdr:spPr>
        <a:xfrm>
          <a:off x="4546600" y="1207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77216</xdr:rowOff>
    </xdr:from>
    <xdr:to>
      <xdr:col>24</xdr:col>
      <xdr:colOff>63500</xdr:colOff>
      <xdr:row>73</xdr:row>
      <xdr:rowOff>147538</xdr:rowOff>
    </xdr:to>
    <xdr:cxnSp macro="">
      <xdr:nvCxnSpPr>
        <xdr:cNvPr id="175" name="直線コネクタ 174"/>
        <xdr:cNvCxnSpPr/>
      </xdr:nvCxnSpPr>
      <xdr:spPr>
        <a:xfrm>
          <a:off x="3797300" y="12593066"/>
          <a:ext cx="838200" cy="7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1614</xdr:rowOff>
    </xdr:from>
    <xdr:ext cx="534377" cy="259045"/>
    <xdr:sp macro="" textlink="">
      <xdr:nvSpPr>
        <xdr:cNvPr id="176" name="民生費平均値テキスト"/>
        <xdr:cNvSpPr txBox="1"/>
      </xdr:nvSpPr>
      <xdr:spPr>
        <a:xfrm>
          <a:off x="4686300" y="12346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150187</xdr:rowOff>
    </xdr:from>
    <xdr:to>
      <xdr:col>24</xdr:col>
      <xdr:colOff>114300</xdr:colOff>
      <xdr:row>73</xdr:row>
      <xdr:rowOff>80337</xdr:rowOff>
    </xdr:to>
    <xdr:sp macro="" textlink="">
      <xdr:nvSpPr>
        <xdr:cNvPr id="177" name="フローチャート: 判断 176"/>
        <xdr:cNvSpPr/>
      </xdr:nvSpPr>
      <xdr:spPr>
        <a:xfrm>
          <a:off x="4584700" y="124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77216</xdr:rowOff>
    </xdr:from>
    <xdr:to>
      <xdr:col>19</xdr:col>
      <xdr:colOff>177800</xdr:colOff>
      <xdr:row>74</xdr:row>
      <xdr:rowOff>41620</xdr:rowOff>
    </xdr:to>
    <xdr:cxnSp macro="">
      <xdr:nvCxnSpPr>
        <xdr:cNvPr id="178" name="直線コネクタ 177"/>
        <xdr:cNvCxnSpPr/>
      </xdr:nvCxnSpPr>
      <xdr:spPr>
        <a:xfrm flipV="1">
          <a:off x="2908300" y="12593066"/>
          <a:ext cx="889000" cy="1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103705</xdr:rowOff>
    </xdr:from>
    <xdr:to>
      <xdr:col>20</xdr:col>
      <xdr:colOff>38100</xdr:colOff>
      <xdr:row>72</xdr:row>
      <xdr:rowOff>33855</xdr:rowOff>
    </xdr:to>
    <xdr:sp macro="" textlink="">
      <xdr:nvSpPr>
        <xdr:cNvPr id="179" name="フローチャート: 判断 178"/>
        <xdr:cNvSpPr/>
      </xdr:nvSpPr>
      <xdr:spPr>
        <a:xfrm>
          <a:off x="3746500" y="122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50382</xdr:rowOff>
    </xdr:from>
    <xdr:ext cx="534377" cy="259045"/>
    <xdr:sp macro="" textlink="">
      <xdr:nvSpPr>
        <xdr:cNvPr id="180" name="テキスト ボックス 179"/>
        <xdr:cNvSpPr txBox="1"/>
      </xdr:nvSpPr>
      <xdr:spPr>
        <a:xfrm>
          <a:off x="3517411" y="120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41620</xdr:rowOff>
    </xdr:from>
    <xdr:to>
      <xdr:col>15</xdr:col>
      <xdr:colOff>50800</xdr:colOff>
      <xdr:row>74</xdr:row>
      <xdr:rowOff>104648</xdr:rowOff>
    </xdr:to>
    <xdr:cxnSp macro="">
      <xdr:nvCxnSpPr>
        <xdr:cNvPr id="181" name="直線コネクタ 180"/>
        <xdr:cNvCxnSpPr/>
      </xdr:nvCxnSpPr>
      <xdr:spPr>
        <a:xfrm flipV="1">
          <a:off x="2019300" y="12728920"/>
          <a:ext cx="8890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4209</xdr:rowOff>
    </xdr:from>
    <xdr:to>
      <xdr:col>15</xdr:col>
      <xdr:colOff>101600</xdr:colOff>
      <xdr:row>71</xdr:row>
      <xdr:rowOff>105809</xdr:rowOff>
    </xdr:to>
    <xdr:sp macro="" textlink="">
      <xdr:nvSpPr>
        <xdr:cNvPr id="182" name="フローチャート: 判断 181"/>
        <xdr:cNvSpPr/>
      </xdr:nvSpPr>
      <xdr:spPr>
        <a:xfrm>
          <a:off x="2857500" y="121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122336</xdr:rowOff>
    </xdr:from>
    <xdr:ext cx="534377" cy="259045"/>
    <xdr:sp macro="" textlink="">
      <xdr:nvSpPr>
        <xdr:cNvPr id="183" name="テキスト ボックス 182"/>
        <xdr:cNvSpPr txBox="1"/>
      </xdr:nvSpPr>
      <xdr:spPr>
        <a:xfrm>
          <a:off x="2641111" y="119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104648</xdr:rowOff>
    </xdr:from>
    <xdr:to>
      <xdr:col>10</xdr:col>
      <xdr:colOff>114300</xdr:colOff>
      <xdr:row>78</xdr:row>
      <xdr:rowOff>60669</xdr:rowOff>
    </xdr:to>
    <xdr:cxnSp macro="">
      <xdr:nvCxnSpPr>
        <xdr:cNvPr id="184" name="直線コネクタ 183"/>
        <xdr:cNvCxnSpPr/>
      </xdr:nvCxnSpPr>
      <xdr:spPr>
        <a:xfrm flipV="1">
          <a:off x="1130300" y="12791948"/>
          <a:ext cx="889000" cy="6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59944</xdr:rowOff>
    </xdr:from>
    <xdr:to>
      <xdr:col>10</xdr:col>
      <xdr:colOff>165100</xdr:colOff>
      <xdr:row>75</xdr:row>
      <xdr:rowOff>161544</xdr:rowOff>
    </xdr:to>
    <xdr:sp macro="" textlink="">
      <xdr:nvSpPr>
        <xdr:cNvPr id="185" name="フローチャート: 判断 184"/>
        <xdr:cNvSpPr/>
      </xdr:nvSpPr>
      <xdr:spPr>
        <a:xfrm>
          <a:off x="1968500" y="129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152671</xdr:rowOff>
    </xdr:from>
    <xdr:ext cx="534377" cy="259045"/>
    <xdr:sp macro="" textlink="">
      <xdr:nvSpPr>
        <xdr:cNvPr id="186" name="テキスト ボックス 185"/>
        <xdr:cNvSpPr txBox="1"/>
      </xdr:nvSpPr>
      <xdr:spPr>
        <a:xfrm>
          <a:off x="1752111" y="130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139846</xdr:rowOff>
    </xdr:from>
    <xdr:to>
      <xdr:col>6</xdr:col>
      <xdr:colOff>38100</xdr:colOff>
      <xdr:row>79</xdr:row>
      <xdr:rowOff>69996</xdr:rowOff>
    </xdr:to>
    <xdr:sp macro="" textlink="">
      <xdr:nvSpPr>
        <xdr:cNvPr id="187" name="フローチャート: 判断 186"/>
        <xdr:cNvSpPr/>
      </xdr:nvSpPr>
      <xdr:spPr>
        <a:xfrm>
          <a:off x="1079500" y="135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61123</xdr:rowOff>
    </xdr:from>
    <xdr:ext cx="534377" cy="259045"/>
    <xdr:sp macro="" textlink="">
      <xdr:nvSpPr>
        <xdr:cNvPr id="188" name="テキスト ボックス 187"/>
        <xdr:cNvSpPr txBox="1"/>
      </xdr:nvSpPr>
      <xdr:spPr>
        <a:xfrm>
          <a:off x="863111" y="1360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96738</xdr:rowOff>
    </xdr:from>
    <xdr:to>
      <xdr:col>24</xdr:col>
      <xdr:colOff>114300</xdr:colOff>
      <xdr:row>74</xdr:row>
      <xdr:rowOff>26888</xdr:rowOff>
    </xdr:to>
    <xdr:sp macro="" textlink="">
      <xdr:nvSpPr>
        <xdr:cNvPr id="194" name="楕円 193"/>
        <xdr:cNvSpPr/>
      </xdr:nvSpPr>
      <xdr:spPr>
        <a:xfrm>
          <a:off x="4584700" y="1261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75165</xdr:rowOff>
    </xdr:from>
    <xdr:ext cx="534377" cy="259045"/>
    <xdr:sp macro="" textlink="">
      <xdr:nvSpPr>
        <xdr:cNvPr id="195" name="民生費該当値テキスト"/>
        <xdr:cNvSpPr txBox="1"/>
      </xdr:nvSpPr>
      <xdr:spPr>
        <a:xfrm>
          <a:off x="4686300" y="1259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26416</xdr:rowOff>
    </xdr:from>
    <xdr:to>
      <xdr:col>20</xdr:col>
      <xdr:colOff>38100</xdr:colOff>
      <xdr:row>73</xdr:row>
      <xdr:rowOff>128016</xdr:rowOff>
    </xdr:to>
    <xdr:sp macro="" textlink="">
      <xdr:nvSpPr>
        <xdr:cNvPr id="196" name="楕円 195"/>
        <xdr:cNvSpPr/>
      </xdr:nvSpPr>
      <xdr:spPr>
        <a:xfrm>
          <a:off x="3746500" y="125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119143</xdr:rowOff>
    </xdr:from>
    <xdr:ext cx="534377" cy="259045"/>
    <xdr:sp macro="" textlink="">
      <xdr:nvSpPr>
        <xdr:cNvPr id="197" name="テキスト ボックス 196"/>
        <xdr:cNvSpPr txBox="1"/>
      </xdr:nvSpPr>
      <xdr:spPr>
        <a:xfrm>
          <a:off x="3517411" y="1263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162270</xdr:rowOff>
    </xdr:from>
    <xdr:to>
      <xdr:col>15</xdr:col>
      <xdr:colOff>101600</xdr:colOff>
      <xdr:row>74</xdr:row>
      <xdr:rowOff>92420</xdr:rowOff>
    </xdr:to>
    <xdr:sp macro="" textlink="">
      <xdr:nvSpPr>
        <xdr:cNvPr id="198" name="楕円 197"/>
        <xdr:cNvSpPr/>
      </xdr:nvSpPr>
      <xdr:spPr>
        <a:xfrm>
          <a:off x="2857500" y="126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83547</xdr:rowOff>
    </xdr:from>
    <xdr:ext cx="534377" cy="259045"/>
    <xdr:sp macro="" textlink="">
      <xdr:nvSpPr>
        <xdr:cNvPr id="199" name="テキスト ボックス 198"/>
        <xdr:cNvSpPr txBox="1"/>
      </xdr:nvSpPr>
      <xdr:spPr>
        <a:xfrm>
          <a:off x="2641111" y="1277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53848</xdr:rowOff>
    </xdr:from>
    <xdr:to>
      <xdr:col>10</xdr:col>
      <xdr:colOff>165100</xdr:colOff>
      <xdr:row>74</xdr:row>
      <xdr:rowOff>155448</xdr:rowOff>
    </xdr:to>
    <xdr:sp macro="" textlink="">
      <xdr:nvSpPr>
        <xdr:cNvPr id="200" name="楕円 199"/>
        <xdr:cNvSpPr/>
      </xdr:nvSpPr>
      <xdr:spPr>
        <a:xfrm>
          <a:off x="1968500" y="127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525</xdr:rowOff>
    </xdr:from>
    <xdr:ext cx="534377" cy="259045"/>
    <xdr:sp macro="" textlink="">
      <xdr:nvSpPr>
        <xdr:cNvPr id="201" name="テキスト ボックス 200"/>
        <xdr:cNvSpPr txBox="1"/>
      </xdr:nvSpPr>
      <xdr:spPr>
        <a:xfrm>
          <a:off x="1752111" y="1251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9869</xdr:rowOff>
    </xdr:from>
    <xdr:to>
      <xdr:col>6</xdr:col>
      <xdr:colOff>38100</xdr:colOff>
      <xdr:row>78</xdr:row>
      <xdr:rowOff>111469</xdr:rowOff>
    </xdr:to>
    <xdr:sp macro="" textlink="">
      <xdr:nvSpPr>
        <xdr:cNvPr id="202" name="楕円 201"/>
        <xdr:cNvSpPr/>
      </xdr:nvSpPr>
      <xdr:spPr>
        <a:xfrm>
          <a:off x="1079500" y="133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127996</xdr:rowOff>
    </xdr:from>
    <xdr:ext cx="534377" cy="259045"/>
    <xdr:sp macro="" textlink="">
      <xdr:nvSpPr>
        <xdr:cNvPr id="203" name="テキスト ボックス 202"/>
        <xdr:cNvSpPr txBox="1"/>
      </xdr:nvSpPr>
      <xdr:spPr>
        <a:xfrm>
          <a:off x="863111" y="131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108420</xdr:rowOff>
    </xdr:from>
    <xdr:to>
      <xdr:col>24</xdr:col>
      <xdr:colOff>62865</xdr:colOff>
      <xdr:row>98</xdr:row>
      <xdr:rowOff>148120</xdr:rowOff>
    </xdr:to>
    <xdr:cxnSp macro="">
      <xdr:nvCxnSpPr>
        <xdr:cNvPr id="226" name="直線コネクタ 225"/>
        <xdr:cNvCxnSpPr/>
      </xdr:nvCxnSpPr>
      <xdr:spPr>
        <a:xfrm flipV="1">
          <a:off x="4633595" y="15710370"/>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151947</xdr:rowOff>
    </xdr:from>
    <xdr:ext cx="534377" cy="259045"/>
    <xdr:sp macro="" textlink="">
      <xdr:nvSpPr>
        <xdr:cNvPr id="227" name="衛生費最小値テキスト"/>
        <xdr:cNvSpPr txBox="1"/>
      </xdr:nvSpPr>
      <xdr:spPr>
        <a:xfrm>
          <a:off x="4686300"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148120</xdr:rowOff>
    </xdr:from>
    <xdr:to>
      <xdr:col>24</xdr:col>
      <xdr:colOff>152400</xdr:colOff>
      <xdr:row>98</xdr:row>
      <xdr:rowOff>148120</xdr:rowOff>
    </xdr:to>
    <xdr:cxnSp macro="">
      <xdr:nvCxnSpPr>
        <xdr:cNvPr id="228" name="直線コネクタ 227"/>
        <xdr:cNvCxnSpPr/>
      </xdr:nvCxnSpPr>
      <xdr:spPr>
        <a:xfrm>
          <a:off x="4546600" y="169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55097</xdr:rowOff>
    </xdr:from>
    <xdr:ext cx="534377" cy="259045"/>
    <xdr:sp macro="" textlink="">
      <xdr:nvSpPr>
        <xdr:cNvPr id="229" name="衛生費最大値テキスト"/>
        <xdr:cNvSpPr txBox="1"/>
      </xdr:nvSpPr>
      <xdr:spPr>
        <a:xfrm>
          <a:off x="4686300" y="154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108420</xdr:rowOff>
    </xdr:from>
    <xdr:to>
      <xdr:col>24</xdr:col>
      <xdr:colOff>152400</xdr:colOff>
      <xdr:row>91</xdr:row>
      <xdr:rowOff>108420</xdr:rowOff>
    </xdr:to>
    <xdr:cxnSp macro="">
      <xdr:nvCxnSpPr>
        <xdr:cNvPr id="230" name="直線コネクタ 229"/>
        <xdr:cNvCxnSpPr/>
      </xdr:nvCxnSpPr>
      <xdr:spPr>
        <a:xfrm>
          <a:off x="4546600" y="1571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58052</xdr:rowOff>
    </xdr:from>
    <xdr:to>
      <xdr:col>24</xdr:col>
      <xdr:colOff>63500</xdr:colOff>
      <xdr:row>98</xdr:row>
      <xdr:rowOff>119241</xdr:rowOff>
    </xdr:to>
    <xdr:cxnSp macro="">
      <xdr:nvCxnSpPr>
        <xdr:cNvPr id="231" name="直線コネクタ 230"/>
        <xdr:cNvCxnSpPr/>
      </xdr:nvCxnSpPr>
      <xdr:spPr>
        <a:xfrm>
          <a:off x="3797300" y="16860152"/>
          <a:ext cx="8382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113568</xdr:rowOff>
    </xdr:from>
    <xdr:ext cx="534377" cy="259045"/>
    <xdr:sp macro="" textlink="">
      <xdr:nvSpPr>
        <xdr:cNvPr id="232" name="衛生費平均値テキスト"/>
        <xdr:cNvSpPr txBox="1"/>
      </xdr:nvSpPr>
      <xdr:spPr>
        <a:xfrm>
          <a:off x="4686300" y="1640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90691</xdr:rowOff>
    </xdr:from>
    <xdr:to>
      <xdr:col>24</xdr:col>
      <xdr:colOff>114300</xdr:colOff>
      <xdr:row>97</xdr:row>
      <xdr:rowOff>20841</xdr:rowOff>
    </xdr:to>
    <xdr:sp macro="" textlink="">
      <xdr:nvSpPr>
        <xdr:cNvPr id="233" name="フローチャート: 判断 232"/>
        <xdr:cNvSpPr/>
      </xdr:nvSpPr>
      <xdr:spPr>
        <a:xfrm>
          <a:off x="45847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8026</xdr:rowOff>
    </xdr:from>
    <xdr:to>
      <xdr:col>19</xdr:col>
      <xdr:colOff>177800</xdr:colOff>
      <xdr:row>98</xdr:row>
      <xdr:rowOff>58052</xdr:rowOff>
    </xdr:to>
    <xdr:cxnSp macro="">
      <xdr:nvCxnSpPr>
        <xdr:cNvPr id="234" name="直線コネクタ 233"/>
        <xdr:cNvCxnSpPr/>
      </xdr:nvCxnSpPr>
      <xdr:spPr>
        <a:xfrm>
          <a:off x="2908300" y="16810126"/>
          <a:ext cx="889000" cy="5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102921</xdr:rowOff>
    </xdr:from>
    <xdr:to>
      <xdr:col>20</xdr:col>
      <xdr:colOff>38100</xdr:colOff>
      <xdr:row>97</xdr:row>
      <xdr:rowOff>33071</xdr:rowOff>
    </xdr:to>
    <xdr:sp macro="" textlink="">
      <xdr:nvSpPr>
        <xdr:cNvPr id="235" name="フローチャート: 判断 234"/>
        <xdr:cNvSpPr/>
      </xdr:nvSpPr>
      <xdr:spPr>
        <a:xfrm>
          <a:off x="3746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49598</xdr:rowOff>
    </xdr:from>
    <xdr:ext cx="534377" cy="259045"/>
    <xdr:sp macro="" textlink="">
      <xdr:nvSpPr>
        <xdr:cNvPr id="236" name="テキスト ボックス 235"/>
        <xdr:cNvSpPr txBox="1"/>
      </xdr:nvSpPr>
      <xdr:spPr>
        <a:xfrm>
          <a:off x="35174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8026</xdr:rowOff>
    </xdr:from>
    <xdr:to>
      <xdr:col>15</xdr:col>
      <xdr:colOff>50800</xdr:colOff>
      <xdr:row>98</xdr:row>
      <xdr:rowOff>55842</xdr:rowOff>
    </xdr:to>
    <xdr:cxnSp macro="">
      <xdr:nvCxnSpPr>
        <xdr:cNvPr id="237" name="直線コネクタ 236"/>
        <xdr:cNvCxnSpPr/>
      </xdr:nvCxnSpPr>
      <xdr:spPr>
        <a:xfrm flipV="1">
          <a:off x="2019300" y="16810126"/>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115990</xdr:rowOff>
    </xdr:from>
    <xdr:to>
      <xdr:col>15</xdr:col>
      <xdr:colOff>101600</xdr:colOff>
      <xdr:row>97</xdr:row>
      <xdr:rowOff>46140</xdr:rowOff>
    </xdr:to>
    <xdr:sp macro="" textlink="">
      <xdr:nvSpPr>
        <xdr:cNvPr id="238" name="フローチャート: 判断 237"/>
        <xdr:cNvSpPr/>
      </xdr:nvSpPr>
      <xdr:spPr>
        <a:xfrm>
          <a:off x="2857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62667</xdr:rowOff>
    </xdr:from>
    <xdr:ext cx="534377" cy="259045"/>
    <xdr:sp macro="" textlink="">
      <xdr:nvSpPr>
        <xdr:cNvPr id="239" name="テキスト ボックス 238"/>
        <xdr:cNvSpPr txBox="1"/>
      </xdr:nvSpPr>
      <xdr:spPr>
        <a:xfrm>
          <a:off x="2641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178</xdr:rowOff>
    </xdr:from>
    <xdr:to>
      <xdr:col>10</xdr:col>
      <xdr:colOff>114300</xdr:colOff>
      <xdr:row>98</xdr:row>
      <xdr:rowOff>55842</xdr:rowOff>
    </xdr:to>
    <xdr:cxnSp macro="">
      <xdr:nvCxnSpPr>
        <xdr:cNvPr id="240" name="直線コネクタ 239"/>
        <xdr:cNvCxnSpPr/>
      </xdr:nvCxnSpPr>
      <xdr:spPr>
        <a:xfrm>
          <a:off x="1130300" y="16802278"/>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125857</xdr:rowOff>
    </xdr:from>
    <xdr:to>
      <xdr:col>10</xdr:col>
      <xdr:colOff>165100</xdr:colOff>
      <xdr:row>97</xdr:row>
      <xdr:rowOff>56007</xdr:rowOff>
    </xdr:to>
    <xdr:sp macro="" textlink="">
      <xdr:nvSpPr>
        <xdr:cNvPr id="241" name="フローチャート: 判断 240"/>
        <xdr:cNvSpPr/>
      </xdr:nvSpPr>
      <xdr:spPr>
        <a:xfrm>
          <a:off x="1968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72534</xdr:rowOff>
    </xdr:from>
    <xdr:ext cx="534377" cy="259045"/>
    <xdr:sp macro="" textlink="">
      <xdr:nvSpPr>
        <xdr:cNvPr id="242" name="テキスト ボックス 241"/>
        <xdr:cNvSpPr txBox="1"/>
      </xdr:nvSpPr>
      <xdr:spPr>
        <a:xfrm>
          <a:off x="1752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41427</xdr:rowOff>
    </xdr:from>
    <xdr:to>
      <xdr:col>6</xdr:col>
      <xdr:colOff>38100</xdr:colOff>
      <xdr:row>97</xdr:row>
      <xdr:rowOff>143027</xdr:rowOff>
    </xdr:to>
    <xdr:sp macro="" textlink="">
      <xdr:nvSpPr>
        <xdr:cNvPr id="243" name="フローチャート: 判断 242"/>
        <xdr:cNvSpPr/>
      </xdr:nvSpPr>
      <xdr:spPr>
        <a:xfrm>
          <a:off x="1079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159554</xdr:rowOff>
    </xdr:from>
    <xdr:ext cx="534377" cy="259045"/>
    <xdr:sp macro="" textlink="">
      <xdr:nvSpPr>
        <xdr:cNvPr id="244" name="テキスト ボックス 243"/>
        <xdr:cNvSpPr txBox="1"/>
      </xdr:nvSpPr>
      <xdr:spPr>
        <a:xfrm>
          <a:off x="863111" y="164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68441</xdr:rowOff>
    </xdr:from>
    <xdr:to>
      <xdr:col>24</xdr:col>
      <xdr:colOff>114300</xdr:colOff>
      <xdr:row>98</xdr:row>
      <xdr:rowOff>170041</xdr:rowOff>
    </xdr:to>
    <xdr:sp macro="" textlink="">
      <xdr:nvSpPr>
        <xdr:cNvPr id="250" name="楕円 249"/>
        <xdr:cNvSpPr/>
      </xdr:nvSpPr>
      <xdr:spPr>
        <a:xfrm>
          <a:off x="4584700" y="168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154818</xdr:rowOff>
    </xdr:from>
    <xdr:ext cx="534377" cy="259045"/>
    <xdr:sp macro="" textlink="">
      <xdr:nvSpPr>
        <xdr:cNvPr id="251" name="衛生費該当値テキスト"/>
        <xdr:cNvSpPr txBox="1"/>
      </xdr:nvSpPr>
      <xdr:spPr>
        <a:xfrm>
          <a:off x="4686300" y="167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7252</xdr:rowOff>
    </xdr:from>
    <xdr:to>
      <xdr:col>20</xdr:col>
      <xdr:colOff>38100</xdr:colOff>
      <xdr:row>98</xdr:row>
      <xdr:rowOff>108852</xdr:rowOff>
    </xdr:to>
    <xdr:sp macro="" textlink="">
      <xdr:nvSpPr>
        <xdr:cNvPr id="252" name="楕円 251"/>
        <xdr:cNvSpPr/>
      </xdr:nvSpPr>
      <xdr:spPr>
        <a:xfrm>
          <a:off x="3746500" y="168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99979</xdr:rowOff>
    </xdr:from>
    <xdr:ext cx="534377" cy="259045"/>
    <xdr:sp macro="" textlink="">
      <xdr:nvSpPr>
        <xdr:cNvPr id="253" name="テキスト ボックス 252"/>
        <xdr:cNvSpPr txBox="1"/>
      </xdr:nvSpPr>
      <xdr:spPr>
        <a:xfrm>
          <a:off x="3517411" y="169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128676</xdr:rowOff>
    </xdr:from>
    <xdr:to>
      <xdr:col>15</xdr:col>
      <xdr:colOff>101600</xdr:colOff>
      <xdr:row>98</xdr:row>
      <xdr:rowOff>58826</xdr:rowOff>
    </xdr:to>
    <xdr:sp macro="" textlink="">
      <xdr:nvSpPr>
        <xdr:cNvPr id="254" name="楕円 253"/>
        <xdr:cNvSpPr/>
      </xdr:nvSpPr>
      <xdr:spPr>
        <a:xfrm>
          <a:off x="2857500" y="167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49953</xdr:rowOff>
    </xdr:from>
    <xdr:ext cx="534377" cy="259045"/>
    <xdr:sp macro="" textlink="">
      <xdr:nvSpPr>
        <xdr:cNvPr id="255" name="テキスト ボックス 254"/>
        <xdr:cNvSpPr txBox="1"/>
      </xdr:nvSpPr>
      <xdr:spPr>
        <a:xfrm>
          <a:off x="2641111" y="1685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5042</xdr:rowOff>
    </xdr:from>
    <xdr:to>
      <xdr:col>10</xdr:col>
      <xdr:colOff>165100</xdr:colOff>
      <xdr:row>98</xdr:row>
      <xdr:rowOff>106642</xdr:rowOff>
    </xdr:to>
    <xdr:sp macro="" textlink="">
      <xdr:nvSpPr>
        <xdr:cNvPr id="256" name="楕円 255"/>
        <xdr:cNvSpPr/>
      </xdr:nvSpPr>
      <xdr:spPr>
        <a:xfrm>
          <a:off x="1968500" y="1680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97769</xdr:rowOff>
    </xdr:from>
    <xdr:ext cx="534377" cy="259045"/>
    <xdr:sp macro="" textlink="">
      <xdr:nvSpPr>
        <xdr:cNvPr id="257" name="テキスト ボックス 256"/>
        <xdr:cNvSpPr txBox="1"/>
      </xdr:nvSpPr>
      <xdr:spPr>
        <a:xfrm>
          <a:off x="1752111" y="1689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120828</xdr:rowOff>
    </xdr:from>
    <xdr:to>
      <xdr:col>6</xdr:col>
      <xdr:colOff>38100</xdr:colOff>
      <xdr:row>98</xdr:row>
      <xdr:rowOff>50978</xdr:rowOff>
    </xdr:to>
    <xdr:sp macro="" textlink="">
      <xdr:nvSpPr>
        <xdr:cNvPr id="258" name="楕円 257"/>
        <xdr:cNvSpPr/>
      </xdr:nvSpPr>
      <xdr:spPr>
        <a:xfrm>
          <a:off x="1079500" y="167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42105</xdr:rowOff>
    </xdr:from>
    <xdr:ext cx="534377" cy="259045"/>
    <xdr:sp macro="" textlink="">
      <xdr:nvSpPr>
        <xdr:cNvPr id="259" name="テキスト ボックス 258"/>
        <xdr:cNvSpPr txBox="1"/>
      </xdr:nvSpPr>
      <xdr:spPr>
        <a:xfrm>
          <a:off x="863111" y="168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125526</xdr:rowOff>
    </xdr:to>
    <xdr:cxnSp macro="">
      <xdr:nvCxnSpPr>
        <xdr:cNvPr id="280" name="直線コネクタ 279"/>
        <xdr:cNvCxnSpPr/>
      </xdr:nvCxnSpPr>
      <xdr:spPr>
        <a:xfrm flipV="1">
          <a:off x="10475595" y="5397500"/>
          <a:ext cx="1270" cy="1243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129353</xdr:rowOff>
    </xdr:from>
    <xdr:ext cx="469744" cy="259045"/>
    <xdr:sp macro="" textlink="">
      <xdr:nvSpPr>
        <xdr:cNvPr id="281" name="労働費最小値テキスト"/>
        <xdr:cNvSpPr txBox="1"/>
      </xdr:nvSpPr>
      <xdr:spPr>
        <a:xfrm>
          <a:off x="10528300" y="664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125526</xdr:rowOff>
    </xdr:from>
    <xdr:to>
      <xdr:col>55</xdr:col>
      <xdr:colOff>88900</xdr:colOff>
      <xdr:row>38</xdr:row>
      <xdr:rowOff>125526</xdr:rowOff>
    </xdr:to>
    <xdr:cxnSp macro="">
      <xdr:nvCxnSpPr>
        <xdr:cNvPr id="282" name="直線コネクタ 281"/>
        <xdr:cNvCxnSpPr/>
      </xdr:nvCxnSpPr>
      <xdr:spPr>
        <a:xfrm>
          <a:off x="10388600" y="664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83"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84" name="直線コネクタ 283"/>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119583</xdr:rowOff>
    </xdr:from>
    <xdr:to>
      <xdr:col>55</xdr:col>
      <xdr:colOff>0</xdr:colOff>
      <xdr:row>38</xdr:row>
      <xdr:rowOff>73863</xdr:rowOff>
    </xdr:to>
    <xdr:cxnSp macro="">
      <xdr:nvCxnSpPr>
        <xdr:cNvPr id="285" name="直線コネクタ 284"/>
        <xdr:cNvCxnSpPr/>
      </xdr:nvCxnSpPr>
      <xdr:spPr>
        <a:xfrm flipV="1">
          <a:off x="9639300" y="6463233"/>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53255</xdr:rowOff>
    </xdr:from>
    <xdr:ext cx="469744" cy="259045"/>
    <xdr:sp macro="" textlink="">
      <xdr:nvSpPr>
        <xdr:cNvPr id="286" name="労働費平均値テキスト"/>
        <xdr:cNvSpPr txBox="1"/>
      </xdr:nvSpPr>
      <xdr:spPr>
        <a:xfrm>
          <a:off x="10528300" y="60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30378</xdr:rowOff>
    </xdr:from>
    <xdr:to>
      <xdr:col>55</xdr:col>
      <xdr:colOff>50800</xdr:colOff>
      <xdr:row>36</xdr:row>
      <xdr:rowOff>131978</xdr:rowOff>
    </xdr:to>
    <xdr:sp macro="" textlink="">
      <xdr:nvSpPr>
        <xdr:cNvPr id="287" name="フローチャート: 判断 286"/>
        <xdr:cNvSpPr/>
      </xdr:nvSpPr>
      <xdr:spPr>
        <a:xfrm>
          <a:off x="10426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143815</xdr:rowOff>
    </xdr:from>
    <xdr:to>
      <xdr:col>50</xdr:col>
      <xdr:colOff>114300</xdr:colOff>
      <xdr:row>38</xdr:row>
      <xdr:rowOff>73863</xdr:rowOff>
    </xdr:to>
    <xdr:cxnSp macro="">
      <xdr:nvCxnSpPr>
        <xdr:cNvPr id="288" name="直線コネクタ 287"/>
        <xdr:cNvCxnSpPr/>
      </xdr:nvCxnSpPr>
      <xdr:spPr>
        <a:xfrm>
          <a:off x="8750300" y="6487465"/>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25349</xdr:rowOff>
    </xdr:from>
    <xdr:to>
      <xdr:col>50</xdr:col>
      <xdr:colOff>165100</xdr:colOff>
      <xdr:row>36</xdr:row>
      <xdr:rowOff>126949</xdr:rowOff>
    </xdr:to>
    <xdr:sp macro="" textlink="">
      <xdr:nvSpPr>
        <xdr:cNvPr id="289" name="フローチャート: 判断 288"/>
        <xdr:cNvSpPr/>
      </xdr:nvSpPr>
      <xdr:spPr>
        <a:xfrm>
          <a:off x="9588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143476</xdr:rowOff>
    </xdr:from>
    <xdr:ext cx="469744" cy="259045"/>
    <xdr:sp macro="" textlink="">
      <xdr:nvSpPr>
        <xdr:cNvPr id="290" name="テキスト ボックス 289"/>
        <xdr:cNvSpPr txBox="1"/>
      </xdr:nvSpPr>
      <xdr:spPr>
        <a:xfrm>
          <a:off x="93917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130556</xdr:rowOff>
    </xdr:from>
    <xdr:to>
      <xdr:col>45</xdr:col>
      <xdr:colOff>177800</xdr:colOff>
      <xdr:row>37</xdr:row>
      <xdr:rowOff>143815</xdr:rowOff>
    </xdr:to>
    <xdr:cxnSp macro="">
      <xdr:nvCxnSpPr>
        <xdr:cNvPr id="291" name="直線コネクタ 290"/>
        <xdr:cNvCxnSpPr/>
      </xdr:nvCxnSpPr>
      <xdr:spPr>
        <a:xfrm>
          <a:off x="7861300" y="6302756"/>
          <a:ext cx="889000" cy="1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167081</xdr:rowOff>
    </xdr:from>
    <xdr:to>
      <xdr:col>46</xdr:col>
      <xdr:colOff>38100</xdr:colOff>
      <xdr:row>35</xdr:row>
      <xdr:rowOff>97231</xdr:rowOff>
    </xdr:to>
    <xdr:sp macro="" textlink="">
      <xdr:nvSpPr>
        <xdr:cNvPr id="292" name="フローチャート: 判断 291"/>
        <xdr:cNvSpPr/>
      </xdr:nvSpPr>
      <xdr:spPr>
        <a:xfrm>
          <a:off x="8699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113758</xdr:rowOff>
    </xdr:from>
    <xdr:ext cx="469744" cy="259045"/>
    <xdr:sp macro="" textlink="">
      <xdr:nvSpPr>
        <xdr:cNvPr id="293" name="テキスト ボックス 292"/>
        <xdr:cNvSpPr txBox="1"/>
      </xdr:nvSpPr>
      <xdr:spPr>
        <a:xfrm>
          <a:off x="8515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130556</xdr:rowOff>
    </xdr:from>
    <xdr:to>
      <xdr:col>41</xdr:col>
      <xdr:colOff>50800</xdr:colOff>
      <xdr:row>36</xdr:row>
      <xdr:rowOff>149301</xdr:rowOff>
    </xdr:to>
    <xdr:cxnSp macro="">
      <xdr:nvCxnSpPr>
        <xdr:cNvPr id="294" name="直線コネクタ 293"/>
        <xdr:cNvCxnSpPr/>
      </xdr:nvCxnSpPr>
      <xdr:spPr>
        <a:xfrm flipV="1">
          <a:off x="6972300" y="6302756"/>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29007</xdr:rowOff>
    </xdr:from>
    <xdr:to>
      <xdr:col>41</xdr:col>
      <xdr:colOff>101600</xdr:colOff>
      <xdr:row>31</xdr:row>
      <xdr:rowOff>130607</xdr:rowOff>
    </xdr:to>
    <xdr:sp macro="" textlink="">
      <xdr:nvSpPr>
        <xdr:cNvPr id="295" name="フローチャート: 判断 294"/>
        <xdr:cNvSpPr/>
      </xdr:nvSpPr>
      <xdr:spPr>
        <a:xfrm>
          <a:off x="7810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147134</xdr:rowOff>
    </xdr:from>
    <xdr:ext cx="469744" cy="259045"/>
    <xdr:sp macro="" textlink="">
      <xdr:nvSpPr>
        <xdr:cNvPr id="296" name="テキスト ボックス 295"/>
        <xdr:cNvSpPr txBox="1"/>
      </xdr:nvSpPr>
      <xdr:spPr>
        <a:xfrm>
          <a:off x="7626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43180</xdr:rowOff>
    </xdr:from>
    <xdr:to>
      <xdr:col>36</xdr:col>
      <xdr:colOff>165100</xdr:colOff>
      <xdr:row>33</xdr:row>
      <xdr:rowOff>144780</xdr:rowOff>
    </xdr:to>
    <xdr:sp macro="" textlink="">
      <xdr:nvSpPr>
        <xdr:cNvPr id="297" name="フローチャート: 判断 296"/>
        <xdr:cNvSpPr/>
      </xdr:nvSpPr>
      <xdr:spPr>
        <a:xfrm>
          <a:off x="6921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161307</xdr:rowOff>
    </xdr:from>
    <xdr:ext cx="469744" cy="259045"/>
    <xdr:sp macro="" textlink="">
      <xdr:nvSpPr>
        <xdr:cNvPr id="298" name="テキスト ボックス 297"/>
        <xdr:cNvSpPr txBox="1"/>
      </xdr:nvSpPr>
      <xdr:spPr>
        <a:xfrm>
          <a:off x="6737428"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68783</xdr:rowOff>
    </xdr:from>
    <xdr:to>
      <xdr:col>55</xdr:col>
      <xdr:colOff>50800</xdr:colOff>
      <xdr:row>37</xdr:row>
      <xdr:rowOff>170383</xdr:rowOff>
    </xdr:to>
    <xdr:sp macro="" textlink="">
      <xdr:nvSpPr>
        <xdr:cNvPr id="304" name="楕円 303"/>
        <xdr:cNvSpPr/>
      </xdr:nvSpPr>
      <xdr:spPr>
        <a:xfrm>
          <a:off x="104267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47210</xdr:rowOff>
    </xdr:from>
    <xdr:ext cx="469744" cy="259045"/>
    <xdr:sp macro="" textlink="">
      <xdr:nvSpPr>
        <xdr:cNvPr id="305" name="労働費該当値テキスト"/>
        <xdr:cNvSpPr txBox="1"/>
      </xdr:nvSpPr>
      <xdr:spPr>
        <a:xfrm>
          <a:off x="10528300" y="63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23063</xdr:rowOff>
    </xdr:from>
    <xdr:to>
      <xdr:col>50</xdr:col>
      <xdr:colOff>165100</xdr:colOff>
      <xdr:row>38</xdr:row>
      <xdr:rowOff>124663</xdr:rowOff>
    </xdr:to>
    <xdr:sp macro="" textlink="">
      <xdr:nvSpPr>
        <xdr:cNvPr id="306" name="楕円 305"/>
        <xdr:cNvSpPr/>
      </xdr:nvSpPr>
      <xdr:spPr>
        <a:xfrm>
          <a:off x="9588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115790</xdr:rowOff>
    </xdr:from>
    <xdr:ext cx="469744" cy="259045"/>
    <xdr:sp macro="" textlink="">
      <xdr:nvSpPr>
        <xdr:cNvPr id="307" name="テキスト ボックス 306"/>
        <xdr:cNvSpPr txBox="1"/>
      </xdr:nvSpPr>
      <xdr:spPr>
        <a:xfrm>
          <a:off x="9391728" y="663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93015</xdr:rowOff>
    </xdr:from>
    <xdr:to>
      <xdr:col>46</xdr:col>
      <xdr:colOff>38100</xdr:colOff>
      <xdr:row>38</xdr:row>
      <xdr:rowOff>23164</xdr:rowOff>
    </xdr:to>
    <xdr:sp macro="" textlink="">
      <xdr:nvSpPr>
        <xdr:cNvPr id="308" name="楕円 307"/>
        <xdr:cNvSpPr/>
      </xdr:nvSpPr>
      <xdr:spPr>
        <a:xfrm>
          <a:off x="8699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14291</xdr:rowOff>
    </xdr:from>
    <xdr:ext cx="469744" cy="259045"/>
    <xdr:sp macro="" textlink="">
      <xdr:nvSpPr>
        <xdr:cNvPr id="309" name="テキスト ボックス 308"/>
        <xdr:cNvSpPr txBox="1"/>
      </xdr:nvSpPr>
      <xdr:spPr>
        <a:xfrm>
          <a:off x="8515428" y="65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79756</xdr:rowOff>
    </xdr:from>
    <xdr:to>
      <xdr:col>41</xdr:col>
      <xdr:colOff>101600</xdr:colOff>
      <xdr:row>37</xdr:row>
      <xdr:rowOff>9906</xdr:rowOff>
    </xdr:to>
    <xdr:sp macro="" textlink="">
      <xdr:nvSpPr>
        <xdr:cNvPr id="310" name="楕円 309"/>
        <xdr:cNvSpPr/>
      </xdr:nvSpPr>
      <xdr:spPr>
        <a:xfrm>
          <a:off x="7810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1033</xdr:rowOff>
    </xdr:from>
    <xdr:ext cx="469744" cy="259045"/>
    <xdr:sp macro="" textlink="">
      <xdr:nvSpPr>
        <xdr:cNvPr id="311" name="テキスト ボックス 310"/>
        <xdr:cNvSpPr txBox="1"/>
      </xdr:nvSpPr>
      <xdr:spPr>
        <a:xfrm>
          <a:off x="7626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98501</xdr:rowOff>
    </xdr:from>
    <xdr:to>
      <xdr:col>36</xdr:col>
      <xdr:colOff>165100</xdr:colOff>
      <xdr:row>37</xdr:row>
      <xdr:rowOff>28651</xdr:rowOff>
    </xdr:to>
    <xdr:sp macro="" textlink="">
      <xdr:nvSpPr>
        <xdr:cNvPr id="312" name="楕円 311"/>
        <xdr:cNvSpPr/>
      </xdr:nvSpPr>
      <xdr:spPr>
        <a:xfrm>
          <a:off x="6921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19778</xdr:rowOff>
    </xdr:from>
    <xdr:ext cx="469744" cy="259045"/>
    <xdr:sp macro="" textlink="">
      <xdr:nvSpPr>
        <xdr:cNvPr id="313" name="テキスト ボックス 312"/>
        <xdr:cNvSpPr txBox="1"/>
      </xdr:nvSpPr>
      <xdr:spPr>
        <a:xfrm>
          <a:off x="6737428" y="636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4" name="テキスト ボックス 32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4" name="テキスト ボックス 33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8549</xdr:rowOff>
    </xdr:from>
    <xdr:to>
      <xdr:col>54</xdr:col>
      <xdr:colOff>189865</xdr:colOff>
      <xdr:row>57</xdr:row>
      <xdr:rowOff>129087</xdr:rowOff>
    </xdr:to>
    <xdr:cxnSp macro="">
      <xdr:nvCxnSpPr>
        <xdr:cNvPr id="338" name="直線コネクタ 337"/>
        <xdr:cNvCxnSpPr/>
      </xdr:nvCxnSpPr>
      <xdr:spPr>
        <a:xfrm flipV="1">
          <a:off x="10475595" y="8581049"/>
          <a:ext cx="1270" cy="132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132914</xdr:rowOff>
    </xdr:from>
    <xdr:ext cx="534377" cy="259045"/>
    <xdr:sp macro="" textlink="">
      <xdr:nvSpPr>
        <xdr:cNvPr id="339" name="農林水産業費最小値テキスト"/>
        <xdr:cNvSpPr txBox="1"/>
      </xdr:nvSpPr>
      <xdr:spPr>
        <a:xfrm>
          <a:off x="10528300" y="990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129087</xdr:rowOff>
    </xdr:from>
    <xdr:to>
      <xdr:col>55</xdr:col>
      <xdr:colOff>88900</xdr:colOff>
      <xdr:row>57</xdr:row>
      <xdr:rowOff>129087</xdr:rowOff>
    </xdr:to>
    <xdr:cxnSp macro="">
      <xdr:nvCxnSpPr>
        <xdr:cNvPr id="340" name="直線コネクタ 339"/>
        <xdr:cNvCxnSpPr/>
      </xdr:nvCxnSpPr>
      <xdr:spPr>
        <a:xfrm>
          <a:off x="10388600" y="990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126676</xdr:rowOff>
    </xdr:from>
    <xdr:ext cx="534377" cy="259045"/>
    <xdr:sp macro="" textlink="">
      <xdr:nvSpPr>
        <xdr:cNvPr id="341" name="農林水産業費最大値テキスト"/>
        <xdr:cNvSpPr txBox="1"/>
      </xdr:nvSpPr>
      <xdr:spPr>
        <a:xfrm>
          <a:off x="10528300" y="83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8549</xdr:rowOff>
    </xdr:from>
    <xdr:to>
      <xdr:col>55</xdr:col>
      <xdr:colOff>88900</xdr:colOff>
      <xdr:row>50</xdr:row>
      <xdr:rowOff>8549</xdr:rowOff>
    </xdr:to>
    <xdr:cxnSp macro="">
      <xdr:nvCxnSpPr>
        <xdr:cNvPr id="342" name="直線コネクタ 341"/>
        <xdr:cNvCxnSpPr/>
      </xdr:nvCxnSpPr>
      <xdr:spPr>
        <a:xfrm>
          <a:off x="10388600" y="8581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129087</xdr:rowOff>
    </xdr:from>
    <xdr:to>
      <xdr:col>55</xdr:col>
      <xdr:colOff>0</xdr:colOff>
      <xdr:row>58</xdr:row>
      <xdr:rowOff>19750</xdr:rowOff>
    </xdr:to>
    <xdr:cxnSp macro="">
      <xdr:nvCxnSpPr>
        <xdr:cNvPr id="343" name="直線コネクタ 342"/>
        <xdr:cNvCxnSpPr/>
      </xdr:nvCxnSpPr>
      <xdr:spPr>
        <a:xfrm flipV="1">
          <a:off x="9639300" y="9901737"/>
          <a:ext cx="838200" cy="6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142736</xdr:rowOff>
    </xdr:from>
    <xdr:ext cx="534377" cy="259045"/>
    <xdr:sp macro="" textlink="">
      <xdr:nvSpPr>
        <xdr:cNvPr id="344" name="農林水産業費平均値テキスト"/>
        <xdr:cNvSpPr txBox="1"/>
      </xdr:nvSpPr>
      <xdr:spPr>
        <a:xfrm>
          <a:off x="10528300" y="9229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119859</xdr:rowOff>
    </xdr:from>
    <xdr:to>
      <xdr:col>55</xdr:col>
      <xdr:colOff>50800</xdr:colOff>
      <xdr:row>55</xdr:row>
      <xdr:rowOff>50009</xdr:rowOff>
    </xdr:to>
    <xdr:sp macro="" textlink="">
      <xdr:nvSpPr>
        <xdr:cNvPr id="345" name="フローチャート: 判断 344"/>
        <xdr:cNvSpPr/>
      </xdr:nvSpPr>
      <xdr:spPr>
        <a:xfrm>
          <a:off x="10426700" y="937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19750</xdr:rowOff>
    </xdr:from>
    <xdr:to>
      <xdr:col>50</xdr:col>
      <xdr:colOff>114300</xdr:colOff>
      <xdr:row>58</xdr:row>
      <xdr:rowOff>36373</xdr:rowOff>
    </xdr:to>
    <xdr:cxnSp macro="">
      <xdr:nvCxnSpPr>
        <xdr:cNvPr id="346" name="直線コネクタ 345"/>
        <xdr:cNvCxnSpPr/>
      </xdr:nvCxnSpPr>
      <xdr:spPr>
        <a:xfrm flipV="1">
          <a:off x="8750300" y="9963850"/>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108331</xdr:rowOff>
    </xdr:from>
    <xdr:to>
      <xdr:col>50</xdr:col>
      <xdr:colOff>165100</xdr:colOff>
      <xdr:row>55</xdr:row>
      <xdr:rowOff>38481</xdr:rowOff>
    </xdr:to>
    <xdr:sp macro="" textlink="">
      <xdr:nvSpPr>
        <xdr:cNvPr id="347" name="フローチャート: 判断 346"/>
        <xdr:cNvSpPr/>
      </xdr:nvSpPr>
      <xdr:spPr>
        <a:xfrm>
          <a:off x="9588500" y="936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55008</xdr:rowOff>
    </xdr:from>
    <xdr:ext cx="534377" cy="259045"/>
    <xdr:sp macro="" textlink="">
      <xdr:nvSpPr>
        <xdr:cNvPr id="348" name="テキスト ボックス 347"/>
        <xdr:cNvSpPr txBox="1"/>
      </xdr:nvSpPr>
      <xdr:spPr>
        <a:xfrm>
          <a:off x="9359411" y="914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36373</xdr:rowOff>
    </xdr:from>
    <xdr:to>
      <xdr:col>45</xdr:col>
      <xdr:colOff>177800</xdr:colOff>
      <xdr:row>58</xdr:row>
      <xdr:rowOff>89440</xdr:rowOff>
    </xdr:to>
    <xdr:cxnSp macro="">
      <xdr:nvCxnSpPr>
        <xdr:cNvPr id="349" name="直線コネクタ 348"/>
        <xdr:cNvCxnSpPr/>
      </xdr:nvCxnSpPr>
      <xdr:spPr>
        <a:xfrm flipV="1">
          <a:off x="7861300" y="9980473"/>
          <a:ext cx="889000" cy="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71233</xdr:rowOff>
    </xdr:from>
    <xdr:to>
      <xdr:col>46</xdr:col>
      <xdr:colOff>38100</xdr:colOff>
      <xdr:row>56</xdr:row>
      <xdr:rowOff>1383</xdr:rowOff>
    </xdr:to>
    <xdr:sp macro="" textlink="">
      <xdr:nvSpPr>
        <xdr:cNvPr id="350" name="フローチャート: 判断 349"/>
        <xdr:cNvSpPr/>
      </xdr:nvSpPr>
      <xdr:spPr>
        <a:xfrm>
          <a:off x="8699500" y="950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17910</xdr:rowOff>
    </xdr:from>
    <xdr:ext cx="534377" cy="259045"/>
    <xdr:sp macro="" textlink="">
      <xdr:nvSpPr>
        <xdr:cNvPr id="351" name="テキスト ボックス 350"/>
        <xdr:cNvSpPr txBox="1"/>
      </xdr:nvSpPr>
      <xdr:spPr>
        <a:xfrm>
          <a:off x="8483111" y="92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22722</xdr:rowOff>
    </xdr:from>
    <xdr:to>
      <xdr:col>41</xdr:col>
      <xdr:colOff>50800</xdr:colOff>
      <xdr:row>58</xdr:row>
      <xdr:rowOff>89440</xdr:rowOff>
    </xdr:to>
    <xdr:cxnSp macro="">
      <xdr:nvCxnSpPr>
        <xdr:cNvPr id="352" name="直線コネクタ 351"/>
        <xdr:cNvCxnSpPr/>
      </xdr:nvCxnSpPr>
      <xdr:spPr>
        <a:xfrm>
          <a:off x="6972300" y="9966822"/>
          <a:ext cx="889000" cy="6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98306</xdr:rowOff>
    </xdr:from>
    <xdr:to>
      <xdr:col>41</xdr:col>
      <xdr:colOff>101600</xdr:colOff>
      <xdr:row>56</xdr:row>
      <xdr:rowOff>28456</xdr:rowOff>
    </xdr:to>
    <xdr:sp macro="" textlink="">
      <xdr:nvSpPr>
        <xdr:cNvPr id="353" name="フローチャート: 判断 352"/>
        <xdr:cNvSpPr/>
      </xdr:nvSpPr>
      <xdr:spPr>
        <a:xfrm>
          <a:off x="7810500" y="95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44983</xdr:rowOff>
    </xdr:from>
    <xdr:ext cx="534377" cy="259045"/>
    <xdr:sp macro="" textlink="">
      <xdr:nvSpPr>
        <xdr:cNvPr id="354" name="テキスト ボックス 353"/>
        <xdr:cNvSpPr txBox="1"/>
      </xdr:nvSpPr>
      <xdr:spPr>
        <a:xfrm>
          <a:off x="7594111" y="93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163554</xdr:rowOff>
    </xdr:from>
    <xdr:to>
      <xdr:col>36</xdr:col>
      <xdr:colOff>165100</xdr:colOff>
      <xdr:row>55</xdr:row>
      <xdr:rowOff>93704</xdr:rowOff>
    </xdr:to>
    <xdr:sp macro="" textlink="">
      <xdr:nvSpPr>
        <xdr:cNvPr id="355" name="フローチャート: 判断 354"/>
        <xdr:cNvSpPr/>
      </xdr:nvSpPr>
      <xdr:spPr>
        <a:xfrm>
          <a:off x="6921500" y="942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110231</xdr:rowOff>
    </xdr:from>
    <xdr:ext cx="534377" cy="259045"/>
    <xdr:sp macro="" textlink="">
      <xdr:nvSpPr>
        <xdr:cNvPr id="356" name="テキスト ボックス 355"/>
        <xdr:cNvSpPr txBox="1"/>
      </xdr:nvSpPr>
      <xdr:spPr>
        <a:xfrm>
          <a:off x="6705111" y="91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78287</xdr:rowOff>
    </xdr:from>
    <xdr:to>
      <xdr:col>55</xdr:col>
      <xdr:colOff>50800</xdr:colOff>
      <xdr:row>58</xdr:row>
      <xdr:rowOff>8437</xdr:rowOff>
    </xdr:to>
    <xdr:sp macro="" textlink="">
      <xdr:nvSpPr>
        <xdr:cNvPr id="362" name="楕円 361"/>
        <xdr:cNvSpPr/>
      </xdr:nvSpPr>
      <xdr:spPr>
        <a:xfrm>
          <a:off x="10426700" y="98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164664</xdr:rowOff>
    </xdr:from>
    <xdr:ext cx="534377" cy="259045"/>
    <xdr:sp macro="" textlink="">
      <xdr:nvSpPr>
        <xdr:cNvPr id="363" name="農林水産業費該当値テキスト"/>
        <xdr:cNvSpPr txBox="1"/>
      </xdr:nvSpPr>
      <xdr:spPr>
        <a:xfrm>
          <a:off x="10528300" y="976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140400</xdr:rowOff>
    </xdr:from>
    <xdr:to>
      <xdr:col>50</xdr:col>
      <xdr:colOff>165100</xdr:colOff>
      <xdr:row>58</xdr:row>
      <xdr:rowOff>70550</xdr:rowOff>
    </xdr:to>
    <xdr:sp macro="" textlink="">
      <xdr:nvSpPr>
        <xdr:cNvPr id="364" name="楕円 363"/>
        <xdr:cNvSpPr/>
      </xdr:nvSpPr>
      <xdr:spPr>
        <a:xfrm>
          <a:off x="9588500" y="99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61677</xdr:rowOff>
    </xdr:from>
    <xdr:ext cx="534377" cy="259045"/>
    <xdr:sp macro="" textlink="">
      <xdr:nvSpPr>
        <xdr:cNvPr id="365" name="テキスト ボックス 364"/>
        <xdr:cNvSpPr txBox="1"/>
      </xdr:nvSpPr>
      <xdr:spPr>
        <a:xfrm>
          <a:off x="9359411" y="1000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157023</xdr:rowOff>
    </xdr:from>
    <xdr:to>
      <xdr:col>46</xdr:col>
      <xdr:colOff>38100</xdr:colOff>
      <xdr:row>58</xdr:row>
      <xdr:rowOff>87173</xdr:rowOff>
    </xdr:to>
    <xdr:sp macro="" textlink="">
      <xdr:nvSpPr>
        <xdr:cNvPr id="366" name="楕円 365"/>
        <xdr:cNvSpPr/>
      </xdr:nvSpPr>
      <xdr:spPr>
        <a:xfrm>
          <a:off x="8699500" y="99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78300</xdr:rowOff>
    </xdr:from>
    <xdr:ext cx="534377" cy="259045"/>
    <xdr:sp macro="" textlink="">
      <xdr:nvSpPr>
        <xdr:cNvPr id="367" name="テキスト ボックス 366"/>
        <xdr:cNvSpPr txBox="1"/>
      </xdr:nvSpPr>
      <xdr:spPr>
        <a:xfrm>
          <a:off x="8483111" y="100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38640</xdr:rowOff>
    </xdr:from>
    <xdr:to>
      <xdr:col>41</xdr:col>
      <xdr:colOff>101600</xdr:colOff>
      <xdr:row>58</xdr:row>
      <xdr:rowOff>140240</xdr:rowOff>
    </xdr:to>
    <xdr:sp macro="" textlink="">
      <xdr:nvSpPr>
        <xdr:cNvPr id="368" name="楕円 367"/>
        <xdr:cNvSpPr/>
      </xdr:nvSpPr>
      <xdr:spPr>
        <a:xfrm>
          <a:off x="7810500" y="99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131367</xdr:rowOff>
    </xdr:from>
    <xdr:ext cx="534377" cy="259045"/>
    <xdr:sp macro="" textlink="">
      <xdr:nvSpPr>
        <xdr:cNvPr id="369" name="テキスト ボックス 368"/>
        <xdr:cNvSpPr txBox="1"/>
      </xdr:nvSpPr>
      <xdr:spPr>
        <a:xfrm>
          <a:off x="7594111" y="100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143372</xdr:rowOff>
    </xdr:from>
    <xdr:to>
      <xdr:col>36</xdr:col>
      <xdr:colOff>165100</xdr:colOff>
      <xdr:row>58</xdr:row>
      <xdr:rowOff>73522</xdr:rowOff>
    </xdr:to>
    <xdr:sp macro="" textlink="">
      <xdr:nvSpPr>
        <xdr:cNvPr id="370" name="楕円 369"/>
        <xdr:cNvSpPr/>
      </xdr:nvSpPr>
      <xdr:spPr>
        <a:xfrm>
          <a:off x="6921500" y="99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64649</xdr:rowOff>
    </xdr:from>
    <xdr:ext cx="534377" cy="259045"/>
    <xdr:sp macro="" textlink="">
      <xdr:nvSpPr>
        <xdr:cNvPr id="371" name="テキスト ボックス 370"/>
        <xdr:cNvSpPr txBox="1"/>
      </xdr:nvSpPr>
      <xdr:spPr>
        <a:xfrm>
          <a:off x="6705111" y="100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100234</xdr:rowOff>
    </xdr:from>
    <xdr:to>
      <xdr:col>54</xdr:col>
      <xdr:colOff>189865</xdr:colOff>
      <xdr:row>78</xdr:row>
      <xdr:rowOff>159866</xdr:rowOff>
    </xdr:to>
    <xdr:cxnSp macro="">
      <xdr:nvCxnSpPr>
        <xdr:cNvPr id="395" name="直線コネクタ 394"/>
        <xdr:cNvCxnSpPr/>
      </xdr:nvCxnSpPr>
      <xdr:spPr>
        <a:xfrm flipV="1">
          <a:off x="10475595" y="12101734"/>
          <a:ext cx="1270" cy="143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163693</xdr:rowOff>
    </xdr:from>
    <xdr:ext cx="469744" cy="259045"/>
    <xdr:sp macro="" textlink="">
      <xdr:nvSpPr>
        <xdr:cNvPr id="396" name="商工費最小値テキスト"/>
        <xdr:cNvSpPr txBox="1"/>
      </xdr:nvSpPr>
      <xdr:spPr>
        <a:xfrm>
          <a:off x="10528300" y="135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159866</xdr:rowOff>
    </xdr:from>
    <xdr:to>
      <xdr:col>55</xdr:col>
      <xdr:colOff>88900</xdr:colOff>
      <xdr:row>78</xdr:row>
      <xdr:rowOff>159866</xdr:rowOff>
    </xdr:to>
    <xdr:cxnSp macro="">
      <xdr:nvCxnSpPr>
        <xdr:cNvPr id="397" name="直線コネクタ 396"/>
        <xdr:cNvCxnSpPr/>
      </xdr:nvCxnSpPr>
      <xdr:spPr>
        <a:xfrm>
          <a:off x="10388600" y="135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46911</xdr:rowOff>
    </xdr:from>
    <xdr:ext cx="534377" cy="259045"/>
    <xdr:sp macro="" textlink="">
      <xdr:nvSpPr>
        <xdr:cNvPr id="398" name="商工費最大値テキスト"/>
        <xdr:cNvSpPr txBox="1"/>
      </xdr:nvSpPr>
      <xdr:spPr>
        <a:xfrm>
          <a:off x="10528300" y="118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100234</xdr:rowOff>
    </xdr:from>
    <xdr:to>
      <xdr:col>55</xdr:col>
      <xdr:colOff>88900</xdr:colOff>
      <xdr:row>70</xdr:row>
      <xdr:rowOff>100234</xdr:rowOff>
    </xdr:to>
    <xdr:cxnSp macro="">
      <xdr:nvCxnSpPr>
        <xdr:cNvPr id="399" name="直線コネクタ 398"/>
        <xdr:cNvCxnSpPr/>
      </xdr:nvCxnSpPr>
      <xdr:spPr>
        <a:xfrm>
          <a:off x="10388600" y="1210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84591</xdr:rowOff>
    </xdr:from>
    <xdr:to>
      <xdr:col>55</xdr:col>
      <xdr:colOff>0</xdr:colOff>
      <xdr:row>74</xdr:row>
      <xdr:rowOff>29548</xdr:rowOff>
    </xdr:to>
    <xdr:cxnSp macro="">
      <xdr:nvCxnSpPr>
        <xdr:cNvPr id="400" name="直線コネクタ 399"/>
        <xdr:cNvCxnSpPr/>
      </xdr:nvCxnSpPr>
      <xdr:spPr>
        <a:xfrm>
          <a:off x="9639300" y="12600441"/>
          <a:ext cx="838200" cy="1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50100</xdr:rowOff>
    </xdr:from>
    <xdr:ext cx="534377" cy="259045"/>
    <xdr:sp macro="" textlink="">
      <xdr:nvSpPr>
        <xdr:cNvPr id="401" name="商工費平均値テキスト"/>
        <xdr:cNvSpPr txBox="1"/>
      </xdr:nvSpPr>
      <xdr:spPr>
        <a:xfrm>
          <a:off x="10528300" y="129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71673</xdr:rowOff>
    </xdr:from>
    <xdr:to>
      <xdr:col>55</xdr:col>
      <xdr:colOff>50800</xdr:colOff>
      <xdr:row>76</xdr:row>
      <xdr:rowOff>1823</xdr:rowOff>
    </xdr:to>
    <xdr:sp macro="" textlink="">
      <xdr:nvSpPr>
        <xdr:cNvPr id="402" name="フローチャート: 判断 401"/>
        <xdr:cNvSpPr/>
      </xdr:nvSpPr>
      <xdr:spPr>
        <a:xfrm>
          <a:off x="104267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3291</xdr:rowOff>
    </xdr:from>
    <xdr:to>
      <xdr:col>50</xdr:col>
      <xdr:colOff>114300</xdr:colOff>
      <xdr:row>73</xdr:row>
      <xdr:rowOff>84591</xdr:rowOff>
    </xdr:to>
    <xdr:cxnSp macro="">
      <xdr:nvCxnSpPr>
        <xdr:cNvPr id="403" name="直線コネクタ 402"/>
        <xdr:cNvCxnSpPr/>
      </xdr:nvCxnSpPr>
      <xdr:spPr>
        <a:xfrm>
          <a:off x="8750300" y="12519141"/>
          <a:ext cx="889000" cy="8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43882</xdr:rowOff>
    </xdr:from>
    <xdr:to>
      <xdr:col>50</xdr:col>
      <xdr:colOff>165100</xdr:colOff>
      <xdr:row>75</xdr:row>
      <xdr:rowOff>145482</xdr:rowOff>
    </xdr:to>
    <xdr:sp macro="" textlink="">
      <xdr:nvSpPr>
        <xdr:cNvPr id="404" name="フローチャート: 判断 403"/>
        <xdr:cNvSpPr/>
      </xdr:nvSpPr>
      <xdr:spPr>
        <a:xfrm>
          <a:off x="9588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136610</xdr:rowOff>
    </xdr:from>
    <xdr:ext cx="534377" cy="259045"/>
    <xdr:sp macro="" textlink="">
      <xdr:nvSpPr>
        <xdr:cNvPr id="405" name="テキスト ボックス 404"/>
        <xdr:cNvSpPr txBox="1"/>
      </xdr:nvSpPr>
      <xdr:spPr>
        <a:xfrm>
          <a:off x="9359411" y="129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93621</xdr:rowOff>
    </xdr:from>
    <xdr:to>
      <xdr:col>45</xdr:col>
      <xdr:colOff>177800</xdr:colOff>
      <xdr:row>73</xdr:row>
      <xdr:rowOff>3291</xdr:rowOff>
    </xdr:to>
    <xdr:cxnSp macro="">
      <xdr:nvCxnSpPr>
        <xdr:cNvPr id="406" name="直線コネクタ 405"/>
        <xdr:cNvCxnSpPr/>
      </xdr:nvCxnSpPr>
      <xdr:spPr>
        <a:xfrm>
          <a:off x="7861300" y="12438021"/>
          <a:ext cx="889000" cy="8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6849</xdr:rowOff>
    </xdr:from>
    <xdr:to>
      <xdr:col>46</xdr:col>
      <xdr:colOff>38100</xdr:colOff>
      <xdr:row>75</xdr:row>
      <xdr:rowOff>108449</xdr:rowOff>
    </xdr:to>
    <xdr:sp macro="" textlink="">
      <xdr:nvSpPr>
        <xdr:cNvPr id="407" name="フローチャート: 判断 406"/>
        <xdr:cNvSpPr/>
      </xdr:nvSpPr>
      <xdr:spPr>
        <a:xfrm>
          <a:off x="8699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99576</xdr:rowOff>
    </xdr:from>
    <xdr:ext cx="534377" cy="259045"/>
    <xdr:sp macro="" textlink="">
      <xdr:nvSpPr>
        <xdr:cNvPr id="408" name="テキスト ボックス 407"/>
        <xdr:cNvSpPr txBox="1"/>
      </xdr:nvSpPr>
      <xdr:spPr>
        <a:xfrm>
          <a:off x="84831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93621</xdr:rowOff>
    </xdr:from>
    <xdr:to>
      <xdr:col>41</xdr:col>
      <xdr:colOff>50800</xdr:colOff>
      <xdr:row>72</xdr:row>
      <xdr:rowOff>103924</xdr:rowOff>
    </xdr:to>
    <xdr:cxnSp macro="">
      <xdr:nvCxnSpPr>
        <xdr:cNvPr id="409" name="直線コネクタ 408"/>
        <xdr:cNvCxnSpPr/>
      </xdr:nvCxnSpPr>
      <xdr:spPr>
        <a:xfrm flipV="1">
          <a:off x="6972300" y="12438021"/>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95758</xdr:rowOff>
    </xdr:from>
    <xdr:to>
      <xdr:col>41</xdr:col>
      <xdr:colOff>101600</xdr:colOff>
      <xdr:row>76</xdr:row>
      <xdr:rowOff>25908</xdr:rowOff>
    </xdr:to>
    <xdr:sp macro="" textlink="">
      <xdr:nvSpPr>
        <xdr:cNvPr id="410" name="フローチャート: 判断 409"/>
        <xdr:cNvSpPr/>
      </xdr:nvSpPr>
      <xdr:spPr>
        <a:xfrm>
          <a:off x="7810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17035</xdr:rowOff>
    </xdr:from>
    <xdr:ext cx="534377" cy="259045"/>
    <xdr:sp macro="" textlink="">
      <xdr:nvSpPr>
        <xdr:cNvPr id="411" name="テキスト ボックス 410"/>
        <xdr:cNvSpPr txBox="1"/>
      </xdr:nvSpPr>
      <xdr:spPr>
        <a:xfrm>
          <a:off x="7594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146377</xdr:rowOff>
    </xdr:from>
    <xdr:to>
      <xdr:col>36</xdr:col>
      <xdr:colOff>165100</xdr:colOff>
      <xdr:row>76</xdr:row>
      <xdr:rowOff>76527</xdr:rowOff>
    </xdr:to>
    <xdr:sp macro="" textlink="">
      <xdr:nvSpPr>
        <xdr:cNvPr id="412" name="フローチャート: 判断 411"/>
        <xdr:cNvSpPr/>
      </xdr:nvSpPr>
      <xdr:spPr>
        <a:xfrm>
          <a:off x="6921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67654</xdr:rowOff>
    </xdr:from>
    <xdr:ext cx="534377" cy="259045"/>
    <xdr:sp macro="" textlink="">
      <xdr:nvSpPr>
        <xdr:cNvPr id="413" name="テキスト ボックス 412"/>
        <xdr:cNvSpPr txBox="1"/>
      </xdr:nvSpPr>
      <xdr:spPr>
        <a:xfrm>
          <a:off x="67051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150198</xdr:rowOff>
    </xdr:from>
    <xdr:to>
      <xdr:col>55</xdr:col>
      <xdr:colOff>50800</xdr:colOff>
      <xdr:row>74</xdr:row>
      <xdr:rowOff>80348</xdr:rowOff>
    </xdr:to>
    <xdr:sp macro="" textlink="">
      <xdr:nvSpPr>
        <xdr:cNvPr id="419" name="楕円 418"/>
        <xdr:cNvSpPr/>
      </xdr:nvSpPr>
      <xdr:spPr>
        <a:xfrm>
          <a:off x="10426700" y="126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1625</xdr:rowOff>
    </xdr:from>
    <xdr:ext cx="534377" cy="259045"/>
    <xdr:sp macro="" textlink="">
      <xdr:nvSpPr>
        <xdr:cNvPr id="420" name="商工費該当値テキスト"/>
        <xdr:cNvSpPr txBox="1"/>
      </xdr:nvSpPr>
      <xdr:spPr>
        <a:xfrm>
          <a:off x="10528300" y="1251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33791</xdr:rowOff>
    </xdr:from>
    <xdr:to>
      <xdr:col>50</xdr:col>
      <xdr:colOff>165100</xdr:colOff>
      <xdr:row>73</xdr:row>
      <xdr:rowOff>135391</xdr:rowOff>
    </xdr:to>
    <xdr:sp macro="" textlink="">
      <xdr:nvSpPr>
        <xdr:cNvPr id="421" name="楕円 420"/>
        <xdr:cNvSpPr/>
      </xdr:nvSpPr>
      <xdr:spPr>
        <a:xfrm>
          <a:off x="9588500" y="125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151918</xdr:rowOff>
    </xdr:from>
    <xdr:ext cx="534377" cy="259045"/>
    <xdr:sp macro="" textlink="">
      <xdr:nvSpPr>
        <xdr:cNvPr id="422" name="テキスト ボックス 421"/>
        <xdr:cNvSpPr txBox="1"/>
      </xdr:nvSpPr>
      <xdr:spPr>
        <a:xfrm>
          <a:off x="9359411" y="123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123941</xdr:rowOff>
    </xdr:from>
    <xdr:to>
      <xdr:col>46</xdr:col>
      <xdr:colOff>38100</xdr:colOff>
      <xdr:row>73</xdr:row>
      <xdr:rowOff>54091</xdr:rowOff>
    </xdr:to>
    <xdr:sp macro="" textlink="">
      <xdr:nvSpPr>
        <xdr:cNvPr id="423" name="楕円 422"/>
        <xdr:cNvSpPr/>
      </xdr:nvSpPr>
      <xdr:spPr>
        <a:xfrm>
          <a:off x="8699500" y="124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70618</xdr:rowOff>
    </xdr:from>
    <xdr:ext cx="534377" cy="259045"/>
    <xdr:sp macro="" textlink="">
      <xdr:nvSpPr>
        <xdr:cNvPr id="424" name="テキスト ボックス 423"/>
        <xdr:cNvSpPr txBox="1"/>
      </xdr:nvSpPr>
      <xdr:spPr>
        <a:xfrm>
          <a:off x="8483111" y="1224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42821</xdr:rowOff>
    </xdr:from>
    <xdr:to>
      <xdr:col>41</xdr:col>
      <xdr:colOff>101600</xdr:colOff>
      <xdr:row>72</xdr:row>
      <xdr:rowOff>144421</xdr:rowOff>
    </xdr:to>
    <xdr:sp macro="" textlink="">
      <xdr:nvSpPr>
        <xdr:cNvPr id="425" name="楕円 424"/>
        <xdr:cNvSpPr/>
      </xdr:nvSpPr>
      <xdr:spPr>
        <a:xfrm>
          <a:off x="7810500" y="1238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160948</xdr:rowOff>
    </xdr:from>
    <xdr:ext cx="534377" cy="259045"/>
    <xdr:sp macro="" textlink="">
      <xdr:nvSpPr>
        <xdr:cNvPr id="426" name="テキスト ボックス 425"/>
        <xdr:cNvSpPr txBox="1"/>
      </xdr:nvSpPr>
      <xdr:spPr>
        <a:xfrm>
          <a:off x="7594111" y="1216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53124</xdr:rowOff>
    </xdr:from>
    <xdr:to>
      <xdr:col>36</xdr:col>
      <xdr:colOff>165100</xdr:colOff>
      <xdr:row>72</xdr:row>
      <xdr:rowOff>154724</xdr:rowOff>
    </xdr:to>
    <xdr:sp macro="" textlink="">
      <xdr:nvSpPr>
        <xdr:cNvPr id="427" name="楕円 426"/>
        <xdr:cNvSpPr/>
      </xdr:nvSpPr>
      <xdr:spPr>
        <a:xfrm>
          <a:off x="6921500" y="123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171251</xdr:rowOff>
    </xdr:from>
    <xdr:ext cx="534377" cy="259045"/>
    <xdr:sp macro="" textlink="">
      <xdr:nvSpPr>
        <xdr:cNvPr id="428" name="テキスト ボックス 427"/>
        <xdr:cNvSpPr txBox="1"/>
      </xdr:nvSpPr>
      <xdr:spPr>
        <a:xfrm>
          <a:off x="6705111" y="1217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113982</xdr:rowOff>
    </xdr:from>
    <xdr:to>
      <xdr:col>54</xdr:col>
      <xdr:colOff>189865</xdr:colOff>
      <xdr:row>98</xdr:row>
      <xdr:rowOff>118408</xdr:rowOff>
    </xdr:to>
    <xdr:cxnSp macro="">
      <xdr:nvCxnSpPr>
        <xdr:cNvPr id="453" name="直線コネクタ 452"/>
        <xdr:cNvCxnSpPr/>
      </xdr:nvCxnSpPr>
      <xdr:spPr>
        <a:xfrm flipV="1">
          <a:off x="10475595" y="15544482"/>
          <a:ext cx="1270" cy="137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122235</xdr:rowOff>
    </xdr:from>
    <xdr:ext cx="534377" cy="259045"/>
    <xdr:sp macro="" textlink="">
      <xdr:nvSpPr>
        <xdr:cNvPr id="454" name="土木費最小値テキスト"/>
        <xdr:cNvSpPr txBox="1"/>
      </xdr:nvSpPr>
      <xdr:spPr>
        <a:xfrm>
          <a:off x="10528300" y="16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118408</xdr:rowOff>
    </xdr:from>
    <xdr:to>
      <xdr:col>55</xdr:col>
      <xdr:colOff>88900</xdr:colOff>
      <xdr:row>98</xdr:row>
      <xdr:rowOff>118408</xdr:rowOff>
    </xdr:to>
    <xdr:cxnSp macro="">
      <xdr:nvCxnSpPr>
        <xdr:cNvPr id="455" name="直線コネクタ 454"/>
        <xdr:cNvCxnSpPr/>
      </xdr:nvCxnSpPr>
      <xdr:spPr>
        <a:xfrm>
          <a:off x="10388600" y="1692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60659</xdr:rowOff>
    </xdr:from>
    <xdr:ext cx="599010" cy="259045"/>
    <xdr:sp macro="" textlink="">
      <xdr:nvSpPr>
        <xdr:cNvPr id="456" name="土木費最大値テキスト"/>
        <xdr:cNvSpPr txBox="1"/>
      </xdr:nvSpPr>
      <xdr:spPr>
        <a:xfrm>
          <a:off x="10528300" y="153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113982</xdr:rowOff>
    </xdr:from>
    <xdr:to>
      <xdr:col>55</xdr:col>
      <xdr:colOff>88900</xdr:colOff>
      <xdr:row>90</xdr:row>
      <xdr:rowOff>113982</xdr:rowOff>
    </xdr:to>
    <xdr:cxnSp macro="">
      <xdr:nvCxnSpPr>
        <xdr:cNvPr id="457" name="直線コネクタ 456"/>
        <xdr:cNvCxnSpPr/>
      </xdr:nvCxnSpPr>
      <xdr:spPr>
        <a:xfrm>
          <a:off x="10388600" y="1554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164308</xdr:rowOff>
    </xdr:from>
    <xdr:to>
      <xdr:col>55</xdr:col>
      <xdr:colOff>0</xdr:colOff>
      <xdr:row>95</xdr:row>
      <xdr:rowOff>4124</xdr:rowOff>
    </xdr:to>
    <xdr:cxnSp macro="">
      <xdr:nvCxnSpPr>
        <xdr:cNvPr id="458" name="直線コネクタ 457"/>
        <xdr:cNvCxnSpPr/>
      </xdr:nvCxnSpPr>
      <xdr:spPr>
        <a:xfrm flipV="1">
          <a:off x="9639300" y="16109158"/>
          <a:ext cx="838200" cy="18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44059</xdr:rowOff>
    </xdr:from>
    <xdr:ext cx="534377" cy="259045"/>
    <xdr:sp macro="" textlink="">
      <xdr:nvSpPr>
        <xdr:cNvPr id="459" name="土木費平均値テキスト"/>
        <xdr:cNvSpPr txBox="1"/>
      </xdr:nvSpPr>
      <xdr:spPr>
        <a:xfrm>
          <a:off x="10528300" y="16503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65632</xdr:rowOff>
    </xdr:from>
    <xdr:to>
      <xdr:col>55</xdr:col>
      <xdr:colOff>50800</xdr:colOff>
      <xdr:row>96</xdr:row>
      <xdr:rowOff>167232</xdr:rowOff>
    </xdr:to>
    <xdr:sp macro="" textlink="">
      <xdr:nvSpPr>
        <xdr:cNvPr id="460" name="フローチャート: 判断 459"/>
        <xdr:cNvSpPr/>
      </xdr:nvSpPr>
      <xdr:spPr>
        <a:xfrm>
          <a:off x="104267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4124</xdr:rowOff>
    </xdr:from>
    <xdr:to>
      <xdr:col>50</xdr:col>
      <xdr:colOff>114300</xdr:colOff>
      <xdr:row>95</xdr:row>
      <xdr:rowOff>58547</xdr:rowOff>
    </xdr:to>
    <xdr:cxnSp macro="">
      <xdr:nvCxnSpPr>
        <xdr:cNvPr id="461" name="直線コネクタ 460"/>
        <xdr:cNvCxnSpPr/>
      </xdr:nvCxnSpPr>
      <xdr:spPr>
        <a:xfrm flipV="1">
          <a:off x="8750300" y="16291874"/>
          <a:ext cx="889000" cy="5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67591</xdr:rowOff>
    </xdr:from>
    <xdr:to>
      <xdr:col>50</xdr:col>
      <xdr:colOff>165100</xdr:colOff>
      <xdr:row>96</xdr:row>
      <xdr:rowOff>169191</xdr:rowOff>
    </xdr:to>
    <xdr:sp macro="" textlink="">
      <xdr:nvSpPr>
        <xdr:cNvPr id="462" name="フローチャート: 判断 461"/>
        <xdr:cNvSpPr/>
      </xdr:nvSpPr>
      <xdr:spPr>
        <a:xfrm>
          <a:off x="9588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160318</xdr:rowOff>
    </xdr:from>
    <xdr:ext cx="534377" cy="259045"/>
    <xdr:sp macro="" textlink="">
      <xdr:nvSpPr>
        <xdr:cNvPr id="463" name="テキスト ボックス 462"/>
        <xdr:cNvSpPr txBox="1"/>
      </xdr:nvSpPr>
      <xdr:spPr>
        <a:xfrm>
          <a:off x="9359411" y="1661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172</xdr:rowOff>
    </xdr:from>
    <xdr:to>
      <xdr:col>45</xdr:col>
      <xdr:colOff>177800</xdr:colOff>
      <xdr:row>95</xdr:row>
      <xdr:rowOff>58547</xdr:rowOff>
    </xdr:to>
    <xdr:cxnSp macro="">
      <xdr:nvCxnSpPr>
        <xdr:cNvPr id="464" name="直線コネクタ 463"/>
        <xdr:cNvCxnSpPr/>
      </xdr:nvCxnSpPr>
      <xdr:spPr>
        <a:xfrm>
          <a:off x="7861300" y="16287922"/>
          <a:ext cx="889000" cy="5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102012</xdr:rowOff>
    </xdr:from>
    <xdr:to>
      <xdr:col>46</xdr:col>
      <xdr:colOff>38100</xdr:colOff>
      <xdr:row>97</xdr:row>
      <xdr:rowOff>32162</xdr:rowOff>
    </xdr:to>
    <xdr:sp macro="" textlink="">
      <xdr:nvSpPr>
        <xdr:cNvPr id="465" name="フローチャート: 判断 464"/>
        <xdr:cNvSpPr/>
      </xdr:nvSpPr>
      <xdr:spPr>
        <a:xfrm>
          <a:off x="8699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23289</xdr:rowOff>
    </xdr:from>
    <xdr:ext cx="534377" cy="259045"/>
    <xdr:sp macro="" textlink="">
      <xdr:nvSpPr>
        <xdr:cNvPr id="466" name="テキスト ボックス 465"/>
        <xdr:cNvSpPr txBox="1"/>
      </xdr:nvSpPr>
      <xdr:spPr>
        <a:xfrm>
          <a:off x="8483111" y="16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19619</xdr:rowOff>
    </xdr:from>
    <xdr:to>
      <xdr:col>41</xdr:col>
      <xdr:colOff>50800</xdr:colOff>
      <xdr:row>95</xdr:row>
      <xdr:rowOff>172</xdr:rowOff>
    </xdr:to>
    <xdr:cxnSp macro="">
      <xdr:nvCxnSpPr>
        <xdr:cNvPr id="467" name="直線コネクタ 466"/>
        <xdr:cNvCxnSpPr/>
      </xdr:nvCxnSpPr>
      <xdr:spPr>
        <a:xfrm>
          <a:off x="6972300" y="16135919"/>
          <a:ext cx="889000" cy="15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146490</xdr:rowOff>
    </xdr:from>
    <xdr:to>
      <xdr:col>41</xdr:col>
      <xdr:colOff>101600</xdr:colOff>
      <xdr:row>97</xdr:row>
      <xdr:rowOff>76640</xdr:rowOff>
    </xdr:to>
    <xdr:sp macro="" textlink="">
      <xdr:nvSpPr>
        <xdr:cNvPr id="468" name="フローチャート: 判断 467"/>
        <xdr:cNvSpPr/>
      </xdr:nvSpPr>
      <xdr:spPr>
        <a:xfrm>
          <a:off x="7810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67767</xdr:rowOff>
    </xdr:from>
    <xdr:ext cx="534377" cy="259045"/>
    <xdr:sp macro="" textlink="">
      <xdr:nvSpPr>
        <xdr:cNvPr id="469" name="テキスト ボックス 468"/>
        <xdr:cNvSpPr txBox="1"/>
      </xdr:nvSpPr>
      <xdr:spPr>
        <a:xfrm>
          <a:off x="7594111" y="166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16842</xdr:rowOff>
    </xdr:from>
    <xdr:to>
      <xdr:col>36</xdr:col>
      <xdr:colOff>165100</xdr:colOff>
      <xdr:row>97</xdr:row>
      <xdr:rowOff>118442</xdr:rowOff>
    </xdr:to>
    <xdr:sp macro="" textlink="">
      <xdr:nvSpPr>
        <xdr:cNvPr id="470" name="フローチャート: 判断 469"/>
        <xdr:cNvSpPr/>
      </xdr:nvSpPr>
      <xdr:spPr>
        <a:xfrm>
          <a:off x="6921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109569</xdr:rowOff>
    </xdr:from>
    <xdr:ext cx="534377" cy="259045"/>
    <xdr:sp macro="" textlink="">
      <xdr:nvSpPr>
        <xdr:cNvPr id="471" name="テキスト ボックス 470"/>
        <xdr:cNvSpPr txBox="1"/>
      </xdr:nvSpPr>
      <xdr:spPr>
        <a:xfrm>
          <a:off x="6705111" y="167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113508</xdr:rowOff>
    </xdr:from>
    <xdr:to>
      <xdr:col>55</xdr:col>
      <xdr:colOff>50800</xdr:colOff>
      <xdr:row>94</xdr:row>
      <xdr:rowOff>43658</xdr:rowOff>
    </xdr:to>
    <xdr:sp macro="" textlink="">
      <xdr:nvSpPr>
        <xdr:cNvPr id="477" name="楕円 476"/>
        <xdr:cNvSpPr/>
      </xdr:nvSpPr>
      <xdr:spPr>
        <a:xfrm>
          <a:off x="10426700" y="160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136385</xdr:rowOff>
    </xdr:from>
    <xdr:ext cx="534377" cy="259045"/>
    <xdr:sp macro="" textlink="">
      <xdr:nvSpPr>
        <xdr:cNvPr id="478" name="土木費該当値テキスト"/>
        <xdr:cNvSpPr txBox="1"/>
      </xdr:nvSpPr>
      <xdr:spPr>
        <a:xfrm>
          <a:off x="10528300" y="1590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124774</xdr:rowOff>
    </xdr:from>
    <xdr:to>
      <xdr:col>50</xdr:col>
      <xdr:colOff>165100</xdr:colOff>
      <xdr:row>95</xdr:row>
      <xdr:rowOff>54924</xdr:rowOff>
    </xdr:to>
    <xdr:sp macro="" textlink="">
      <xdr:nvSpPr>
        <xdr:cNvPr id="479" name="楕円 478"/>
        <xdr:cNvSpPr/>
      </xdr:nvSpPr>
      <xdr:spPr>
        <a:xfrm>
          <a:off x="9588500" y="162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71451</xdr:rowOff>
    </xdr:from>
    <xdr:ext cx="534377" cy="259045"/>
    <xdr:sp macro="" textlink="">
      <xdr:nvSpPr>
        <xdr:cNvPr id="480" name="テキスト ボックス 479"/>
        <xdr:cNvSpPr txBox="1"/>
      </xdr:nvSpPr>
      <xdr:spPr>
        <a:xfrm>
          <a:off x="9359411" y="1601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7747</xdr:rowOff>
    </xdr:from>
    <xdr:to>
      <xdr:col>46</xdr:col>
      <xdr:colOff>38100</xdr:colOff>
      <xdr:row>95</xdr:row>
      <xdr:rowOff>109347</xdr:rowOff>
    </xdr:to>
    <xdr:sp macro="" textlink="">
      <xdr:nvSpPr>
        <xdr:cNvPr id="481" name="楕円 480"/>
        <xdr:cNvSpPr/>
      </xdr:nvSpPr>
      <xdr:spPr>
        <a:xfrm>
          <a:off x="8699500" y="162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125874</xdr:rowOff>
    </xdr:from>
    <xdr:ext cx="534377" cy="259045"/>
    <xdr:sp macro="" textlink="">
      <xdr:nvSpPr>
        <xdr:cNvPr id="482" name="テキスト ボックス 481"/>
        <xdr:cNvSpPr txBox="1"/>
      </xdr:nvSpPr>
      <xdr:spPr>
        <a:xfrm>
          <a:off x="8483111" y="160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120822</xdr:rowOff>
    </xdr:from>
    <xdr:to>
      <xdr:col>41</xdr:col>
      <xdr:colOff>101600</xdr:colOff>
      <xdr:row>95</xdr:row>
      <xdr:rowOff>50972</xdr:rowOff>
    </xdr:to>
    <xdr:sp macro="" textlink="">
      <xdr:nvSpPr>
        <xdr:cNvPr id="483" name="楕円 482"/>
        <xdr:cNvSpPr/>
      </xdr:nvSpPr>
      <xdr:spPr>
        <a:xfrm>
          <a:off x="7810500" y="162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67499</xdr:rowOff>
    </xdr:from>
    <xdr:ext cx="534377" cy="259045"/>
    <xdr:sp macro="" textlink="">
      <xdr:nvSpPr>
        <xdr:cNvPr id="484" name="テキスト ボックス 483"/>
        <xdr:cNvSpPr txBox="1"/>
      </xdr:nvSpPr>
      <xdr:spPr>
        <a:xfrm>
          <a:off x="7594111" y="160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140269</xdr:rowOff>
    </xdr:from>
    <xdr:to>
      <xdr:col>36</xdr:col>
      <xdr:colOff>165100</xdr:colOff>
      <xdr:row>94</xdr:row>
      <xdr:rowOff>70419</xdr:rowOff>
    </xdr:to>
    <xdr:sp macro="" textlink="">
      <xdr:nvSpPr>
        <xdr:cNvPr id="485" name="楕円 484"/>
        <xdr:cNvSpPr/>
      </xdr:nvSpPr>
      <xdr:spPr>
        <a:xfrm>
          <a:off x="6921500" y="1608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86946</xdr:rowOff>
    </xdr:from>
    <xdr:ext cx="534377" cy="259045"/>
    <xdr:sp macro="" textlink="">
      <xdr:nvSpPr>
        <xdr:cNvPr id="486" name="テキスト ボックス 485"/>
        <xdr:cNvSpPr txBox="1"/>
      </xdr:nvSpPr>
      <xdr:spPr>
        <a:xfrm>
          <a:off x="6705111" y="1586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8" name="正方形/長方形 48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9" name="正方形/長方形 48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0" name="正方形/長方形 48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1" name="正方形/長方形 49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5" name="テキスト ボックス 49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7" name="テキスト ボックス 49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161989</xdr:rowOff>
    </xdr:from>
    <xdr:to>
      <xdr:col>85</xdr:col>
      <xdr:colOff>126364</xdr:colOff>
      <xdr:row>39</xdr:row>
      <xdr:rowOff>98171</xdr:rowOff>
    </xdr:to>
    <xdr:cxnSp macro="">
      <xdr:nvCxnSpPr>
        <xdr:cNvPr id="509" name="直線コネクタ 508"/>
        <xdr:cNvCxnSpPr/>
      </xdr:nvCxnSpPr>
      <xdr:spPr>
        <a:xfrm flipV="1">
          <a:off x="16317595" y="5476939"/>
          <a:ext cx="1269" cy="1307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101998</xdr:rowOff>
    </xdr:from>
    <xdr:ext cx="534377" cy="259045"/>
    <xdr:sp macro="" textlink="">
      <xdr:nvSpPr>
        <xdr:cNvPr id="510" name="警察費最小値テキスト"/>
        <xdr:cNvSpPr txBox="1"/>
      </xdr:nvSpPr>
      <xdr:spPr>
        <a:xfrm>
          <a:off x="16370300" y="678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98171</xdr:rowOff>
    </xdr:from>
    <xdr:to>
      <xdr:col>86</xdr:col>
      <xdr:colOff>25400</xdr:colOff>
      <xdr:row>39</xdr:row>
      <xdr:rowOff>98171</xdr:rowOff>
    </xdr:to>
    <xdr:cxnSp macro="">
      <xdr:nvCxnSpPr>
        <xdr:cNvPr id="511" name="直線コネクタ 510"/>
        <xdr:cNvCxnSpPr/>
      </xdr:nvCxnSpPr>
      <xdr:spPr>
        <a:xfrm>
          <a:off x="16230600" y="678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108666</xdr:rowOff>
    </xdr:from>
    <xdr:ext cx="534377" cy="259045"/>
    <xdr:sp macro="" textlink="">
      <xdr:nvSpPr>
        <xdr:cNvPr id="512" name="警察費最大値テキスト"/>
        <xdr:cNvSpPr txBox="1"/>
      </xdr:nvSpPr>
      <xdr:spPr>
        <a:xfrm>
          <a:off x="16370300" y="525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161989</xdr:rowOff>
    </xdr:from>
    <xdr:to>
      <xdr:col>86</xdr:col>
      <xdr:colOff>25400</xdr:colOff>
      <xdr:row>31</xdr:row>
      <xdr:rowOff>161989</xdr:rowOff>
    </xdr:to>
    <xdr:cxnSp macro="">
      <xdr:nvCxnSpPr>
        <xdr:cNvPr id="513" name="直線コネクタ 512"/>
        <xdr:cNvCxnSpPr/>
      </xdr:nvCxnSpPr>
      <xdr:spPr>
        <a:xfrm>
          <a:off x="16230600" y="547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161989</xdr:rowOff>
    </xdr:from>
    <xdr:to>
      <xdr:col>85</xdr:col>
      <xdr:colOff>127000</xdr:colOff>
      <xdr:row>32</xdr:row>
      <xdr:rowOff>149225</xdr:rowOff>
    </xdr:to>
    <xdr:cxnSp macro="">
      <xdr:nvCxnSpPr>
        <xdr:cNvPr id="514" name="直線コネクタ 513"/>
        <xdr:cNvCxnSpPr/>
      </xdr:nvCxnSpPr>
      <xdr:spPr>
        <a:xfrm flipV="1">
          <a:off x="15481300" y="5476939"/>
          <a:ext cx="838200" cy="15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45800</xdr:rowOff>
    </xdr:from>
    <xdr:ext cx="534377" cy="259045"/>
    <xdr:sp macro="" textlink="">
      <xdr:nvSpPr>
        <xdr:cNvPr id="515" name="警察費平均値テキスト"/>
        <xdr:cNvSpPr txBox="1"/>
      </xdr:nvSpPr>
      <xdr:spPr>
        <a:xfrm>
          <a:off x="16370300" y="621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67373</xdr:rowOff>
    </xdr:from>
    <xdr:to>
      <xdr:col>85</xdr:col>
      <xdr:colOff>177800</xdr:colOff>
      <xdr:row>36</xdr:row>
      <xdr:rowOff>168973</xdr:rowOff>
    </xdr:to>
    <xdr:sp macro="" textlink="">
      <xdr:nvSpPr>
        <xdr:cNvPr id="516" name="フローチャート: 判断 515"/>
        <xdr:cNvSpPr/>
      </xdr:nvSpPr>
      <xdr:spPr>
        <a:xfrm>
          <a:off x="16268700" y="62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1016</xdr:rowOff>
    </xdr:from>
    <xdr:to>
      <xdr:col>81</xdr:col>
      <xdr:colOff>50800</xdr:colOff>
      <xdr:row>32</xdr:row>
      <xdr:rowOff>149225</xdr:rowOff>
    </xdr:to>
    <xdr:cxnSp macro="">
      <xdr:nvCxnSpPr>
        <xdr:cNvPr id="517" name="直線コネクタ 516"/>
        <xdr:cNvCxnSpPr/>
      </xdr:nvCxnSpPr>
      <xdr:spPr>
        <a:xfrm>
          <a:off x="14592300" y="5144516"/>
          <a:ext cx="889000" cy="49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96329</xdr:rowOff>
    </xdr:from>
    <xdr:to>
      <xdr:col>81</xdr:col>
      <xdr:colOff>101600</xdr:colOff>
      <xdr:row>37</xdr:row>
      <xdr:rowOff>26479</xdr:rowOff>
    </xdr:to>
    <xdr:sp macro="" textlink="">
      <xdr:nvSpPr>
        <xdr:cNvPr id="518" name="フローチャート: 判断 517"/>
        <xdr:cNvSpPr/>
      </xdr:nvSpPr>
      <xdr:spPr>
        <a:xfrm>
          <a:off x="15430500" y="62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17606</xdr:rowOff>
    </xdr:from>
    <xdr:ext cx="534377" cy="259045"/>
    <xdr:sp macro="" textlink="">
      <xdr:nvSpPr>
        <xdr:cNvPr id="519" name="テキスト ボックス 518"/>
        <xdr:cNvSpPr txBox="1"/>
      </xdr:nvSpPr>
      <xdr:spPr>
        <a:xfrm>
          <a:off x="15201411" y="63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1016</xdr:rowOff>
    </xdr:from>
    <xdr:to>
      <xdr:col>76</xdr:col>
      <xdr:colOff>114300</xdr:colOff>
      <xdr:row>32</xdr:row>
      <xdr:rowOff>33782</xdr:rowOff>
    </xdr:to>
    <xdr:cxnSp macro="">
      <xdr:nvCxnSpPr>
        <xdr:cNvPr id="520" name="直線コネクタ 519"/>
        <xdr:cNvCxnSpPr/>
      </xdr:nvCxnSpPr>
      <xdr:spPr>
        <a:xfrm flipV="1">
          <a:off x="13703300" y="5144516"/>
          <a:ext cx="889000" cy="3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157480</xdr:rowOff>
    </xdr:from>
    <xdr:to>
      <xdr:col>76</xdr:col>
      <xdr:colOff>165100</xdr:colOff>
      <xdr:row>37</xdr:row>
      <xdr:rowOff>87630</xdr:rowOff>
    </xdr:to>
    <xdr:sp macro="" textlink="">
      <xdr:nvSpPr>
        <xdr:cNvPr id="521" name="フローチャート: 判断 520"/>
        <xdr:cNvSpPr/>
      </xdr:nvSpPr>
      <xdr:spPr>
        <a:xfrm>
          <a:off x="14541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78757</xdr:rowOff>
    </xdr:from>
    <xdr:ext cx="534377" cy="259045"/>
    <xdr:sp macro="" textlink="">
      <xdr:nvSpPr>
        <xdr:cNvPr id="522" name="テキスト ボックス 521"/>
        <xdr:cNvSpPr txBox="1"/>
      </xdr:nvSpPr>
      <xdr:spPr>
        <a:xfrm>
          <a:off x="14325111" y="642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33782</xdr:rowOff>
    </xdr:from>
    <xdr:to>
      <xdr:col>71</xdr:col>
      <xdr:colOff>177800</xdr:colOff>
      <xdr:row>32</xdr:row>
      <xdr:rowOff>102553</xdr:rowOff>
    </xdr:to>
    <xdr:cxnSp macro="">
      <xdr:nvCxnSpPr>
        <xdr:cNvPr id="523" name="直線コネクタ 522"/>
        <xdr:cNvCxnSpPr/>
      </xdr:nvCxnSpPr>
      <xdr:spPr>
        <a:xfrm flipV="1">
          <a:off x="12814300" y="5520182"/>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7557</xdr:rowOff>
    </xdr:from>
    <xdr:to>
      <xdr:col>72</xdr:col>
      <xdr:colOff>38100</xdr:colOff>
      <xdr:row>37</xdr:row>
      <xdr:rowOff>109157</xdr:rowOff>
    </xdr:to>
    <xdr:sp macro="" textlink="">
      <xdr:nvSpPr>
        <xdr:cNvPr id="524" name="フローチャート: 判断 523"/>
        <xdr:cNvSpPr/>
      </xdr:nvSpPr>
      <xdr:spPr>
        <a:xfrm>
          <a:off x="13652500" y="635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100284</xdr:rowOff>
    </xdr:from>
    <xdr:ext cx="534377" cy="259045"/>
    <xdr:sp macro="" textlink="">
      <xdr:nvSpPr>
        <xdr:cNvPr id="525" name="テキスト ボックス 524"/>
        <xdr:cNvSpPr txBox="1"/>
      </xdr:nvSpPr>
      <xdr:spPr>
        <a:xfrm>
          <a:off x="13436111" y="644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118428</xdr:rowOff>
    </xdr:from>
    <xdr:to>
      <xdr:col>67</xdr:col>
      <xdr:colOff>101600</xdr:colOff>
      <xdr:row>38</xdr:row>
      <xdr:rowOff>48578</xdr:rowOff>
    </xdr:to>
    <xdr:sp macro="" textlink="">
      <xdr:nvSpPr>
        <xdr:cNvPr id="526" name="フローチャート: 判断 525"/>
        <xdr:cNvSpPr/>
      </xdr:nvSpPr>
      <xdr:spPr>
        <a:xfrm>
          <a:off x="12763500" y="64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39705</xdr:rowOff>
    </xdr:from>
    <xdr:ext cx="534377" cy="259045"/>
    <xdr:sp macro="" textlink="">
      <xdr:nvSpPr>
        <xdr:cNvPr id="527" name="テキスト ボックス 526"/>
        <xdr:cNvSpPr txBox="1"/>
      </xdr:nvSpPr>
      <xdr:spPr>
        <a:xfrm>
          <a:off x="12547111" y="65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111189</xdr:rowOff>
    </xdr:from>
    <xdr:to>
      <xdr:col>85</xdr:col>
      <xdr:colOff>177800</xdr:colOff>
      <xdr:row>32</xdr:row>
      <xdr:rowOff>41339</xdr:rowOff>
    </xdr:to>
    <xdr:sp macro="" textlink="">
      <xdr:nvSpPr>
        <xdr:cNvPr id="533" name="楕円 532"/>
        <xdr:cNvSpPr/>
      </xdr:nvSpPr>
      <xdr:spPr>
        <a:xfrm>
          <a:off x="16268700" y="54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64216</xdr:rowOff>
    </xdr:from>
    <xdr:ext cx="534377" cy="259045"/>
    <xdr:sp macro="" textlink="">
      <xdr:nvSpPr>
        <xdr:cNvPr id="534" name="警察費該当値テキスト"/>
        <xdr:cNvSpPr txBox="1"/>
      </xdr:nvSpPr>
      <xdr:spPr>
        <a:xfrm>
          <a:off x="16370300" y="537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98425</xdr:rowOff>
    </xdr:from>
    <xdr:to>
      <xdr:col>81</xdr:col>
      <xdr:colOff>101600</xdr:colOff>
      <xdr:row>33</xdr:row>
      <xdr:rowOff>28575</xdr:rowOff>
    </xdr:to>
    <xdr:sp macro="" textlink="">
      <xdr:nvSpPr>
        <xdr:cNvPr id="535" name="楕円 534"/>
        <xdr:cNvSpPr/>
      </xdr:nvSpPr>
      <xdr:spPr>
        <a:xfrm>
          <a:off x="15430500" y="55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31</xdr:row>
      <xdr:rowOff>45102</xdr:rowOff>
    </xdr:from>
    <xdr:ext cx="534377" cy="259045"/>
    <xdr:sp macro="" textlink="">
      <xdr:nvSpPr>
        <xdr:cNvPr id="536" name="テキスト ボックス 535"/>
        <xdr:cNvSpPr txBox="1"/>
      </xdr:nvSpPr>
      <xdr:spPr>
        <a:xfrm>
          <a:off x="15201411" y="536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121666</xdr:rowOff>
    </xdr:from>
    <xdr:to>
      <xdr:col>76</xdr:col>
      <xdr:colOff>165100</xdr:colOff>
      <xdr:row>30</xdr:row>
      <xdr:rowOff>51816</xdr:rowOff>
    </xdr:to>
    <xdr:sp macro="" textlink="">
      <xdr:nvSpPr>
        <xdr:cNvPr id="537" name="楕円 536"/>
        <xdr:cNvSpPr/>
      </xdr:nvSpPr>
      <xdr:spPr>
        <a:xfrm>
          <a:off x="14541500" y="50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68343</xdr:rowOff>
    </xdr:from>
    <xdr:ext cx="534377" cy="259045"/>
    <xdr:sp macro="" textlink="">
      <xdr:nvSpPr>
        <xdr:cNvPr id="538" name="テキスト ボックス 537"/>
        <xdr:cNvSpPr txBox="1"/>
      </xdr:nvSpPr>
      <xdr:spPr>
        <a:xfrm>
          <a:off x="14325111" y="486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154432</xdr:rowOff>
    </xdr:from>
    <xdr:to>
      <xdr:col>72</xdr:col>
      <xdr:colOff>38100</xdr:colOff>
      <xdr:row>32</xdr:row>
      <xdr:rowOff>84582</xdr:rowOff>
    </xdr:to>
    <xdr:sp macro="" textlink="">
      <xdr:nvSpPr>
        <xdr:cNvPr id="539" name="楕円 538"/>
        <xdr:cNvSpPr/>
      </xdr:nvSpPr>
      <xdr:spPr>
        <a:xfrm>
          <a:off x="13652500" y="54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101109</xdr:rowOff>
    </xdr:from>
    <xdr:ext cx="534377" cy="259045"/>
    <xdr:sp macro="" textlink="">
      <xdr:nvSpPr>
        <xdr:cNvPr id="540" name="テキスト ボックス 539"/>
        <xdr:cNvSpPr txBox="1"/>
      </xdr:nvSpPr>
      <xdr:spPr>
        <a:xfrm>
          <a:off x="13436111" y="524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51753</xdr:rowOff>
    </xdr:from>
    <xdr:to>
      <xdr:col>67</xdr:col>
      <xdr:colOff>101600</xdr:colOff>
      <xdr:row>32</xdr:row>
      <xdr:rowOff>153353</xdr:rowOff>
    </xdr:to>
    <xdr:sp macro="" textlink="">
      <xdr:nvSpPr>
        <xdr:cNvPr id="541" name="楕円 540"/>
        <xdr:cNvSpPr/>
      </xdr:nvSpPr>
      <xdr:spPr>
        <a:xfrm>
          <a:off x="12763500" y="55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169880</xdr:rowOff>
    </xdr:from>
    <xdr:ext cx="534377" cy="259045"/>
    <xdr:sp macro="" textlink="">
      <xdr:nvSpPr>
        <xdr:cNvPr id="542" name="テキスト ボックス 541"/>
        <xdr:cNvSpPr txBox="1"/>
      </xdr:nvSpPr>
      <xdr:spPr>
        <a:xfrm>
          <a:off x="12547111" y="53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3" name="テキスト ボックス 552"/>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147777</xdr:rowOff>
    </xdr:from>
    <xdr:to>
      <xdr:col>85</xdr:col>
      <xdr:colOff>126364</xdr:colOff>
      <xdr:row>58</xdr:row>
      <xdr:rowOff>116992</xdr:rowOff>
    </xdr:to>
    <xdr:cxnSp macro="">
      <xdr:nvCxnSpPr>
        <xdr:cNvPr id="565" name="直線コネクタ 564"/>
        <xdr:cNvCxnSpPr/>
      </xdr:nvCxnSpPr>
      <xdr:spPr>
        <a:xfrm flipV="1">
          <a:off x="16317595" y="8720277"/>
          <a:ext cx="1269"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120819</xdr:rowOff>
    </xdr:from>
    <xdr:ext cx="599010" cy="259045"/>
    <xdr:sp macro="" textlink="">
      <xdr:nvSpPr>
        <xdr:cNvPr id="566" name="教育費最小値テキスト"/>
        <xdr:cNvSpPr txBox="1"/>
      </xdr:nvSpPr>
      <xdr:spPr>
        <a:xfrm>
          <a:off x="16370300" y="1006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116992</xdr:rowOff>
    </xdr:from>
    <xdr:to>
      <xdr:col>86</xdr:col>
      <xdr:colOff>25400</xdr:colOff>
      <xdr:row>58</xdr:row>
      <xdr:rowOff>116992</xdr:rowOff>
    </xdr:to>
    <xdr:cxnSp macro="">
      <xdr:nvCxnSpPr>
        <xdr:cNvPr id="567" name="直線コネクタ 566"/>
        <xdr:cNvCxnSpPr/>
      </xdr:nvCxnSpPr>
      <xdr:spPr>
        <a:xfrm>
          <a:off x="16230600" y="1006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94454</xdr:rowOff>
    </xdr:from>
    <xdr:ext cx="599010" cy="259045"/>
    <xdr:sp macro="" textlink="">
      <xdr:nvSpPr>
        <xdr:cNvPr id="568" name="教育費最大値テキスト"/>
        <xdr:cNvSpPr txBox="1"/>
      </xdr:nvSpPr>
      <xdr:spPr>
        <a:xfrm>
          <a:off x="16370300" y="8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147777</xdr:rowOff>
    </xdr:from>
    <xdr:to>
      <xdr:col>86</xdr:col>
      <xdr:colOff>25400</xdr:colOff>
      <xdr:row>50</xdr:row>
      <xdr:rowOff>147777</xdr:rowOff>
    </xdr:to>
    <xdr:cxnSp macro="">
      <xdr:nvCxnSpPr>
        <xdr:cNvPr id="569" name="直線コネクタ 568"/>
        <xdr:cNvCxnSpPr/>
      </xdr:nvCxnSpPr>
      <xdr:spPr>
        <a:xfrm>
          <a:off x="16230600" y="872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126517</xdr:rowOff>
    </xdr:from>
    <xdr:to>
      <xdr:col>85</xdr:col>
      <xdr:colOff>127000</xdr:colOff>
      <xdr:row>55</xdr:row>
      <xdr:rowOff>78969</xdr:rowOff>
    </xdr:to>
    <xdr:cxnSp macro="">
      <xdr:nvCxnSpPr>
        <xdr:cNvPr id="570" name="直線コネクタ 569"/>
        <xdr:cNvCxnSpPr/>
      </xdr:nvCxnSpPr>
      <xdr:spPr>
        <a:xfrm flipV="1">
          <a:off x="15481300" y="9384817"/>
          <a:ext cx="838200" cy="1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94480</xdr:rowOff>
    </xdr:from>
    <xdr:ext cx="599010" cy="259045"/>
    <xdr:sp macro="" textlink="">
      <xdr:nvSpPr>
        <xdr:cNvPr id="571" name="教育費平均値テキスト"/>
        <xdr:cNvSpPr txBox="1"/>
      </xdr:nvSpPr>
      <xdr:spPr>
        <a:xfrm>
          <a:off x="16370300" y="9181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71603</xdr:rowOff>
    </xdr:from>
    <xdr:to>
      <xdr:col>85</xdr:col>
      <xdr:colOff>177800</xdr:colOff>
      <xdr:row>55</xdr:row>
      <xdr:rowOff>1753</xdr:rowOff>
    </xdr:to>
    <xdr:sp macro="" textlink="">
      <xdr:nvSpPr>
        <xdr:cNvPr id="572" name="フローチャート: 判断 571"/>
        <xdr:cNvSpPr/>
      </xdr:nvSpPr>
      <xdr:spPr>
        <a:xfrm>
          <a:off x="162687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78969</xdr:rowOff>
    </xdr:from>
    <xdr:to>
      <xdr:col>81</xdr:col>
      <xdr:colOff>50800</xdr:colOff>
      <xdr:row>55</xdr:row>
      <xdr:rowOff>120650</xdr:rowOff>
    </xdr:to>
    <xdr:cxnSp macro="">
      <xdr:nvCxnSpPr>
        <xdr:cNvPr id="573" name="直線コネクタ 572"/>
        <xdr:cNvCxnSpPr/>
      </xdr:nvCxnSpPr>
      <xdr:spPr>
        <a:xfrm flipV="1">
          <a:off x="14592300" y="9508719"/>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102006</xdr:rowOff>
    </xdr:from>
    <xdr:to>
      <xdr:col>81</xdr:col>
      <xdr:colOff>101600</xdr:colOff>
      <xdr:row>55</xdr:row>
      <xdr:rowOff>32156</xdr:rowOff>
    </xdr:to>
    <xdr:sp macro="" textlink="">
      <xdr:nvSpPr>
        <xdr:cNvPr id="574" name="フローチャート: 判断 573"/>
        <xdr:cNvSpPr/>
      </xdr:nvSpPr>
      <xdr:spPr>
        <a:xfrm>
          <a:off x="15430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48683</xdr:rowOff>
    </xdr:from>
    <xdr:ext cx="599010" cy="259045"/>
    <xdr:sp macro="" textlink="">
      <xdr:nvSpPr>
        <xdr:cNvPr id="575" name="テキスト ボックス 574"/>
        <xdr:cNvSpPr txBox="1"/>
      </xdr:nvSpPr>
      <xdr:spPr>
        <a:xfrm>
          <a:off x="15169095" y="91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13360</xdr:rowOff>
    </xdr:from>
    <xdr:to>
      <xdr:col>76</xdr:col>
      <xdr:colOff>114300</xdr:colOff>
      <xdr:row>55</xdr:row>
      <xdr:rowOff>120650</xdr:rowOff>
    </xdr:to>
    <xdr:cxnSp macro="">
      <xdr:nvCxnSpPr>
        <xdr:cNvPr id="576" name="直線コネクタ 575"/>
        <xdr:cNvCxnSpPr/>
      </xdr:nvCxnSpPr>
      <xdr:spPr>
        <a:xfrm>
          <a:off x="13703300" y="9100210"/>
          <a:ext cx="889000" cy="4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66345</xdr:rowOff>
    </xdr:from>
    <xdr:to>
      <xdr:col>76</xdr:col>
      <xdr:colOff>165100</xdr:colOff>
      <xdr:row>55</xdr:row>
      <xdr:rowOff>167945</xdr:rowOff>
    </xdr:to>
    <xdr:sp macro="" textlink="">
      <xdr:nvSpPr>
        <xdr:cNvPr id="577" name="フローチャート: 判断 576"/>
        <xdr:cNvSpPr/>
      </xdr:nvSpPr>
      <xdr:spPr>
        <a:xfrm>
          <a:off x="14541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13022</xdr:rowOff>
    </xdr:from>
    <xdr:ext cx="599010" cy="259045"/>
    <xdr:sp macro="" textlink="">
      <xdr:nvSpPr>
        <xdr:cNvPr id="578" name="テキスト ボックス 577"/>
        <xdr:cNvSpPr txBox="1"/>
      </xdr:nvSpPr>
      <xdr:spPr>
        <a:xfrm>
          <a:off x="14292795" y="927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13360</xdr:rowOff>
    </xdr:from>
    <xdr:to>
      <xdr:col>71</xdr:col>
      <xdr:colOff>177800</xdr:colOff>
      <xdr:row>56</xdr:row>
      <xdr:rowOff>126288</xdr:rowOff>
    </xdr:to>
    <xdr:cxnSp macro="">
      <xdr:nvCxnSpPr>
        <xdr:cNvPr id="579" name="直線コネクタ 578"/>
        <xdr:cNvCxnSpPr/>
      </xdr:nvCxnSpPr>
      <xdr:spPr>
        <a:xfrm flipV="1">
          <a:off x="12814300" y="9100210"/>
          <a:ext cx="889000" cy="62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80" name="フローチャート: 判断 579"/>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36999</xdr:rowOff>
    </xdr:from>
    <xdr:ext cx="599010" cy="259045"/>
    <xdr:sp macro="" textlink="">
      <xdr:nvSpPr>
        <xdr:cNvPr id="581" name="テキスト ボックス 580"/>
        <xdr:cNvSpPr txBox="1"/>
      </xdr:nvSpPr>
      <xdr:spPr>
        <a:xfrm>
          <a:off x="13403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11329</xdr:rowOff>
    </xdr:from>
    <xdr:to>
      <xdr:col>67</xdr:col>
      <xdr:colOff>101600</xdr:colOff>
      <xdr:row>58</xdr:row>
      <xdr:rowOff>112929</xdr:rowOff>
    </xdr:to>
    <xdr:sp macro="" textlink="">
      <xdr:nvSpPr>
        <xdr:cNvPr id="582" name="フローチャート: 判断 581"/>
        <xdr:cNvSpPr/>
      </xdr:nvSpPr>
      <xdr:spPr>
        <a:xfrm>
          <a:off x="12763500" y="99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104056</xdr:rowOff>
    </xdr:from>
    <xdr:ext cx="599010" cy="259045"/>
    <xdr:sp macro="" textlink="">
      <xdr:nvSpPr>
        <xdr:cNvPr id="583" name="テキスト ボックス 582"/>
        <xdr:cNvSpPr txBox="1"/>
      </xdr:nvSpPr>
      <xdr:spPr>
        <a:xfrm>
          <a:off x="12514795" y="100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75717</xdr:rowOff>
    </xdr:from>
    <xdr:to>
      <xdr:col>85</xdr:col>
      <xdr:colOff>177800</xdr:colOff>
      <xdr:row>55</xdr:row>
      <xdr:rowOff>5867</xdr:rowOff>
    </xdr:to>
    <xdr:sp macro="" textlink="">
      <xdr:nvSpPr>
        <xdr:cNvPr id="589" name="楕円 588"/>
        <xdr:cNvSpPr/>
      </xdr:nvSpPr>
      <xdr:spPr>
        <a:xfrm>
          <a:off x="16268700" y="933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54144</xdr:rowOff>
    </xdr:from>
    <xdr:ext cx="599010" cy="259045"/>
    <xdr:sp macro="" textlink="">
      <xdr:nvSpPr>
        <xdr:cNvPr id="590" name="教育費該当値テキスト"/>
        <xdr:cNvSpPr txBox="1"/>
      </xdr:nvSpPr>
      <xdr:spPr>
        <a:xfrm>
          <a:off x="16370300" y="931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28169</xdr:rowOff>
    </xdr:from>
    <xdr:to>
      <xdr:col>81</xdr:col>
      <xdr:colOff>101600</xdr:colOff>
      <xdr:row>55</xdr:row>
      <xdr:rowOff>129769</xdr:rowOff>
    </xdr:to>
    <xdr:sp macro="" textlink="">
      <xdr:nvSpPr>
        <xdr:cNvPr id="591" name="楕円 590"/>
        <xdr:cNvSpPr/>
      </xdr:nvSpPr>
      <xdr:spPr>
        <a:xfrm>
          <a:off x="15430500" y="945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120896</xdr:rowOff>
    </xdr:from>
    <xdr:ext cx="599010" cy="259045"/>
    <xdr:sp macro="" textlink="">
      <xdr:nvSpPr>
        <xdr:cNvPr id="592" name="テキスト ボックス 591"/>
        <xdr:cNvSpPr txBox="1"/>
      </xdr:nvSpPr>
      <xdr:spPr>
        <a:xfrm>
          <a:off x="15169095" y="955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69850</xdr:rowOff>
    </xdr:from>
    <xdr:to>
      <xdr:col>76</xdr:col>
      <xdr:colOff>165100</xdr:colOff>
      <xdr:row>56</xdr:row>
      <xdr:rowOff>0</xdr:rowOff>
    </xdr:to>
    <xdr:sp macro="" textlink="">
      <xdr:nvSpPr>
        <xdr:cNvPr id="593" name="楕円 592"/>
        <xdr:cNvSpPr/>
      </xdr:nvSpPr>
      <xdr:spPr>
        <a:xfrm>
          <a:off x="145415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162577</xdr:rowOff>
    </xdr:from>
    <xdr:ext cx="599010" cy="259045"/>
    <xdr:sp macro="" textlink="">
      <xdr:nvSpPr>
        <xdr:cNvPr id="594" name="テキスト ボックス 593"/>
        <xdr:cNvSpPr txBox="1"/>
      </xdr:nvSpPr>
      <xdr:spPr>
        <a:xfrm>
          <a:off x="14292795" y="959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134010</xdr:rowOff>
    </xdr:from>
    <xdr:to>
      <xdr:col>72</xdr:col>
      <xdr:colOff>38100</xdr:colOff>
      <xdr:row>53</xdr:row>
      <xdr:rowOff>64160</xdr:rowOff>
    </xdr:to>
    <xdr:sp macro="" textlink="">
      <xdr:nvSpPr>
        <xdr:cNvPr id="595" name="楕円 594"/>
        <xdr:cNvSpPr/>
      </xdr:nvSpPr>
      <xdr:spPr>
        <a:xfrm>
          <a:off x="13652500" y="90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80687</xdr:rowOff>
    </xdr:from>
    <xdr:ext cx="599010" cy="259045"/>
    <xdr:sp macro="" textlink="">
      <xdr:nvSpPr>
        <xdr:cNvPr id="596" name="テキスト ボックス 595"/>
        <xdr:cNvSpPr txBox="1"/>
      </xdr:nvSpPr>
      <xdr:spPr>
        <a:xfrm>
          <a:off x="13403795" y="882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75488</xdr:rowOff>
    </xdr:from>
    <xdr:to>
      <xdr:col>67</xdr:col>
      <xdr:colOff>101600</xdr:colOff>
      <xdr:row>57</xdr:row>
      <xdr:rowOff>5638</xdr:rowOff>
    </xdr:to>
    <xdr:sp macro="" textlink="">
      <xdr:nvSpPr>
        <xdr:cNvPr id="597" name="楕円 596"/>
        <xdr:cNvSpPr/>
      </xdr:nvSpPr>
      <xdr:spPr>
        <a:xfrm>
          <a:off x="12763500" y="96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22165</xdr:rowOff>
    </xdr:from>
    <xdr:ext cx="599010" cy="259045"/>
    <xdr:sp macro="" textlink="">
      <xdr:nvSpPr>
        <xdr:cNvPr id="598" name="テキスト ボックス 597"/>
        <xdr:cNvSpPr txBox="1"/>
      </xdr:nvSpPr>
      <xdr:spPr>
        <a:xfrm>
          <a:off x="12514795" y="945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0" name="正方形/長方形 59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1" name="正方形/長方形 60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2" name="正方形/長方形 60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3" name="正方形/長方形 60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39139</xdr:rowOff>
    </xdr:from>
    <xdr:to>
      <xdr:col>85</xdr:col>
      <xdr:colOff>126364</xdr:colOff>
      <xdr:row>78</xdr:row>
      <xdr:rowOff>129276</xdr:rowOff>
    </xdr:to>
    <xdr:cxnSp macro="">
      <xdr:nvCxnSpPr>
        <xdr:cNvPr id="618" name="直線コネクタ 617"/>
        <xdr:cNvCxnSpPr/>
      </xdr:nvCxnSpPr>
      <xdr:spPr>
        <a:xfrm flipV="1">
          <a:off x="16317595" y="12040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133103</xdr:rowOff>
    </xdr:from>
    <xdr:ext cx="378565" cy="259045"/>
    <xdr:sp macro="" textlink="">
      <xdr:nvSpPr>
        <xdr:cNvPr id="619" name="災害復旧費最小値テキスト"/>
        <xdr:cNvSpPr txBox="1"/>
      </xdr:nvSpPr>
      <xdr:spPr>
        <a:xfrm>
          <a:off x="16370300" y="1350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129276</xdr:rowOff>
    </xdr:from>
    <xdr:to>
      <xdr:col>86</xdr:col>
      <xdr:colOff>25400</xdr:colOff>
      <xdr:row>78</xdr:row>
      <xdr:rowOff>129276</xdr:rowOff>
    </xdr:to>
    <xdr:cxnSp macro="">
      <xdr:nvCxnSpPr>
        <xdr:cNvPr id="620" name="直線コネクタ 619"/>
        <xdr:cNvCxnSpPr/>
      </xdr:nvCxnSpPr>
      <xdr:spPr>
        <a:xfrm>
          <a:off x="16230600" y="1350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157266</xdr:rowOff>
    </xdr:from>
    <xdr:ext cx="534377" cy="259045"/>
    <xdr:sp macro="" textlink="">
      <xdr:nvSpPr>
        <xdr:cNvPr id="621" name="災害復旧費最大値テキスト"/>
        <xdr:cNvSpPr txBox="1"/>
      </xdr:nvSpPr>
      <xdr:spPr>
        <a:xfrm>
          <a:off x="16370300" y="118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39139</xdr:rowOff>
    </xdr:from>
    <xdr:to>
      <xdr:col>86</xdr:col>
      <xdr:colOff>25400</xdr:colOff>
      <xdr:row>70</xdr:row>
      <xdr:rowOff>39139</xdr:rowOff>
    </xdr:to>
    <xdr:cxnSp macro="">
      <xdr:nvCxnSpPr>
        <xdr:cNvPr id="622" name="直線コネクタ 621"/>
        <xdr:cNvCxnSpPr/>
      </xdr:nvCxnSpPr>
      <xdr:spPr>
        <a:xfrm>
          <a:off x="16230600" y="120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140226</xdr:rowOff>
    </xdr:from>
    <xdr:to>
      <xdr:col>85</xdr:col>
      <xdr:colOff>127000</xdr:colOff>
      <xdr:row>78</xdr:row>
      <xdr:rowOff>58113</xdr:rowOff>
    </xdr:to>
    <xdr:cxnSp macro="">
      <xdr:nvCxnSpPr>
        <xdr:cNvPr id="623" name="直線コネクタ 622"/>
        <xdr:cNvCxnSpPr/>
      </xdr:nvCxnSpPr>
      <xdr:spPr>
        <a:xfrm flipV="1">
          <a:off x="15481300" y="13341876"/>
          <a:ext cx="8382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57188</xdr:rowOff>
    </xdr:from>
    <xdr:ext cx="469744" cy="259045"/>
    <xdr:sp macro="" textlink="">
      <xdr:nvSpPr>
        <xdr:cNvPr id="624" name="災害復旧費平均値テキスト"/>
        <xdr:cNvSpPr txBox="1"/>
      </xdr:nvSpPr>
      <xdr:spPr>
        <a:xfrm>
          <a:off x="16370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34311</xdr:rowOff>
    </xdr:from>
    <xdr:to>
      <xdr:col>85</xdr:col>
      <xdr:colOff>177800</xdr:colOff>
      <xdr:row>77</xdr:row>
      <xdr:rowOff>135911</xdr:rowOff>
    </xdr:to>
    <xdr:sp macro="" textlink="">
      <xdr:nvSpPr>
        <xdr:cNvPr id="625" name="フローチャート: 判断 624"/>
        <xdr:cNvSpPr/>
      </xdr:nvSpPr>
      <xdr:spPr>
        <a:xfrm>
          <a:off x="16268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57472</xdr:rowOff>
    </xdr:from>
    <xdr:to>
      <xdr:col>81</xdr:col>
      <xdr:colOff>50800</xdr:colOff>
      <xdr:row>78</xdr:row>
      <xdr:rowOff>58113</xdr:rowOff>
    </xdr:to>
    <xdr:cxnSp macro="">
      <xdr:nvCxnSpPr>
        <xdr:cNvPr id="626" name="直線コネクタ 625"/>
        <xdr:cNvCxnSpPr/>
      </xdr:nvCxnSpPr>
      <xdr:spPr>
        <a:xfrm>
          <a:off x="14592300" y="13430572"/>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53513</xdr:rowOff>
    </xdr:from>
    <xdr:to>
      <xdr:col>81</xdr:col>
      <xdr:colOff>101600</xdr:colOff>
      <xdr:row>77</xdr:row>
      <xdr:rowOff>155113</xdr:rowOff>
    </xdr:to>
    <xdr:sp macro="" textlink="">
      <xdr:nvSpPr>
        <xdr:cNvPr id="627" name="フローチャート: 判断 626"/>
        <xdr:cNvSpPr/>
      </xdr:nvSpPr>
      <xdr:spPr>
        <a:xfrm>
          <a:off x="15430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190</xdr:rowOff>
    </xdr:from>
    <xdr:ext cx="469744" cy="259045"/>
    <xdr:sp macro="" textlink="">
      <xdr:nvSpPr>
        <xdr:cNvPr id="628" name="テキスト ボックス 627"/>
        <xdr:cNvSpPr txBox="1"/>
      </xdr:nvSpPr>
      <xdr:spPr>
        <a:xfrm>
          <a:off x="152337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157166</xdr:rowOff>
    </xdr:from>
    <xdr:to>
      <xdr:col>76</xdr:col>
      <xdr:colOff>114300</xdr:colOff>
      <xdr:row>78</xdr:row>
      <xdr:rowOff>57472</xdr:rowOff>
    </xdr:to>
    <xdr:cxnSp macro="">
      <xdr:nvCxnSpPr>
        <xdr:cNvPr id="629" name="直線コネクタ 628"/>
        <xdr:cNvCxnSpPr/>
      </xdr:nvCxnSpPr>
      <xdr:spPr>
        <a:xfrm>
          <a:off x="13703300" y="13358816"/>
          <a:ext cx="889000" cy="7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30" name="フローチャート: 判断 629"/>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156095</xdr:rowOff>
    </xdr:from>
    <xdr:ext cx="469744" cy="259045"/>
    <xdr:sp macro="" textlink="">
      <xdr:nvSpPr>
        <xdr:cNvPr id="631" name="テキスト ボックス 630"/>
        <xdr:cNvSpPr txBox="1"/>
      </xdr:nvSpPr>
      <xdr:spPr>
        <a:xfrm>
          <a:off x="14357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80516</xdr:rowOff>
    </xdr:from>
    <xdr:to>
      <xdr:col>71</xdr:col>
      <xdr:colOff>177800</xdr:colOff>
      <xdr:row>77</xdr:row>
      <xdr:rowOff>157166</xdr:rowOff>
    </xdr:to>
    <xdr:cxnSp macro="">
      <xdr:nvCxnSpPr>
        <xdr:cNvPr id="632" name="直線コネクタ 631"/>
        <xdr:cNvCxnSpPr/>
      </xdr:nvCxnSpPr>
      <xdr:spPr>
        <a:xfrm>
          <a:off x="12814300" y="13282166"/>
          <a:ext cx="889000" cy="7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33" name="フローチャート: 判断 632"/>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34" name="テキスト ボックス 633"/>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35" name="フローチャート: 判断 634"/>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7686</xdr:rowOff>
    </xdr:from>
    <xdr:ext cx="469744" cy="259045"/>
    <xdr:sp macro="" textlink="">
      <xdr:nvSpPr>
        <xdr:cNvPr id="636" name="テキスト ボックス 635"/>
        <xdr:cNvSpPr txBox="1"/>
      </xdr:nvSpPr>
      <xdr:spPr>
        <a:xfrm>
          <a:off x="12579428" y="1338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89426</xdr:rowOff>
    </xdr:from>
    <xdr:to>
      <xdr:col>85</xdr:col>
      <xdr:colOff>177800</xdr:colOff>
      <xdr:row>78</xdr:row>
      <xdr:rowOff>19576</xdr:rowOff>
    </xdr:to>
    <xdr:sp macro="" textlink="">
      <xdr:nvSpPr>
        <xdr:cNvPr id="642" name="楕円 641"/>
        <xdr:cNvSpPr/>
      </xdr:nvSpPr>
      <xdr:spPr>
        <a:xfrm>
          <a:off x="16268700" y="132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67853</xdr:rowOff>
    </xdr:from>
    <xdr:ext cx="469744" cy="259045"/>
    <xdr:sp macro="" textlink="">
      <xdr:nvSpPr>
        <xdr:cNvPr id="643" name="災害復旧費該当値テキスト"/>
        <xdr:cNvSpPr txBox="1"/>
      </xdr:nvSpPr>
      <xdr:spPr>
        <a:xfrm>
          <a:off x="16370300" y="1326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7313</xdr:rowOff>
    </xdr:from>
    <xdr:to>
      <xdr:col>81</xdr:col>
      <xdr:colOff>101600</xdr:colOff>
      <xdr:row>78</xdr:row>
      <xdr:rowOff>108913</xdr:rowOff>
    </xdr:to>
    <xdr:sp macro="" textlink="">
      <xdr:nvSpPr>
        <xdr:cNvPr id="644" name="楕円 643"/>
        <xdr:cNvSpPr/>
      </xdr:nvSpPr>
      <xdr:spPr>
        <a:xfrm>
          <a:off x="15430500" y="133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100040</xdr:rowOff>
    </xdr:from>
    <xdr:ext cx="469744" cy="259045"/>
    <xdr:sp macro="" textlink="">
      <xdr:nvSpPr>
        <xdr:cNvPr id="645" name="テキスト ボックス 644"/>
        <xdr:cNvSpPr txBox="1"/>
      </xdr:nvSpPr>
      <xdr:spPr>
        <a:xfrm>
          <a:off x="15233728" y="1347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6672</xdr:rowOff>
    </xdr:from>
    <xdr:to>
      <xdr:col>76</xdr:col>
      <xdr:colOff>165100</xdr:colOff>
      <xdr:row>78</xdr:row>
      <xdr:rowOff>108272</xdr:rowOff>
    </xdr:to>
    <xdr:sp macro="" textlink="">
      <xdr:nvSpPr>
        <xdr:cNvPr id="646" name="楕円 645"/>
        <xdr:cNvSpPr/>
      </xdr:nvSpPr>
      <xdr:spPr>
        <a:xfrm>
          <a:off x="14541500" y="133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99399</xdr:rowOff>
    </xdr:from>
    <xdr:ext cx="469744" cy="259045"/>
    <xdr:sp macro="" textlink="">
      <xdr:nvSpPr>
        <xdr:cNvPr id="647" name="テキスト ボックス 646"/>
        <xdr:cNvSpPr txBox="1"/>
      </xdr:nvSpPr>
      <xdr:spPr>
        <a:xfrm>
          <a:off x="14357428" y="1347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106366</xdr:rowOff>
    </xdr:from>
    <xdr:to>
      <xdr:col>72</xdr:col>
      <xdr:colOff>38100</xdr:colOff>
      <xdr:row>78</xdr:row>
      <xdr:rowOff>36516</xdr:rowOff>
    </xdr:to>
    <xdr:sp macro="" textlink="">
      <xdr:nvSpPr>
        <xdr:cNvPr id="648" name="楕円 647"/>
        <xdr:cNvSpPr/>
      </xdr:nvSpPr>
      <xdr:spPr>
        <a:xfrm>
          <a:off x="13652500" y="133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27643</xdr:rowOff>
    </xdr:from>
    <xdr:ext cx="469744" cy="259045"/>
    <xdr:sp macro="" textlink="">
      <xdr:nvSpPr>
        <xdr:cNvPr id="649" name="テキスト ボックス 648"/>
        <xdr:cNvSpPr txBox="1"/>
      </xdr:nvSpPr>
      <xdr:spPr>
        <a:xfrm>
          <a:off x="13468428" y="1340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29716</xdr:rowOff>
    </xdr:from>
    <xdr:to>
      <xdr:col>67</xdr:col>
      <xdr:colOff>101600</xdr:colOff>
      <xdr:row>77</xdr:row>
      <xdr:rowOff>131316</xdr:rowOff>
    </xdr:to>
    <xdr:sp macro="" textlink="">
      <xdr:nvSpPr>
        <xdr:cNvPr id="650" name="楕円 649"/>
        <xdr:cNvSpPr/>
      </xdr:nvSpPr>
      <xdr:spPr>
        <a:xfrm>
          <a:off x="12763500" y="1323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147843</xdr:rowOff>
    </xdr:from>
    <xdr:ext cx="534377" cy="259045"/>
    <xdr:sp macro="" textlink="">
      <xdr:nvSpPr>
        <xdr:cNvPr id="651" name="テキスト ボックス 650"/>
        <xdr:cNvSpPr txBox="1"/>
      </xdr:nvSpPr>
      <xdr:spPr>
        <a:xfrm>
          <a:off x="12547111" y="1300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2" name="テキスト ボックス 66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94004</xdr:rowOff>
    </xdr:from>
    <xdr:to>
      <xdr:col>85</xdr:col>
      <xdr:colOff>126364</xdr:colOff>
      <xdr:row>98</xdr:row>
      <xdr:rowOff>15982</xdr:rowOff>
    </xdr:to>
    <xdr:cxnSp macro="">
      <xdr:nvCxnSpPr>
        <xdr:cNvPr id="672" name="直線コネクタ 671"/>
        <xdr:cNvCxnSpPr/>
      </xdr:nvCxnSpPr>
      <xdr:spPr>
        <a:xfrm flipV="1">
          <a:off x="16317595" y="15524504"/>
          <a:ext cx="1269" cy="129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19809</xdr:rowOff>
    </xdr:from>
    <xdr:ext cx="534377" cy="259045"/>
    <xdr:sp macro="" textlink="">
      <xdr:nvSpPr>
        <xdr:cNvPr id="673" name="公債費最小値テキスト"/>
        <xdr:cNvSpPr txBox="1"/>
      </xdr:nvSpPr>
      <xdr:spPr>
        <a:xfrm>
          <a:off x="16370300" y="168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15982</xdr:rowOff>
    </xdr:from>
    <xdr:to>
      <xdr:col>86</xdr:col>
      <xdr:colOff>25400</xdr:colOff>
      <xdr:row>98</xdr:row>
      <xdr:rowOff>15982</xdr:rowOff>
    </xdr:to>
    <xdr:cxnSp macro="">
      <xdr:nvCxnSpPr>
        <xdr:cNvPr id="674" name="直線コネクタ 673"/>
        <xdr:cNvCxnSpPr/>
      </xdr:nvCxnSpPr>
      <xdr:spPr>
        <a:xfrm>
          <a:off x="16230600" y="168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40681</xdr:rowOff>
    </xdr:from>
    <xdr:ext cx="599010" cy="259045"/>
    <xdr:sp macro="" textlink="">
      <xdr:nvSpPr>
        <xdr:cNvPr id="675" name="公債費最大値テキスト"/>
        <xdr:cNvSpPr txBox="1"/>
      </xdr:nvSpPr>
      <xdr:spPr>
        <a:xfrm>
          <a:off x="16370300" y="1529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94004</xdr:rowOff>
    </xdr:from>
    <xdr:to>
      <xdr:col>86</xdr:col>
      <xdr:colOff>25400</xdr:colOff>
      <xdr:row>90</xdr:row>
      <xdr:rowOff>94004</xdr:rowOff>
    </xdr:to>
    <xdr:cxnSp macro="">
      <xdr:nvCxnSpPr>
        <xdr:cNvPr id="676" name="直線コネクタ 675"/>
        <xdr:cNvCxnSpPr/>
      </xdr:nvCxnSpPr>
      <xdr:spPr>
        <a:xfrm>
          <a:off x="16230600" y="1552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130442</xdr:rowOff>
    </xdr:from>
    <xdr:to>
      <xdr:col>85</xdr:col>
      <xdr:colOff>127000</xdr:colOff>
      <xdr:row>93</xdr:row>
      <xdr:rowOff>168732</xdr:rowOff>
    </xdr:to>
    <xdr:cxnSp macro="">
      <xdr:nvCxnSpPr>
        <xdr:cNvPr id="677" name="直線コネクタ 676"/>
        <xdr:cNvCxnSpPr/>
      </xdr:nvCxnSpPr>
      <xdr:spPr>
        <a:xfrm flipV="1">
          <a:off x="15481300" y="16075292"/>
          <a:ext cx="8382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79407</xdr:rowOff>
    </xdr:from>
    <xdr:ext cx="534377" cy="259045"/>
    <xdr:sp macro="" textlink="">
      <xdr:nvSpPr>
        <xdr:cNvPr id="678" name="公債費平均値テキスト"/>
        <xdr:cNvSpPr txBox="1"/>
      </xdr:nvSpPr>
      <xdr:spPr>
        <a:xfrm>
          <a:off x="16370300" y="15852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56530</xdr:rowOff>
    </xdr:from>
    <xdr:to>
      <xdr:col>85</xdr:col>
      <xdr:colOff>177800</xdr:colOff>
      <xdr:row>93</xdr:row>
      <xdr:rowOff>158130</xdr:rowOff>
    </xdr:to>
    <xdr:sp macro="" textlink="">
      <xdr:nvSpPr>
        <xdr:cNvPr id="679" name="フローチャート: 判断 678"/>
        <xdr:cNvSpPr/>
      </xdr:nvSpPr>
      <xdr:spPr>
        <a:xfrm>
          <a:off x="162687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168732</xdr:rowOff>
    </xdr:from>
    <xdr:to>
      <xdr:col>81</xdr:col>
      <xdr:colOff>50800</xdr:colOff>
      <xdr:row>94</xdr:row>
      <xdr:rowOff>13559</xdr:rowOff>
    </xdr:to>
    <xdr:cxnSp macro="">
      <xdr:nvCxnSpPr>
        <xdr:cNvPr id="680" name="直線コネクタ 679"/>
        <xdr:cNvCxnSpPr/>
      </xdr:nvCxnSpPr>
      <xdr:spPr>
        <a:xfrm flipV="1">
          <a:off x="14592300" y="16113582"/>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18492</xdr:rowOff>
    </xdr:from>
    <xdr:to>
      <xdr:col>81</xdr:col>
      <xdr:colOff>101600</xdr:colOff>
      <xdr:row>93</xdr:row>
      <xdr:rowOff>120092</xdr:rowOff>
    </xdr:to>
    <xdr:sp macro="" textlink="">
      <xdr:nvSpPr>
        <xdr:cNvPr id="681" name="フローチャート: 判断 680"/>
        <xdr:cNvSpPr/>
      </xdr:nvSpPr>
      <xdr:spPr>
        <a:xfrm>
          <a:off x="15430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136619</xdr:rowOff>
    </xdr:from>
    <xdr:ext cx="534377" cy="259045"/>
    <xdr:sp macro="" textlink="">
      <xdr:nvSpPr>
        <xdr:cNvPr id="682" name="テキスト ボックス 681"/>
        <xdr:cNvSpPr txBox="1"/>
      </xdr:nvSpPr>
      <xdr:spPr>
        <a:xfrm>
          <a:off x="152014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122417</xdr:rowOff>
    </xdr:from>
    <xdr:to>
      <xdr:col>76</xdr:col>
      <xdr:colOff>114300</xdr:colOff>
      <xdr:row>94</xdr:row>
      <xdr:rowOff>13559</xdr:rowOff>
    </xdr:to>
    <xdr:cxnSp macro="">
      <xdr:nvCxnSpPr>
        <xdr:cNvPr id="683" name="直線コネクタ 682"/>
        <xdr:cNvCxnSpPr/>
      </xdr:nvCxnSpPr>
      <xdr:spPr>
        <a:xfrm>
          <a:off x="13703300" y="16067267"/>
          <a:ext cx="889000" cy="6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15497</xdr:rowOff>
    </xdr:from>
    <xdr:to>
      <xdr:col>76</xdr:col>
      <xdr:colOff>165100</xdr:colOff>
      <xdr:row>93</xdr:row>
      <xdr:rowOff>117097</xdr:rowOff>
    </xdr:to>
    <xdr:sp macro="" textlink="">
      <xdr:nvSpPr>
        <xdr:cNvPr id="684" name="フローチャート: 判断 683"/>
        <xdr:cNvSpPr/>
      </xdr:nvSpPr>
      <xdr:spPr>
        <a:xfrm>
          <a:off x="14541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133624</xdr:rowOff>
    </xdr:from>
    <xdr:ext cx="534377" cy="259045"/>
    <xdr:sp macro="" textlink="">
      <xdr:nvSpPr>
        <xdr:cNvPr id="685" name="テキスト ボックス 684"/>
        <xdr:cNvSpPr txBox="1"/>
      </xdr:nvSpPr>
      <xdr:spPr>
        <a:xfrm>
          <a:off x="14325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122417</xdr:rowOff>
    </xdr:from>
    <xdr:to>
      <xdr:col>71</xdr:col>
      <xdr:colOff>177800</xdr:colOff>
      <xdr:row>94</xdr:row>
      <xdr:rowOff>38933</xdr:rowOff>
    </xdr:to>
    <xdr:cxnSp macro="">
      <xdr:nvCxnSpPr>
        <xdr:cNvPr id="686" name="直線コネクタ 685"/>
        <xdr:cNvCxnSpPr/>
      </xdr:nvCxnSpPr>
      <xdr:spPr>
        <a:xfrm flipV="1">
          <a:off x="12814300" y="16067267"/>
          <a:ext cx="889000" cy="8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159172</xdr:rowOff>
    </xdr:from>
    <xdr:to>
      <xdr:col>72</xdr:col>
      <xdr:colOff>38100</xdr:colOff>
      <xdr:row>92</xdr:row>
      <xdr:rowOff>89322</xdr:rowOff>
    </xdr:to>
    <xdr:sp macro="" textlink="">
      <xdr:nvSpPr>
        <xdr:cNvPr id="687" name="フローチャート: 判断 686"/>
        <xdr:cNvSpPr/>
      </xdr:nvSpPr>
      <xdr:spPr>
        <a:xfrm>
          <a:off x="13652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105849</xdr:rowOff>
    </xdr:from>
    <xdr:ext cx="534377" cy="259045"/>
    <xdr:sp macro="" textlink="">
      <xdr:nvSpPr>
        <xdr:cNvPr id="688" name="テキスト ボックス 687"/>
        <xdr:cNvSpPr txBox="1"/>
      </xdr:nvSpPr>
      <xdr:spPr>
        <a:xfrm>
          <a:off x="13436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168339</xdr:rowOff>
    </xdr:from>
    <xdr:to>
      <xdr:col>67</xdr:col>
      <xdr:colOff>101600</xdr:colOff>
      <xdr:row>93</xdr:row>
      <xdr:rowOff>98489</xdr:rowOff>
    </xdr:to>
    <xdr:sp macro="" textlink="">
      <xdr:nvSpPr>
        <xdr:cNvPr id="689" name="フローチャート: 判断 688"/>
        <xdr:cNvSpPr/>
      </xdr:nvSpPr>
      <xdr:spPr>
        <a:xfrm>
          <a:off x="12763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115016</xdr:rowOff>
    </xdr:from>
    <xdr:ext cx="534377" cy="259045"/>
    <xdr:sp macro="" textlink="">
      <xdr:nvSpPr>
        <xdr:cNvPr id="690" name="テキスト ボックス 689"/>
        <xdr:cNvSpPr txBox="1"/>
      </xdr:nvSpPr>
      <xdr:spPr>
        <a:xfrm>
          <a:off x="12547111" y="1571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79642</xdr:rowOff>
    </xdr:from>
    <xdr:to>
      <xdr:col>85</xdr:col>
      <xdr:colOff>177800</xdr:colOff>
      <xdr:row>94</xdr:row>
      <xdr:rowOff>9792</xdr:rowOff>
    </xdr:to>
    <xdr:sp macro="" textlink="">
      <xdr:nvSpPr>
        <xdr:cNvPr id="696" name="楕円 695"/>
        <xdr:cNvSpPr/>
      </xdr:nvSpPr>
      <xdr:spPr>
        <a:xfrm>
          <a:off x="16268700" y="160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58069</xdr:rowOff>
    </xdr:from>
    <xdr:ext cx="534377" cy="259045"/>
    <xdr:sp macro="" textlink="">
      <xdr:nvSpPr>
        <xdr:cNvPr id="697" name="公債費該当値テキスト"/>
        <xdr:cNvSpPr txBox="1"/>
      </xdr:nvSpPr>
      <xdr:spPr>
        <a:xfrm>
          <a:off x="16370300" y="160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117932</xdr:rowOff>
    </xdr:from>
    <xdr:to>
      <xdr:col>81</xdr:col>
      <xdr:colOff>101600</xdr:colOff>
      <xdr:row>94</xdr:row>
      <xdr:rowOff>48082</xdr:rowOff>
    </xdr:to>
    <xdr:sp macro="" textlink="">
      <xdr:nvSpPr>
        <xdr:cNvPr id="698" name="楕円 697"/>
        <xdr:cNvSpPr/>
      </xdr:nvSpPr>
      <xdr:spPr>
        <a:xfrm>
          <a:off x="15430500" y="160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39209</xdr:rowOff>
    </xdr:from>
    <xdr:ext cx="534377" cy="259045"/>
    <xdr:sp macro="" textlink="">
      <xdr:nvSpPr>
        <xdr:cNvPr id="699" name="テキスト ボックス 698"/>
        <xdr:cNvSpPr txBox="1"/>
      </xdr:nvSpPr>
      <xdr:spPr>
        <a:xfrm>
          <a:off x="15201411" y="1615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134209</xdr:rowOff>
    </xdr:from>
    <xdr:to>
      <xdr:col>76</xdr:col>
      <xdr:colOff>165100</xdr:colOff>
      <xdr:row>94</xdr:row>
      <xdr:rowOff>64359</xdr:rowOff>
    </xdr:to>
    <xdr:sp macro="" textlink="">
      <xdr:nvSpPr>
        <xdr:cNvPr id="700" name="楕円 699"/>
        <xdr:cNvSpPr/>
      </xdr:nvSpPr>
      <xdr:spPr>
        <a:xfrm>
          <a:off x="14541500" y="160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55486</xdr:rowOff>
    </xdr:from>
    <xdr:ext cx="534377" cy="259045"/>
    <xdr:sp macro="" textlink="">
      <xdr:nvSpPr>
        <xdr:cNvPr id="701" name="テキスト ボックス 700"/>
        <xdr:cNvSpPr txBox="1"/>
      </xdr:nvSpPr>
      <xdr:spPr>
        <a:xfrm>
          <a:off x="14325111" y="161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71617</xdr:rowOff>
    </xdr:from>
    <xdr:to>
      <xdr:col>72</xdr:col>
      <xdr:colOff>38100</xdr:colOff>
      <xdr:row>94</xdr:row>
      <xdr:rowOff>1767</xdr:rowOff>
    </xdr:to>
    <xdr:sp macro="" textlink="">
      <xdr:nvSpPr>
        <xdr:cNvPr id="702" name="楕円 701"/>
        <xdr:cNvSpPr/>
      </xdr:nvSpPr>
      <xdr:spPr>
        <a:xfrm>
          <a:off x="13652500" y="1601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164344</xdr:rowOff>
    </xdr:from>
    <xdr:ext cx="534377" cy="259045"/>
    <xdr:sp macro="" textlink="">
      <xdr:nvSpPr>
        <xdr:cNvPr id="703" name="テキスト ボックス 702"/>
        <xdr:cNvSpPr txBox="1"/>
      </xdr:nvSpPr>
      <xdr:spPr>
        <a:xfrm>
          <a:off x="13436111" y="1610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159583</xdr:rowOff>
    </xdr:from>
    <xdr:to>
      <xdr:col>67</xdr:col>
      <xdr:colOff>101600</xdr:colOff>
      <xdr:row>94</xdr:row>
      <xdr:rowOff>89733</xdr:rowOff>
    </xdr:to>
    <xdr:sp macro="" textlink="">
      <xdr:nvSpPr>
        <xdr:cNvPr id="704" name="楕円 703"/>
        <xdr:cNvSpPr/>
      </xdr:nvSpPr>
      <xdr:spPr>
        <a:xfrm>
          <a:off x="12763500" y="161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80860</xdr:rowOff>
    </xdr:from>
    <xdr:ext cx="534377" cy="259045"/>
    <xdr:sp macro="" textlink="">
      <xdr:nvSpPr>
        <xdr:cNvPr id="705" name="テキスト ボックス 704"/>
        <xdr:cNvSpPr txBox="1"/>
      </xdr:nvSpPr>
      <xdr:spPr>
        <a:xfrm>
          <a:off x="12547111" y="1619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7" name="テキスト ボックス 71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66548</xdr:rowOff>
    </xdr:from>
    <xdr:to>
      <xdr:col>116</xdr:col>
      <xdr:colOff>62864</xdr:colOff>
      <xdr:row>38</xdr:row>
      <xdr:rowOff>139700</xdr:rowOff>
    </xdr:to>
    <xdr:cxnSp macro="">
      <xdr:nvCxnSpPr>
        <xdr:cNvPr id="725" name="直線コネクタ 724"/>
        <xdr:cNvCxnSpPr/>
      </xdr:nvCxnSpPr>
      <xdr:spPr>
        <a:xfrm flipV="1">
          <a:off x="22159595" y="5210048"/>
          <a:ext cx="1269"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13225</xdr:rowOff>
    </xdr:from>
    <xdr:ext cx="378565" cy="259045"/>
    <xdr:sp macro="" textlink="">
      <xdr:nvSpPr>
        <xdr:cNvPr id="728" name="諸支出金最大値テキスト"/>
        <xdr:cNvSpPr txBox="1"/>
      </xdr:nvSpPr>
      <xdr:spPr>
        <a:xfrm>
          <a:off x="22212300" y="4985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66548</xdr:rowOff>
    </xdr:from>
    <xdr:to>
      <xdr:col>116</xdr:col>
      <xdr:colOff>152400</xdr:colOff>
      <xdr:row>30</xdr:row>
      <xdr:rowOff>66548</xdr:rowOff>
    </xdr:to>
    <xdr:cxnSp macro="">
      <xdr:nvCxnSpPr>
        <xdr:cNvPr id="729" name="直線コネクタ 728"/>
        <xdr:cNvCxnSpPr/>
      </xdr:nvCxnSpPr>
      <xdr:spPr>
        <a:xfrm>
          <a:off x="22072600" y="52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31" name="諸支出金平均値テキスト"/>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32" name="フローチャート: 判断 731"/>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127762</xdr:rowOff>
    </xdr:from>
    <xdr:to>
      <xdr:col>112</xdr:col>
      <xdr:colOff>38100</xdr:colOff>
      <xdr:row>36</xdr:row>
      <xdr:rowOff>57912</xdr:rowOff>
    </xdr:to>
    <xdr:sp macro="" textlink="">
      <xdr:nvSpPr>
        <xdr:cNvPr id="734" name="フローチャート: 判断 733"/>
        <xdr:cNvSpPr/>
      </xdr:nvSpPr>
      <xdr:spPr>
        <a:xfrm>
          <a:off x="21272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34</xdr:row>
      <xdr:rowOff>74439</xdr:rowOff>
    </xdr:from>
    <xdr:ext cx="313932" cy="259045"/>
    <xdr:sp macro="" textlink="">
      <xdr:nvSpPr>
        <xdr:cNvPr id="735" name="テキスト ボックス 734"/>
        <xdr:cNvSpPr txBox="1"/>
      </xdr:nvSpPr>
      <xdr:spPr>
        <a:xfrm>
          <a:off x="211536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40894</xdr:rowOff>
    </xdr:from>
    <xdr:to>
      <xdr:col>107</xdr:col>
      <xdr:colOff>101600</xdr:colOff>
      <xdr:row>33</xdr:row>
      <xdr:rowOff>142494</xdr:rowOff>
    </xdr:to>
    <xdr:sp macro="" textlink="">
      <xdr:nvSpPr>
        <xdr:cNvPr id="737" name="フローチャート: 判断 736"/>
        <xdr:cNvSpPr/>
      </xdr:nvSpPr>
      <xdr:spPr>
        <a:xfrm>
          <a:off x="20383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31</xdr:row>
      <xdr:rowOff>159021</xdr:rowOff>
    </xdr:from>
    <xdr:ext cx="313932" cy="259045"/>
    <xdr:sp macro="" textlink="">
      <xdr:nvSpPr>
        <xdr:cNvPr id="738" name="テキスト ボックス 737"/>
        <xdr:cNvSpPr txBox="1"/>
      </xdr:nvSpPr>
      <xdr:spPr>
        <a:xfrm>
          <a:off x="20277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29464</xdr:rowOff>
    </xdr:from>
    <xdr:to>
      <xdr:col>102</xdr:col>
      <xdr:colOff>165100</xdr:colOff>
      <xdr:row>36</xdr:row>
      <xdr:rowOff>131064</xdr:rowOff>
    </xdr:to>
    <xdr:sp macro="" textlink="">
      <xdr:nvSpPr>
        <xdr:cNvPr id="740" name="フローチャート: 判断 739"/>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147591</xdr:rowOff>
    </xdr:from>
    <xdr:ext cx="313932" cy="259045"/>
    <xdr:sp macro="" textlink="">
      <xdr:nvSpPr>
        <xdr:cNvPr id="741" name="テキスト ボックス 740"/>
        <xdr:cNvSpPr txBox="1"/>
      </xdr:nvSpPr>
      <xdr:spPr>
        <a:xfrm>
          <a:off x="19388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47752</xdr:rowOff>
    </xdr:from>
    <xdr:to>
      <xdr:col>98</xdr:col>
      <xdr:colOff>38100</xdr:colOff>
      <xdr:row>36</xdr:row>
      <xdr:rowOff>149352</xdr:rowOff>
    </xdr:to>
    <xdr:sp macro="" textlink="">
      <xdr:nvSpPr>
        <xdr:cNvPr id="742" name="フローチャート: 判断 741"/>
        <xdr:cNvSpPr/>
      </xdr:nvSpPr>
      <xdr:spPr>
        <a:xfrm>
          <a:off x="18605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165879</xdr:rowOff>
    </xdr:from>
    <xdr:ext cx="313932" cy="259045"/>
    <xdr:sp macro="" textlink="">
      <xdr:nvSpPr>
        <xdr:cNvPr id="743" name="テキスト ボックス 742"/>
        <xdr:cNvSpPr txBox="1"/>
      </xdr:nvSpPr>
      <xdr:spPr>
        <a:xfrm>
          <a:off x="18499333" y="5995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2" name="テキスト ボックス 751"/>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0" name="正方形/長方形 75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1" name="正方形/長方形 76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2" name="正方形/長方形 76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3" name="正方形/長方形 76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8" name="テキスト ボックス 76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0" name="テキスト ボックス 76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2" name="直線コネクタ 77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7" name="直線コネクタ 77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9" name="フローチャート: 判断 77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0" name="直線コネクタ 77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1" name="フローチャート: 判断 78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2" name="テキスト ボックス 781"/>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3" name="直線コネクタ 78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4" name="フローチャート: 判断 78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5" name="テキスト ボックス 78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6" name="直線コネクタ 78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7" name="フローチャート: 判断 78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8" name="テキスト ボックス 78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フローチャート: 判断 78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0" name="テキスト ボックス 78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楕円 79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8" name="楕円 79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9" name="テキスト ボックス 798"/>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0" name="楕円 79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1" name="テキスト ボックス 80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2" name="楕円 80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3" name="テキスト ボックス 80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楕円 80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5" name="テキスト ボックス 80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6" name="正方形/長方形 8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7" name="正方形/長方形 8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8" name="テキスト ボックス 8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住民一人当たりの商工費は、中小企業融資制度貸付金の減少等により７，１２９円の減少、土木費は、国補正予算に伴う公共事業の増加等により１１，１９０円の増加、災害復旧費は台風被害にかかる復旧事業の増加により３，９０８円の増加となっている。</a:t>
          </a:r>
        </a:p>
        <a:p>
          <a:r>
            <a:rPr kumimoji="1" lang="ja-JP" altLang="en-US" sz="1300">
              <a:latin typeface="ＭＳ Ｐゴシック" panose="020B0600070205080204" pitchFamily="50" charset="-128"/>
              <a:ea typeface="ＭＳ Ｐゴシック" panose="020B0600070205080204" pitchFamily="50" charset="-128"/>
            </a:rPr>
            <a:t>　今後、社会保障関係費や公債費の増加が見込まれる中、「和歌山県長期総合計画」に掲げる和歌山県がめざす将来像を実現していくため、平成２９年３月に策定した「中期行財政経営プラン」に基づき、引き続き行財政改革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財政調整基金残高については、行革努力の結果、取り崩しを行わず、ほぼ同額を維持している。</a:t>
          </a:r>
        </a:p>
        <a:p>
          <a:r>
            <a:rPr kumimoji="1" lang="ja-JP" altLang="en-US" sz="1200">
              <a:latin typeface="ＭＳ ゴシック" pitchFamily="49" charset="-128"/>
              <a:ea typeface="ＭＳ ゴシック" pitchFamily="49" charset="-128"/>
            </a:rPr>
            <a:t>　実質収支は、国補正予算に伴う投資的経費等の増加により歳出が増加するとともに、歳入についても県税収入や国庫支出金、県債の増加等により増加した結果、黒字となったものの前年度の実質収支を下回った。</a:t>
          </a:r>
        </a:p>
        <a:p>
          <a:r>
            <a:rPr kumimoji="1" lang="ja-JP" altLang="en-US" sz="1200">
              <a:latin typeface="ＭＳ ゴシック" pitchFamily="49" charset="-128"/>
              <a:ea typeface="ＭＳ ゴシック" pitchFamily="49" charset="-128"/>
            </a:rPr>
            <a:t>　実質単年度収支も、財政健全化の取り組みの結果、黒字となったものの前年度を下回った。</a:t>
          </a:r>
        </a:p>
        <a:p>
          <a:r>
            <a:rPr kumimoji="1" lang="ja-JP" altLang="en-US" sz="1200">
              <a:latin typeface="ＭＳ ゴシック" pitchFamily="49" charset="-128"/>
              <a:ea typeface="ＭＳ ゴシック" pitchFamily="49" charset="-128"/>
            </a:rPr>
            <a:t>　今度見込まれる社会保障関係費や公債費の増大に対応するため、より一層の歳出削減・歳入確保の取り組みを進めていく。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和歌山県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各特別会計とも赤字は生じていないが、一般会計の実質黒字が減少したことにより、連結ベースの実質黒字は８億円減少した。</a:t>
          </a:r>
        </a:p>
        <a:p>
          <a:r>
            <a:rPr kumimoji="1" lang="ja-JP" altLang="en-US" sz="1400">
              <a:latin typeface="ＭＳ ゴシック" pitchFamily="49" charset="-128"/>
              <a:ea typeface="ＭＳ ゴシック" pitchFamily="49" charset="-128"/>
            </a:rPr>
            <a:t>　引き続き特別会計の経営改善や事務の効率性を高める努力を行うことにより、一般会計からの繰入や債務残高の縮減を図る。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16" workbookViewId="0">
      <selection activeCell="BN20" sqref="BN20:BU20"/>
    </sheetView>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A1" s="157"/>
      <c r="B1" s="578" t="s">
        <v>77</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75" thickBot="1" x14ac:dyDescent="0.2">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
      <c r="A3" s="158"/>
      <c r="B3" s="579" t="s">
        <v>79</v>
      </c>
      <c r="C3" s="550"/>
      <c r="D3" s="551"/>
      <c r="E3" s="551"/>
      <c r="F3" s="551"/>
      <c r="G3" s="551"/>
      <c r="H3" s="551"/>
      <c r="I3" s="551"/>
      <c r="J3" s="551"/>
      <c r="K3" s="551"/>
      <c r="L3" s="551" t="s">
        <v>80</v>
      </c>
      <c r="M3" s="551"/>
      <c r="N3" s="551"/>
      <c r="O3" s="551"/>
      <c r="P3" s="551"/>
      <c r="Q3" s="551"/>
      <c r="R3" s="552"/>
      <c r="S3" s="552"/>
      <c r="T3" s="552"/>
      <c r="U3" s="552"/>
      <c r="V3" s="553"/>
      <c r="W3" s="581" t="s">
        <v>81</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82</v>
      </c>
      <c r="BO3" s="549"/>
      <c r="BP3" s="549"/>
      <c r="BQ3" s="549"/>
      <c r="BR3" s="549"/>
      <c r="BS3" s="549"/>
      <c r="BT3" s="549"/>
      <c r="BU3" s="585"/>
      <c r="BV3" s="548" t="s">
        <v>83</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84</v>
      </c>
      <c r="CU3" s="549"/>
      <c r="CV3" s="549"/>
      <c r="CW3" s="549"/>
      <c r="CX3" s="549"/>
      <c r="CY3" s="549"/>
      <c r="CZ3" s="549"/>
      <c r="DA3" s="585"/>
      <c r="DB3" s="548" t="s">
        <v>85</v>
      </c>
      <c r="DC3" s="549"/>
      <c r="DD3" s="549"/>
      <c r="DE3" s="549"/>
      <c r="DF3" s="549"/>
      <c r="DG3" s="549"/>
      <c r="DH3" s="549"/>
      <c r="DI3" s="585"/>
      <c r="DJ3" s="157"/>
      <c r="DK3" s="157"/>
      <c r="DL3" s="157"/>
      <c r="DM3" s="157"/>
      <c r="DN3" s="157"/>
      <c r="DO3" s="157"/>
    </row>
    <row r="4" spans="1:119" ht="18.75" customHeight="1" x14ac:dyDescent="0.15">
      <c r="A4" s="158"/>
      <c r="B4" s="580"/>
      <c r="C4" s="538"/>
      <c r="D4" s="554"/>
      <c r="E4" s="554"/>
      <c r="F4" s="554"/>
      <c r="G4" s="554"/>
      <c r="H4" s="554"/>
      <c r="I4" s="554"/>
      <c r="J4" s="554"/>
      <c r="K4" s="554"/>
      <c r="L4" s="554"/>
      <c r="M4" s="554"/>
      <c r="N4" s="554"/>
      <c r="O4" s="554"/>
      <c r="P4" s="554"/>
      <c r="Q4" s="554"/>
      <c r="R4" s="555"/>
      <c r="S4" s="555"/>
      <c r="T4" s="555"/>
      <c r="U4" s="555"/>
      <c r="V4" s="556"/>
      <c r="W4" s="500" t="s">
        <v>86</v>
      </c>
      <c r="X4" s="501"/>
      <c r="Y4" s="502"/>
      <c r="Z4" s="509" t="s">
        <v>1</v>
      </c>
      <c r="AA4" s="510"/>
      <c r="AB4" s="510"/>
      <c r="AC4" s="510"/>
      <c r="AD4" s="510"/>
      <c r="AE4" s="510"/>
      <c r="AF4" s="510"/>
      <c r="AG4" s="510"/>
      <c r="AH4" s="511"/>
      <c r="AI4" s="509" t="s">
        <v>87</v>
      </c>
      <c r="AJ4" s="559"/>
      <c r="AK4" s="559"/>
      <c r="AL4" s="559"/>
      <c r="AM4" s="559"/>
      <c r="AN4" s="559"/>
      <c r="AO4" s="559"/>
      <c r="AP4" s="560"/>
      <c r="AQ4" s="515" t="s">
        <v>88</v>
      </c>
      <c r="AR4" s="516"/>
      <c r="AS4" s="559"/>
      <c r="AT4" s="559"/>
      <c r="AU4" s="559"/>
      <c r="AV4" s="559"/>
      <c r="AW4" s="559"/>
      <c r="AX4" s="559"/>
      <c r="AY4" s="564"/>
      <c r="AZ4" s="421" t="s">
        <v>89</v>
      </c>
      <c r="BA4" s="422"/>
      <c r="BB4" s="422"/>
      <c r="BC4" s="422"/>
      <c r="BD4" s="422"/>
      <c r="BE4" s="422"/>
      <c r="BF4" s="422"/>
      <c r="BG4" s="422"/>
      <c r="BH4" s="422"/>
      <c r="BI4" s="422"/>
      <c r="BJ4" s="422"/>
      <c r="BK4" s="422"/>
      <c r="BL4" s="422"/>
      <c r="BM4" s="423"/>
      <c r="BN4" s="424">
        <v>539894729</v>
      </c>
      <c r="BO4" s="425"/>
      <c r="BP4" s="425"/>
      <c r="BQ4" s="425"/>
      <c r="BR4" s="425"/>
      <c r="BS4" s="425"/>
      <c r="BT4" s="425"/>
      <c r="BU4" s="426"/>
      <c r="BV4" s="424">
        <v>532338463</v>
      </c>
      <c r="BW4" s="425"/>
      <c r="BX4" s="425"/>
      <c r="BY4" s="425"/>
      <c r="BZ4" s="425"/>
      <c r="CA4" s="425"/>
      <c r="CB4" s="425"/>
      <c r="CC4" s="426"/>
      <c r="CD4" s="533" t="s">
        <v>90</v>
      </c>
      <c r="CE4" s="534"/>
      <c r="CF4" s="534"/>
      <c r="CG4" s="534"/>
      <c r="CH4" s="534"/>
      <c r="CI4" s="534"/>
      <c r="CJ4" s="534"/>
      <c r="CK4" s="534"/>
      <c r="CL4" s="534"/>
      <c r="CM4" s="534"/>
      <c r="CN4" s="534"/>
      <c r="CO4" s="534"/>
      <c r="CP4" s="534"/>
      <c r="CQ4" s="534"/>
      <c r="CR4" s="534"/>
      <c r="CS4" s="535"/>
      <c r="CT4" s="586">
        <v>1.2</v>
      </c>
      <c r="CU4" s="587"/>
      <c r="CV4" s="587"/>
      <c r="CW4" s="587"/>
      <c r="CX4" s="587"/>
      <c r="CY4" s="587"/>
      <c r="CZ4" s="587"/>
      <c r="DA4" s="588"/>
      <c r="DB4" s="586">
        <v>2</v>
      </c>
      <c r="DC4" s="587"/>
      <c r="DD4" s="587"/>
      <c r="DE4" s="587"/>
      <c r="DF4" s="587"/>
      <c r="DG4" s="587"/>
      <c r="DH4" s="587"/>
      <c r="DI4" s="588"/>
      <c r="DJ4" s="157"/>
      <c r="DK4" s="157"/>
      <c r="DL4" s="157"/>
      <c r="DM4" s="157"/>
      <c r="DN4" s="157"/>
      <c r="DO4" s="157"/>
    </row>
    <row r="5" spans="1:119" ht="18.75" customHeight="1" thickBot="1" x14ac:dyDescent="0.2">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91</v>
      </c>
      <c r="BA5" s="428"/>
      <c r="BB5" s="428"/>
      <c r="BC5" s="428"/>
      <c r="BD5" s="428"/>
      <c r="BE5" s="428"/>
      <c r="BF5" s="428"/>
      <c r="BG5" s="428"/>
      <c r="BH5" s="428"/>
      <c r="BI5" s="428"/>
      <c r="BJ5" s="428"/>
      <c r="BK5" s="428"/>
      <c r="BL5" s="428"/>
      <c r="BM5" s="429"/>
      <c r="BN5" s="430">
        <v>527013741</v>
      </c>
      <c r="BO5" s="431"/>
      <c r="BP5" s="431"/>
      <c r="BQ5" s="431"/>
      <c r="BR5" s="431"/>
      <c r="BS5" s="431"/>
      <c r="BT5" s="431"/>
      <c r="BU5" s="432"/>
      <c r="BV5" s="430">
        <v>518621711</v>
      </c>
      <c r="BW5" s="431"/>
      <c r="BX5" s="431"/>
      <c r="BY5" s="431"/>
      <c r="BZ5" s="431"/>
      <c r="CA5" s="431"/>
      <c r="CB5" s="431"/>
      <c r="CC5" s="432"/>
      <c r="CD5" s="477" t="s">
        <v>92</v>
      </c>
      <c r="CE5" s="478"/>
      <c r="CF5" s="478"/>
      <c r="CG5" s="478"/>
      <c r="CH5" s="478"/>
      <c r="CI5" s="478"/>
      <c r="CJ5" s="478"/>
      <c r="CK5" s="478"/>
      <c r="CL5" s="478"/>
      <c r="CM5" s="478"/>
      <c r="CN5" s="478"/>
      <c r="CO5" s="478"/>
      <c r="CP5" s="478"/>
      <c r="CQ5" s="478"/>
      <c r="CR5" s="478"/>
      <c r="CS5" s="479"/>
      <c r="CT5" s="409">
        <v>93.1</v>
      </c>
      <c r="CU5" s="410"/>
      <c r="CV5" s="410"/>
      <c r="CW5" s="410"/>
      <c r="CX5" s="410"/>
      <c r="CY5" s="410"/>
      <c r="CZ5" s="410"/>
      <c r="DA5" s="411"/>
      <c r="DB5" s="409">
        <v>92.1</v>
      </c>
      <c r="DC5" s="410"/>
      <c r="DD5" s="410"/>
      <c r="DE5" s="410"/>
      <c r="DF5" s="410"/>
      <c r="DG5" s="410"/>
      <c r="DH5" s="410"/>
      <c r="DI5" s="411"/>
      <c r="DJ5" s="157"/>
      <c r="DK5" s="157"/>
      <c r="DL5" s="157"/>
      <c r="DM5" s="157"/>
      <c r="DN5" s="157"/>
      <c r="DO5" s="157"/>
    </row>
    <row r="6" spans="1:119" ht="18.75" customHeight="1" x14ac:dyDescent="0.15">
      <c r="A6" s="158"/>
      <c r="B6" s="548" t="s">
        <v>93</v>
      </c>
      <c r="C6" s="549"/>
      <c r="D6" s="549"/>
      <c r="E6" s="549"/>
      <c r="F6" s="549"/>
      <c r="G6" s="549"/>
      <c r="H6" s="549"/>
      <c r="I6" s="549"/>
      <c r="J6" s="549"/>
      <c r="K6" s="550"/>
      <c r="L6" s="551" t="s">
        <v>94</v>
      </c>
      <c r="M6" s="551"/>
      <c r="N6" s="551"/>
      <c r="O6" s="551"/>
      <c r="P6" s="551"/>
      <c r="Q6" s="551"/>
      <c r="R6" s="552"/>
      <c r="S6" s="552"/>
      <c r="T6" s="552"/>
      <c r="U6" s="552"/>
      <c r="V6" s="553"/>
      <c r="W6" s="503"/>
      <c r="X6" s="504"/>
      <c r="Y6" s="505"/>
      <c r="Z6" s="530" t="s">
        <v>95</v>
      </c>
      <c r="AA6" s="531"/>
      <c r="AB6" s="531"/>
      <c r="AC6" s="531"/>
      <c r="AD6" s="531"/>
      <c r="AE6" s="531"/>
      <c r="AF6" s="531"/>
      <c r="AG6" s="531"/>
      <c r="AH6" s="532"/>
      <c r="AI6" s="455">
        <v>1</v>
      </c>
      <c r="AJ6" s="456"/>
      <c r="AK6" s="456"/>
      <c r="AL6" s="456"/>
      <c r="AM6" s="456"/>
      <c r="AN6" s="456"/>
      <c r="AO6" s="456"/>
      <c r="AP6" s="457"/>
      <c r="AQ6" s="455">
        <v>11374</v>
      </c>
      <c r="AR6" s="456"/>
      <c r="AS6" s="456"/>
      <c r="AT6" s="456"/>
      <c r="AU6" s="456"/>
      <c r="AV6" s="456"/>
      <c r="AW6" s="456"/>
      <c r="AX6" s="456"/>
      <c r="AY6" s="458"/>
      <c r="AZ6" s="427" t="s">
        <v>96</v>
      </c>
      <c r="BA6" s="428"/>
      <c r="BB6" s="428"/>
      <c r="BC6" s="428"/>
      <c r="BD6" s="428"/>
      <c r="BE6" s="428"/>
      <c r="BF6" s="428"/>
      <c r="BG6" s="428"/>
      <c r="BH6" s="428"/>
      <c r="BI6" s="428"/>
      <c r="BJ6" s="428"/>
      <c r="BK6" s="428"/>
      <c r="BL6" s="428"/>
      <c r="BM6" s="429"/>
      <c r="BN6" s="430">
        <v>12880988</v>
      </c>
      <c r="BO6" s="431"/>
      <c r="BP6" s="431"/>
      <c r="BQ6" s="431"/>
      <c r="BR6" s="431"/>
      <c r="BS6" s="431"/>
      <c r="BT6" s="431"/>
      <c r="BU6" s="432"/>
      <c r="BV6" s="430">
        <v>13716752</v>
      </c>
      <c r="BW6" s="431"/>
      <c r="BX6" s="431"/>
      <c r="BY6" s="431"/>
      <c r="BZ6" s="431"/>
      <c r="CA6" s="431"/>
      <c r="CB6" s="431"/>
      <c r="CC6" s="432"/>
      <c r="CD6" s="477" t="s">
        <v>97</v>
      </c>
      <c r="CE6" s="478"/>
      <c r="CF6" s="478"/>
      <c r="CG6" s="478"/>
      <c r="CH6" s="478"/>
      <c r="CI6" s="478"/>
      <c r="CJ6" s="478"/>
      <c r="CK6" s="478"/>
      <c r="CL6" s="478"/>
      <c r="CM6" s="478"/>
      <c r="CN6" s="478"/>
      <c r="CO6" s="478"/>
      <c r="CP6" s="478"/>
      <c r="CQ6" s="478"/>
      <c r="CR6" s="478"/>
      <c r="CS6" s="479"/>
      <c r="CT6" s="575">
        <v>100.4</v>
      </c>
      <c r="CU6" s="576"/>
      <c r="CV6" s="576"/>
      <c r="CW6" s="576"/>
      <c r="CX6" s="576"/>
      <c r="CY6" s="576"/>
      <c r="CZ6" s="576"/>
      <c r="DA6" s="577"/>
      <c r="DB6" s="575">
        <v>99.9</v>
      </c>
      <c r="DC6" s="576"/>
      <c r="DD6" s="576"/>
      <c r="DE6" s="576"/>
      <c r="DF6" s="576"/>
      <c r="DG6" s="576"/>
      <c r="DH6" s="576"/>
      <c r="DI6" s="577"/>
      <c r="DJ6" s="157"/>
      <c r="DK6" s="157"/>
      <c r="DL6" s="157"/>
      <c r="DM6" s="157"/>
      <c r="DN6" s="157"/>
      <c r="DO6" s="157"/>
    </row>
    <row r="7" spans="1:119" ht="18.75" customHeight="1" x14ac:dyDescent="0.15">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98</v>
      </c>
      <c r="AA7" s="531"/>
      <c r="AB7" s="531"/>
      <c r="AC7" s="531"/>
      <c r="AD7" s="531"/>
      <c r="AE7" s="531"/>
      <c r="AF7" s="531"/>
      <c r="AG7" s="531"/>
      <c r="AH7" s="532"/>
      <c r="AI7" s="455">
        <v>2</v>
      </c>
      <c r="AJ7" s="456"/>
      <c r="AK7" s="456"/>
      <c r="AL7" s="456"/>
      <c r="AM7" s="456"/>
      <c r="AN7" s="456"/>
      <c r="AO7" s="456"/>
      <c r="AP7" s="457"/>
      <c r="AQ7" s="455">
        <v>8930</v>
      </c>
      <c r="AR7" s="456"/>
      <c r="AS7" s="456"/>
      <c r="AT7" s="456"/>
      <c r="AU7" s="456"/>
      <c r="AV7" s="456"/>
      <c r="AW7" s="456"/>
      <c r="AX7" s="456"/>
      <c r="AY7" s="458"/>
      <c r="AZ7" s="427" t="s">
        <v>99</v>
      </c>
      <c r="BA7" s="428"/>
      <c r="BB7" s="428"/>
      <c r="BC7" s="428"/>
      <c r="BD7" s="428"/>
      <c r="BE7" s="428"/>
      <c r="BF7" s="428"/>
      <c r="BG7" s="428"/>
      <c r="BH7" s="428"/>
      <c r="BI7" s="428"/>
      <c r="BJ7" s="428"/>
      <c r="BK7" s="428"/>
      <c r="BL7" s="428"/>
      <c r="BM7" s="429"/>
      <c r="BN7" s="430">
        <v>9430475</v>
      </c>
      <c r="BO7" s="431"/>
      <c r="BP7" s="431"/>
      <c r="BQ7" s="431"/>
      <c r="BR7" s="431"/>
      <c r="BS7" s="431"/>
      <c r="BT7" s="431"/>
      <c r="BU7" s="432"/>
      <c r="BV7" s="430">
        <v>7843024</v>
      </c>
      <c r="BW7" s="431"/>
      <c r="BX7" s="431"/>
      <c r="BY7" s="431"/>
      <c r="BZ7" s="431"/>
      <c r="CA7" s="431"/>
      <c r="CB7" s="431"/>
      <c r="CC7" s="432"/>
      <c r="CD7" s="477" t="s">
        <v>100</v>
      </c>
      <c r="CE7" s="478"/>
      <c r="CF7" s="478"/>
      <c r="CG7" s="478"/>
      <c r="CH7" s="478"/>
      <c r="CI7" s="478"/>
      <c r="CJ7" s="478"/>
      <c r="CK7" s="478"/>
      <c r="CL7" s="478"/>
      <c r="CM7" s="478"/>
      <c r="CN7" s="478"/>
      <c r="CO7" s="478"/>
      <c r="CP7" s="478"/>
      <c r="CQ7" s="478"/>
      <c r="CR7" s="478"/>
      <c r="CS7" s="479"/>
      <c r="CT7" s="430">
        <v>296271096</v>
      </c>
      <c r="CU7" s="431"/>
      <c r="CV7" s="431"/>
      <c r="CW7" s="431"/>
      <c r="CX7" s="431"/>
      <c r="CY7" s="431"/>
      <c r="CZ7" s="431"/>
      <c r="DA7" s="432"/>
      <c r="DB7" s="430">
        <v>295631391</v>
      </c>
      <c r="DC7" s="431"/>
      <c r="DD7" s="431"/>
      <c r="DE7" s="431"/>
      <c r="DF7" s="431"/>
      <c r="DG7" s="431"/>
      <c r="DH7" s="431"/>
      <c r="DI7" s="432"/>
      <c r="DJ7" s="157"/>
      <c r="DK7" s="157"/>
      <c r="DL7" s="157"/>
      <c r="DM7" s="157"/>
      <c r="DN7" s="157"/>
      <c r="DO7" s="157"/>
    </row>
    <row r="8" spans="1:119" ht="18.75" customHeight="1" thickBot="1" x14ac:dyDescent="0.2">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101</v>
      </c>
      <c r="AA8" s="531"/>
      <c r="AB8" s="531"/>
      <c r="AC8" s="531"/>
      <c r="AD8" s="531"/>
      <c r="AE8" s="531"/>
      <c r="AF8" s="531"/>
      <c r="AG8" s="531"/>
      <c r="AH8" s="532"/>
      <c r="AI8" s="455">
        <v>1</v>
      </c>
      <c r="AJ8" s="456"/>
      <c r="AK8" s="456"/>
      <c r="AL8" s="456"/>
      <c r="AM8" s="456"/>
      <c r="AN8" s="456"/>
      <c r="AO8" s="456"/>
      <c r="AP8" s="457"/>
      <c r="AQ8" s="455">
        <v>7500</v>
      </c>
      <c r="AR8" s="456"/>
      <c r="AS8" s="456"/>
      <c r="AT8" s="456"/>
      <c r="AU8" s="456"/>
      <c r="AV8" s="456"/>
      <c r="AW8" s="456"/>
      <c r="AX8" s="456"/>
      <c r="AY8" s="458"/>
      <c r="AZ8" s="427" t="s">
        <v>102</v>
      </c>
      <c r="BA8" s="428"/>
      <c r="BB8" s="428"/>
      <c r="BC8" s="428"/>
      <c r="BD8" s="428"/>
      <c r="BE8" s="428"/>
      <c r="BF8" s="428"/>
      <c r="BG8" s="428"/>
      <c r="BH8" s="428"/>
      <c r="BI8" s="428"/>
      <c r="BJ8" s="428"/>
      <c r="BK8" s="428"/>
      <c r="BL8" s="428"/>
      <c r="BM8" s="429"/>
      <c r="BN8" s="430">
        <v>3450513</v>
      </c>
      <c r="BO8" s="431"/>
      <c r="BP8" s="431"/>
      <c r="BQ8" s="431"/>
      <c r="BR8" s="431"/>
      <c r="BS8" s="431"/>
      <c r="BT8" s="431"/>
      <c r="BU8" s="432"/>
      <c r="BV8" s="430">
        <v>5873728</v>
      </c>
      <c r="BW8" s="431"/>
      <c r="BX8" s="431"/>
      <c r="BY8" s="431"/>
      <c r="BZ8" s="431"/>
      <c r="CA8" s="431"/>
      <c r="CB8" s="431"/>
      <c r="CC8" s="432"/>
      <c r="CD8" s="477" t="s">
        <v>103</v>
      </c>
      <c r="CE8" s="478"/>
      <c r="CF8" s="478"/>
      <c r="CG8" s="478"/>
      <c r="CH8" s="478"/>
      <c r="CI8" s="478"/>
      <c r="CJ8" s="478"/>
      <c r="CK8" s="478"/>
      <c r="CL8" s="478"/>
      <c r="CM8" s="478"/>
      <c r="CN8" s="478"/>
      <c r="CO8" s="478"/>
      <c r="CP8" s="478"/>
      <c r="CQ8" s="478"/>
      <c r="CR8" s="478"/>
      <c r="CS8" s="479"/>
      <c r="CT8" s="572">
        <v>0.32834999999999998</v>
      </c>
      <c r="CU8" s="573"/>
      <c r="CV8" s="573"/>
      <c r="CW8" s="573"/>
      <c r="CX8" s="573"/>
      <c r="CY8" s="573"/>
      <c r="CZ8" s="573"/>
      <c r="DA8" s="574"/>
      <c r="DB8" s="572">
        <v>0.32950000000000002</v>
      </c>
      <c r="DC8" s="573"/>
      <c r="DD8" s="573"/>
      <c r="DE8" s="573"/>
      <c r="DF8" s="573"/>
      <c r="DG8" s="573"/>
      <c r="DH8" s="573"/>
      <c r="DI8" s="574"/>
      <c r="DJ8" s="157"/>
      <c r="DK8" s="157"/>
      <c r="DL8" s="157"/>
      <c r="DM8" s="157"/>
      <c r="DN8" s="157"/>
      <c r="DO8" s="157"/>
    </row>
    <row r="9" spans="1:119" ht="18.75" customHeight="1" thickBot="1" x14ac:dyDescent="0.2">
      <c r="A9" s="158"/>
      <c r="B9" s="536" t="s">
        <v>104</v>
      </c>
      <c r="C9" s="510"/>
      <c r="D9" s="510"/>
      <c r="E9" s="510"/>
      <c r="F9" s="510"/>
      <c r="G9" s="510"/>
      <c r="H9" s="510"/>
      <c r="I9" s="510"/>
      <c r="J9" s="510"/>
      <c r="K9" s="511"/>
      <c r="L9" s="542" t="s">
        <v>105</v>
      </c>
      <c r="M9" s="543"/>
      <c r="N9" s="543"/>
      <c r="O9" s="543"/>
      <c r="P9" s="543"/>
      <c r="Q9" s="544"/>
      <c r="R9" s="545">
        <v>963579</v>
      </c>
      <c r="S9" s="546"/>
      <c r="T9" s="546"/>
      <c r="U9" s="546"/>
      <c r="V9" s="547"/>
      <c r="W9" s="503"/>
      <c r="X9" s="504"/>
      <c r="Y9" s="505"/>
      <c r="Z9" s="530" t="s">
        <v>106</v>
      </c>
      <c r="AA9" s="531"/>
      <c r="AB9" s="531"/>
      <c r="AC9" s="531"/>
      <c r="AD9" s="531"/>
      <c r="AE9" s="531"/>
      <c r="AF9" s="531"/>
      <c r="AG9" s="531"/>
      <c r="AH9" s="532"/>
      <c r="AI9" s="455">
        <v>1</v>
      </c>
      <c r="AJ9" s="456"/>
      <c r="AK9" s="456"/>
      <c r="AL9" s="456"/>
      <c r="AM9" s="456"/>
      <c r="AN9" s="456"/>
      <c r="AO9" s="456"/>
      <c r="AP9" s="457"/>
      <c r="AQ9" s="455">
        <v>9500</v>
      </c>
      <c r="AR9" s="456"/>
      <c r="AS9" s="456"/>
      <c r="AT9" s="456"/>
      <c r="AU9" s="456"/>
      <c r="AV9" s="456"/>
      <c r="AW9" s="456"/>
      <c r="AX9" s="456"/>
      <c r="AY9" s="458"/>
      <c r="AZ9" s="427" t="s">
        <v>107</v>
      </c>
      <c r="BA9" s="428"/>
      <c r="BB9" s="428"/>
      <c r="BC9" s="428"/>
      <c r="BD9" s="428"/>
      <c r="BE9" s="428"/>
      <c r="BF9" s="428"/>
      <c r="BG9" s="428"/>
      <c r="BH9" s="428"/>
      <c r="BI9" s="428"/>
      <c r="BJ9" s="428"/>
      <c r="BK9" s="428"/>
      <c r="BL9" s="428"/>
      <c r="BM9" s="429"/>
      <c r="BN9" s="430">
        <v>-2423215</v>
      </c>
      <c r="BO9" s="431"/>
      <c r="BP9" s="431"/>
      <c r="BQ9" s="431"/>
      <c r="BR9" s="431"/>
      <c r="BS9" s="431"/>
      <c r="BT9" s="431"/>
      <c r="BU9" s="432"/>
      <c r="BV9" s="430">
        <v>2191385</v>
      </c>
      <c r="BW9" s="431"/>
      <c r="BX9" s="431"/>
      <c r="BY9" s="431"/>
      <c r="BZ9" s="431"/>
      <c r="CA9" s="431"/>
      <c r="CB9" s="431"/>
      <c r="CC9" s="432"/>
      <c r="CD9" s="401" t="s">
        <v>108</v>
      </c>
      <c r="CE9" s="402"/>
      <c r="CF9" s="402"/>
      <c r="CG9" s="402"/>
      <c r="CH9" s="402"/>
      <c r="CI9" s="402"/>
      <c r="CJ9" s="402"/>
      <c r="CK9" s="402"/>
      <c r="CL9" s="402"/>
      <c r="CM9" s="402"/>
      <c r="CN9" s="402"/>
      <c r="CO9" s="402"/>
      <c r="CP9" s="402"/>
      <c r="CQ9" s="402"/>
      <c r="CR9" s="402"/>
      <c r="CS9" s="403"/>
      <c r="CT9" s="409">
        <v>21.1</v>
      </c>
      <c r="CU9" s="410"/>
      <c r="CV9" s="410"/>
      <c r="CW9" s="410"/>
      <c r="CX9" s="410"/>
      <c r="CY9" s="410"/>
      <c r="CZ9" s="410"/>
      <c r="DA9" s="411"/>
      <c r="DB9" s="409">
        <v>21.6</v>
      </c>
      <c r="DC9" s="410"/>
      <c r="DD9" s="410"/>
      <c r="DE9" s="410"/>
      <c r="DF9" s="410"/>
      <c r="DG9" s="410"/>
      <c r="DH9" s="410"/>
      <c r="DI9" s="411"/>
      <c r="DJ9" s="157"/>
      <c r="DK9" s="157"/>
      <c r="DL9" s="157"/>
      <c r="DM9" s="157"/>
      <c r="DN9" s="157"/>
      <c r="DO9" s="157"/>
    </row>
    <row r="10" spans="1:119" ht="18.75" customHeight="1" x14ac:dyDescent="0.15">
      <c r="A10" s="158"/>
      <c r="B10" s="537"/>
      <c r="C10" s="400"/>
      <c r="D10" s="400"/>
      <c r="E10" s="400"/>
      <c r="F10" s="400"/>
      <c r="G10" s="400"/>
      <c r="H10" s="400"/>
      <c r="I10" s="400"/>
      <c r="J10" s="400"/>
      <c r="K10" s="538"/>
      <c r="L10" s="452" t="s">
        <v>109</v>
      </c>
      <c r="M10" s="453"/>
      <c r="N10" s="453"/>
      <c r="O10" s="453"/>
      <c r="P10" s="453"/>
      <c r="Q10" s="454"/>
      <c r="R10" s="455">
        <v>1002198</v>
      </c>
      <c r="S10" s="456"/>
      <c r="T10" s="456"/>
      <c r="U10" s="456"/>
      <c r="V10" s="458"/>
      <c r="W10" s="503"/>
      <c r="X10" s="504"/>
      <c r="Y10" s="505"/>
      <c r="Z10" s="530" t="s">
        <v>110</v>
      </c>
      <c r="AA10" s="531"/>
      <c r="AB10" s="531"/>
      <c r="AC10" s="531"/>
      <c r="AD10" s="531"/>
      <c r="AE10" s="531"/>
      <c r="AF10" s="531"/>
      <c r="AG10" s="531"/>
      <c r="AH10" s="532"/>
      <c r="AI10" s="455">
        <v>1</v>
      </c>
      <c r="AJ10" s="456"/>
      <c r="AK10" s="456"/>
      <c r="AL10" s="456"/>
      <c r="AM10" s="456"/>
      <c r="AN10" s="456"/>
      <c r="AO10" s="456"/>
      <c r="AP10" s="457"/>
      <c r="AQ10" s="455">
        <v>8100</v>
      </c>
      <c r="AR10" s="456"/>
      <c r="AS10" s="456"/>
      <c r="AT10" s="456"/>
      <c r="AU10" s="456"/>
      <c r="AV10" s="456"/>
      <c r="AW10" s="456"/>
      <c r="AX10" s="456"/>
      <c r="AY10" s="458"/>
      <c r="AZ10" s="427" t="s">
        <v>111</v>
      </c>
      <c r="BA10" s="428"/>
      <c r="BB10" s="428"/>
      <c r="BC10" s="428"/>
      <c r="BD10" s="428"/>
      <c r="BE10" s="428"/>
      <c r="BF10" s="428"/>
      <c r="BG10" s="428"/>
      <c r="BH10" s="428"/>
      <c r="BI10" s="428"/>
      <c r="BJ10" s="428"/>
      <c r="BK10" s="428"/>
      <c r="BL10" s="428"/>
      <c r="BM10" s="429"/>
      <c r="BN10" s="430">
        <v>1196</v>
      </c>
      <c r="BO10" s="431"/>
      <c r="BP10" s="431"/>
      <c r="BQ10" s="431"/>
      <c r="BR10" s="431"/>
      <c r="BS10" s="431"/>
      <c r="BT10" s="431"/>
      <c r="BU10" s="432"/>
      <c r="BV10" s="430">
        <v>2713</v>
      </c>
      <c r="BW10" s="431"/>
      <c r="BX10" s="431"/>
      <c r="BY10" s="431"/>
      <c r="BZ10" s="431"/>
      <c r="CA10" s="431"/>
      <c r="CB10" s="431"/>
      <c r="CC10" s="432"/>
      <c r="CD10" s="533" t="s">
        <v>112</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
      <c r="A11" s="158"/>
      <c r="B11" s="539"/>
      <c r="C11" s="540"/>
      <c r="D11" s="540"/>
      <c r="E11" s="540"/>
      <c r="F11" s="540"/>
      <c r="G11" s="540"/>
      <c r="H11" s="540"/>
      <c r="I11" s="540"/>
      <c r="J11" s="540"/>
      <c r="K11" s="541"/>
      <c r="L11" s="566" t="s">
        <v>113</v>
      </c>
      <c r="M11" s="567"/>
      <c r="N11" s="567"/>
      <c r="O11" s="567"/>
      <c r="P11" s="567"/>
      <c r="Q11" s="568"/>
      <c r="R11" s="569" t="s">
        <v>114</v>
      </c>
      <c r="S11" s="570"/>
      <c r="T11" s="570"/>
      <c r="U11" s="570"/>
      <c r="V11" s="571"/>
      <c r="W11" s="506"/>
      <c r="X11" s="507"/>
      <c r="Y11" s="508"/>
      <c r="Z11" s="530" t="s">
        <v>115</v>
      </c>
      <c r="AA11" s="531"/>
      <c r="AB11" s="531"/>
      <c r="AC11" s="531"/>
      <c r="AD11" s="531"/>
      <c r="AE11" s="531"/>
      <c r="AF11" s="531"/>
      <c r="AG11" s="531"/>
      <c r="AH11" s="532"/>
      <c r="AI11" s="455">
        <v>40</v>
      </c>
      <c r="AJ11" s="456"/>
      <c r="AK11" s="456"/>
      <c r="AL11" s="456"/>
      <c r="AM11" s="456"/>
      <c r="AN11" s="456"/>
      <c r="AO11" s="456"/>
      <c r="AP11" s="457"/>
      <c r="AQ11" s="455">
        <v>7700</v>
      </c>
      <c r="AR11" s="456"/>
      <c r="AS11" s="456"/>
      <c r="AT11" s="456"/>
      <c r="AU11" s="456"/>
      <c r="AV11" s="456"/>
      <c r="AW11" s="456"/>
      <c r="AX11" s="456"/>
      <c r="AY11" s="458"/>
      <c r="AZ11" s="427" t="s">
        <v>116</v>
      </c>
      <c r="BA11" s="428"/>
      <c r="BB11" s="428"/>
      <c r="BC11" s="428"/>
      <c r="BD11" s="428"/>
      <c r="BE11" s="428"/>
      <c r="BF11" s="428"/>
      <c r="BG11" s="428"/>
      <c r="BH11" s="428"/>
      <c r="BI11" s="428"/>
      <c r="BJ11" s="428"/>
      <c r="BK11" s="428"/>
      <c r="BL11" s="428"/>
      <c r="BM11" s="429"/>
      <c r="BN11" s="430">
        <v>2953091</v>
      </c>
      <c r="BO11" s="431"/>
      <c r="BP11" s="431"/>
      <c r="BQ11" s="431"/>
      <c r="BR11" s="431"/>
      <c r="BS11" s="431"/>
      <c r="BT11" s="431"/>
      <c r="BU11" s="432"/>
      <c r="BV11" s="430">
        <v>3193526</v>
      </c>
      <c r="BW11" s="431"/>
      <c r="BX11" s="431"/>
      <c r="BY11" s="431"/>
      <c r="BZ11" s="431"/>
      <c r="CA11" s="431"/>
      <c r="CB11" s="431"/>
      <c r="CC11" s="432"/>
      <c r="CD11" s="477" t="s">
        <v>117</v>
      </c>
      <c r="CE11" s="478"/>
      <c r="CF11" s="478"/>
      <c r="CG11" s="478"/>
      <c r="CH11" s="478"/>
      <c r="CI11" s="478"/>
      <c r="CJ11" s="478"/>
      <c r="CK11" s="478"/>
      <c r="CL11" s="478"/>
      <c r="CM11" s="478"/>
      <c r="CN11" s="478"/>
      <c r="CO11" s="478"/>
      <c r="CP11" s="478"/>
      <c r="CQ11" s="478"/>
      <c r="CR11" s="478"/>
      <c r="CS11" s="479"/>
      <c r="CT11" s="480" t="s">
        <v>118</v>
      </c>
      <c r="CU11" s="481"/>
      <c r="CV11" s="481"/>
      <c r="CW11" s="481"/>
      <c r="CX11" s="481"/>
      <c r="CY11" s="481"/>
      <c r="CZ11" s="481"/>
      <c r="DA11" s="482"/>
      <c r="DB11" s="480" t="s">
        <v>118</v>
      </c>
      <c r="DC11" s="481"/>
      <c r="DD11" s="481"/>
      <c r="DE11" s="481"/>
      <c r="DF11" s="481"/>
      <c r="DG11" s="481"/>
      <c r="DH11" s="481"/>
      <c r="DI11" s="482"/>
      <c r="DJ11" s="157"/>
      <c r="DK11" s="157"/>
      <c r="DL11" s="157"/>
      <c r="DM11" s="157"/>
      <c r="DN11" s="157"/>
      <c r="DO11" s="157"/>
    </row>
    <row r="12" spans="1:119" ht="18.75" customHeight="1" x14ac:dyDescent="0.15">
      <c r="A12" s="158"/>
      <c r="B12" s="485" t="s">
        <v>119</v>
      </c>
      <c r="C12" s="486"/>
      <c r="D12" s="486"/>
      <c r="E12" s="486"/>
      <c r="F12" s="486"/>
      <c r="G12" s="486"/>
      <c r="H12" s="486"/>
      <c r="I12" s="486"/>
      <c r="J12" s="486"/>
      <c r="K12" s="487"/>
      <c r="L12" s="494" t="s">
        <v>120</v>
      </c>
      <c r="M12" s="495"/>
      <c r="N12" s="495"/>
      <c r="O12" s="495"/>
      <c r="P12" s="495"/>
      <c r="Q12" s="496"/>
      <c r="R12" s="497">
        <v>964598</v>
      </c>
      <c r="S12" s="498"/>
      <c r="T12" s="498"/>
      <c r="U12" s="498"/>
      <c r="V12" s="499"/>
      <c r="W12" s="500" t="s">
        <v>121</v>
      </c>
      <c r="X12" s="501"/>
      <c r="Y12" s="502"/>
      <c r="Z12" s="509" t="s">
        <v>1</v>
      </c>
      <c r="AA12" s="510"/>
      <c r="AB12" s="510"/>
      <c r="AC12" s="510"/>
      <c r="AD12" s="510"/>
      <c r="AE12" s="510"/>
      <c r="AF12" s="510"/>
      <c r="AG12" s="510"/>
      <c r="AH12" s="511"/>
      <c r="AI12" s="515" t="s">
        <v>122</v>
      </c>
      <c r="AJ12" s="510"/>
      <c r="AK12" s="510"/>
      <c r="AL12" s="510"/>
      <c r="AM12" s="511"/>
      <c r="AN12" s="515" t="s">
        <v>123</v>
      </c>
      <c r="AO12" s="516"/>
      <c r="AP12" s="516"/>
      <c r="AQ12" s="516"/>
      <c r="AR12" s="516"/>
      <c r="AS12" s="517"/>
      <c r="AT12" s="524" t="s">
        <v>124</v>
      </c>
      <c r="AU12" s="525"/>
      <c r="AV12" s="525"/>
      <c r="AW12" s="525"/>
      <c r="AX12" s="525"/>
      <c r="AY12" s="526"/>
      <c r="AZ12" s="427" t="s">
        <v>125</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0</v>
      </c>
      <c r="BW12" s="431"/>
      <c r="BX12" s="431"/>
      <c r="BY12" s="431"/>
      <c r="BZ12" s="431"/>
      <c r="CA12" s="431"/>
      <c r="CB12" s="431"/>
      <c r="CC12" s="432"/>
      <c r="CD12" s="477" t="s">
        <v>126</v>
      </c>
      <c r="CE12" s="478"/>
      <c r="CF12" s="478"/>
      <c r="CG12" s="478"/>
      <c r="CH12" s="478"/>
      <c r="CI12" s="478"/>
      <c r="CJ12" s="478"/>
      <c r="CK12" s="478"/>
      <c r="CL12" s="478"/>
      <c r="CM12" s="478"/>
      <c r="CN12" s="478"/>
      <c r="CO12" s="478"/>
      <c r="CP12" s="478"/>
      <c r="CQ12" s="478"/>
      <c r="CR12" s="478"/>
      <c r="CS12" s="479"/>
      <c r="CT12" s="480" t="s">
        <v>118</v>
      </c>
      <c r="CU12" s="481"/>
      <c r="CV12" s="481"/>
      <c r="CW12" s="481"/>
      <c r="CX12" s="481"/>
      <c r="CY12" s="481"/>
      <c r="CZ12" s="481"/>
      <c r="DA12" s="482"/>
      <c r="DB12" s="480" t="s">
        <v>127</v>
      </c>
      <c r="DC12" s="481"/>
      <c r="DD12" s="481"/>
      <c r="DE12" s="481"/>
      <c r="DF12" s="481"/>
      <c r="DG12" s="481"/>
      <c r="DH12" s="481"/>
      <c r="DI12" s="482"/>
      <c r="DJ12" s="157"/>
      <c r="DK12" s="157"/>
      <c r="DL12" s="157"/>
      <c r="DM12" s="157"/>
      <c r="DN12" s="157"/>
      <c r="DO12" s="157"/>
    </row>
    <row r="13" spans="1:119" ht="18.75" customHeight="1" thickBot="1" x14ac:dyDescent="0.2">
      <c r="A13" s="158"/>
      <c r="B13" s="488"/>
      <c r="C13" s="489"/>
      <c r="D13" s="489"/>
      <c r="E13" s="489"/>
      <c r="F13" s="489"/>
      <c r="G13" s="489"/>
      <c r="H13" s="489"/>
      <c r="I13" s="489"/>
      <c r="J13" s="489"/>
      <c r="K13" s="490"/>
      <c r="L13" s="165"/>
      <c r="M13" s="471" t="s">
        <v>128</v>
      </c>
      <c r="N13" s="472"/>
      <c r="O13" s="472"/>
      <c r="P13" s="472"/>
      <c r="Q13" s="473"/>
      <c r="R13" s="521">
        <v>958055</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129</v>
      </c>
      <c r="BA13" s="439"/>
      <c r="BB13" s="439"/>
      <c r="BC13" s="439"/>
      <c r="BD13" s="439"/>
      <c r="BE13" s="439"/>
      <c r="BF13" s="439"/>
      <c r="BG13" s="439"/>
      <c r="BH13" s="439"/>
      <c r="BI13" s="439"/>
      <c r="BJ13" s="439"/>
      <c r="BK13" s="439"/>
      <c r="BL13" s="439"/>
      <c r="BM13" s="440"/>
      <c r="BN13" s="430">
        <v>531072</v>
      </c>
      <c r="BO13" s="431"/>
      <c r="BP13" s="431"/>
      <c r="BQ13" s="431"/>
      <c r="BR13" s="431"/>
      <c r="BS13" s="431"/>
      <c r="BT13" s="431"/>
      <c r="BU13" s="432"/>
      <c r="BV13" s="430">
        <v>5387624</v>
      </c>
      <c r="BW13" s="431"/>
      <c r="BX13" s="431"/>
      <c r="BY13" s="431"/>
      <c r="BZ13" s="431"/>
      <c r="CA13" s="431"/>
      <c r="CB13" s="431"/>
      <c r="CC13" s="432"/>
      <c r="CD13" s="477" t="s">
        <v>130</v>
      </c>
      <c r="CE13" s="478"/>
      <c r="CF13" s="478"/>
      <c r="CG13" s="478"/>
      <c r="CH13" s="478"/>
      <c r="CI13" s="478"/>
      <c r="CJ13" s="478"/>
      <c r="CK13" s="478"/>
      <c r="CL13" s="478"/>
      <c r="CM13" s="478"/>
      <c r="CN13" s="478"/>
      <c r="CO13" s="478"/>
      <c r="CP13" s="478"/>
      <c r="CQ13" s="478"/>
      <c r="CR13" s="478"/>
      <c r="CS13" s="479"/>
      <c r="CT13" s="409">
        <v>7.8</v>
      </c>
      <c r="CU13" s="410"/>
      <c r="CV13" s="410"/>
      <c r="CW13" s="410"/>
      <c r="CX13" s="410"/>
      <c r="CY13" s="410"/>
      <c r="CZ13" s="410"/>
      <c r="DA13" s="411"/>
      <c r="DB13" s="409">
        <v>8.6999999999999993</v>
      </c>
      <c r="DC13" s="410"/>
      <c r="DD13" s="410"/>
      <c r="DE13" s="410"/>
      <c r="DF13" s="410"/>
      <c r="DG13" s="410"/>
      <c r="DH13" s="410"/>
      <c r="DI13" s="411"/>
      <c r="DJ13" s="157"/>
      <c r="DK13" s="157"/>
      <c r="DL13" s="157"/>
      <c r="DM13" s="157"/>
      <c r="DN13" s="157"/>
      <c r="DO13" s="157"/>
    </row>
    <row r="14" spans="1:119" ht="18.75" customHeight="1" thickBot="1" x14ac:dyDescent="0.2">
      <c r="A14" s="158"/>
      <c r="B14" s="488"/>
      <c r="C14" s="489"/>
      <c r="D14" s="489"/>
      <c r="E14" s="489"/>
      <c r="F14" s="489"/>
      <c r="G14" s="489"/>
      <c r="H14" s="489"/>
      <c r="I14" s="489"/>
      <c r="J14" s="489"/>
      <c r="K14" s="490"/>
      <c r="L14" s="465" t="s">
        <v>131</v>
      </c>
      <c r="M14" s="483"/>
      <c r="N14" s="483"/>
      <c r="O14" s="483"/>
      <c r="P14" s="483"/>
      <c r="Q14" s="484"/>
      <c r="R14" s="474">
        <v>975074</v>
      </c>
      <c r="S14" s="475"/>
      <c r="T14" s="475"/>
      <c r="U14" s="475"/>
      <c r="V14" s="476"/>
      <c r="W14" s="503"/>
      <c r="X14" s="504"/>
      <c r="Y14" s="505"/>
      <c r="Z14" s="452" t="s">
        <v>132</v>
      </c>
      <c r="AA14" s="453"/>
      <c r="AB14" s="453"/>
      <c r="AC14" s="453"/>
      <c r="AD14" s="453"/>
      <c r="AE14" s="453"/>
      <c r="AF14" s="453"/>
      <c r="AG14" s="453"/>
      <c r="AH14" s="454"/>
      <c r="AI14" s="455">
        <v>4713</v>
      </c>
      <c r="AJ14" s="456"/>
      <c r="AK14" s="456"/>
      <c r="AL14" s="456"/>
      <c r="AM14" s="457"/>
      <c r="AN14" s="455">
        <v>15581178</v>
      </c>
      <c r="AO14" s="456"/>
      <c r="AP14" s="456"/>
      <c r="AQ14" s="456"/>
      <c r="AR14" s="456"/>
      <c r="AS14" s="457"/>
      <c r="AT14" s="455">
        <v>3306</v>
      </c>
      <c r="AU14" s="456"/>
      <c r="AV14" s="456"/>
      <c r="AW14" s="456"/>
      <c r="AX14" s="456"/>
      <c r="AY14" s="458"/>
      <c r="AZ14" s="421" t="s">
        <v>133</v>
      </c>
      <c r="BA14" s="422"/>
      <c r="BB14" s="422"/>
      <c r="BC14" s="422"/>
      <c r="BD14" s="422"/>
      <c r="BE14" s="422"/>
      <c r="BF14" s="422"/>
      <c r="BG14" s="422"/>
      <c r="BH14" s="422"/>
      <c r="BI14" s="422"/>
      <c r="BJ14" s="422"/>
      <c r="BK14" s="422"/>
      <c r="BL14" s="422"/>
      <c r="BM14" s="423"/>
      <c r="BN14" s="424">
        <v>84350900</v>
      </c>
      <c r="BO14" s="425"/>
      <c r="BP14" s="425"/>
      <c r="BQ14" s="425"/>
      <c r="BR14" s="425"/>
      <c r="BS14" s="425"/>
      <c r="BT14" s="425"/>
      <c r="BU14" s="426"/>
      <c r="BV14" s="424">
        <v>82135354</v>
      </c>
      <c r="BW14" s="425"/>
      <c r="BX14" s="425"/>
      <c r="BY14" s="425"/>
      <c r="BZ14" s="425"/>
      <c r="CA14" s="425"/>
      <c r="CB14" s="425"/>
      <c r="CC14" s="426"/>
      <c r="CD14" s="401" t="s">
        <v>134</v>
      </c>
      <c r="CE14" s="402"/>
      <c r="CF14" s="402"/>
      <c r="CG14" s="402"/>
      <c r="CH14" s="402"/>
      <c r="CI14" s="402"/>
      <c r="CJ14" s="402"/>
      <c r="CK14" s="402"/>
      <c r="CL14" s="402"/>
      <c r="CM14" s="402"/>
      <c r="CN14" s="402"/>
      <c r="CO14" s="402"/>
      <c r="CP14" s="402"/>
      <c r="CQ14" s="402"/>
      <c r="CR14" s="402"/>
      <c r="CS14" s="403"/>
      <c r="CT14" s="435">
        <v>197.5</v>
      </c>
      <c r="CU14" s="436"/>
      <c r="CV14" s="436"/>
      <c r="CW14" s="436"/>
      <c r="CX14" s="436"/>
      <c r="CY14" s="436"/>
      <c r="CZ14" s="436"/>
      <c r="DA14" s="437"/>
      <c r="DB14" s="435">
        <v>196</v>
      </c>
      <c r="DC14" s="436"/>
      <c r="DD14" s="436"/>
      <c r="DE14" s="436"/>
      <c r="DF14" s="436"/>
      <c r="DG14" s="436"/>
      <c r="DH14" s="436"/>
      <c r="DI14" s="437"/>
      <c r="DJ14" s="157"/>
      <c r="DK14" s="157"/>
      <c r="DL14" s="157"/>
      <c r="DM14" s="157"/>
      <c r="DN14" s="157"/>
      <c r="DO14" s="157"/>
    </row>
    <row r="15" spans="1:119" ht="18.75" customHeight="1" x14ac:dyDescent="0.15">
      <c r="A15" s="158"/>
      <c r="B15" s="488"/>
      <c r="C15" s="489"/>
      <c r="D15" s="489"/>
      <c r="E15" s="489"/>
      <c r="F15" s="489"/>
      <c r="G15" s="489"/>
      <c r="H15" s="489"/>
      <c r="I15" s="489"/>
      <c r="J15" s="489"/>
      <c r="K15" s="490"/>
      <c r="L15" s="165"/>
      <c r="M15" s="471" t="s">
        <v>128</v>
      </c>
      <c r="N15" s="472"/>
      <c r="O15" s="472"/>
      <c r="P15" s="472"/>
      <c r="Q15" s="473"/>
      <c r="R15" s="474">
        <v>968748</v>
      </c>
      <c r="S15" s="475"/>
      <c r="T15" s="475"/>
      <c r="U15" s="475"/>
      <c r="V15" s="476"/>
      <c r="W15" s="503"/>
      <c r="X15" s="504"/>
      <c r="Y15" s="505"/>
      <c r="Z15" s="452" t="s">
        <v>135</v>
      </c>
      <c r="AA15" s="453"/>
      <c r="AB15" s="453"/>
      <c r="AC15" s="453"/>
      <c r="AD15" s="453"/>
      <c r="AE15" s="453"/>
      <c r="AF15" s="453"/>
      <c r="AG15" s="453"/>
      <c r="AH15" s="454"/>
      <c r="AI15" s="455" t="s">
        <v>136</v>
      </c>
      <c r="AJ15" s="456"/>
      <c r="AK15" s="456"/>
      <c r="AL15" s="456"/>
      <c r="AM15" s="457"/>
      <c r="AN15" s="455" t="s">
        <v>136</v>
      </c>
      <c r="AO15" s="456"/>
      <c r="AP15" s="456"/>
      <c r="AQ15" s="456"/>
      <c r="AR15" s="456"/>
      <c r="AS15" s="457"/>
      <c r="AT15" s="455" t="s">
        <v>137</v>
      </c>
      <c r="AU15" s="456"/>
      <c r="AV15" s="456"/>
      <c r="AW15" s="456"/>
      <c r="AX15" s="456"/>
      <c r="AY15" s="458"/>
      <c r="AZ15" s="427" t="s">
        <v>138</v>
      </c>
      <c r="BA15" s="428"/>
      <c r="BB15" s="428"/>
      <c r="BC15" s="428"/>
      <c r="BD15" s="428"/>
      <c r="BE15" s="428"/>
      <c r="BF15" s="428"/>
      <c r="BG15" s="428"/>
      <c r="BH15" s="428"/>
      <c r="BI15" s="428"/>
      <c r="BJ15" s="428"/>
      <c r="BK15" s="428"/>
      <c r="BL15" s="428"/>
      <c r="BM15" s="429"/>
      <c r="BN15" s="430">
        <v>253247506</v>
      </c>
      <c r="BO15" s="431"/>
      <c r="BP15" s="431"/>
      <c r="BQ15" s="431"/>
      <c r="BR15" s="431"/>
      <c r="BS15" s="431"/>
      <c r="BT15" s="431"/>
      <c r="BU15" s="432"/>
      <c r="BV15" s="430">
        <v>252510374</v>
      </c>
      <c r="BW15" s="431"/>
      <c r="BX15" s="431"/>
      <c r="BY15" s="431"/>
      <c r="BZ15" s="431"/>
      <c r="CA15" s="431"/>
      <c r="CB15" s="431"/>
      <c r="CC15" s="432"/>
      <c r="CD15" s="468" t="s">
        <v>139</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15">
      <c r="A16" s="158"/>
      <c r="B16" s="488"/>
      <c r="C16" s="489"/>
      <c r="D16" s="489"/>
      <c r="E16" s="489"/>
      <c r="F16" s="489"/>
      <c r="G16" s="489"/>
      <c r="H16" s="489"/>
      <c r="I16" s="489"/>
      <c r="J16" s="489"/>
      <c r="K16" s="490"/>
      <c r="L16" s="465" t="s">
        <v>140</v>
      </c>
      <c r="M16" s="466"/>
      <c r="N16" s="466"/>
      <c r="O16" s="466"/>
      <c r="P16" s="466"/>
      <c r="Q16" s="467"/>
      <c r="R16" s="462" t="s">
        <v>141</v>
      </c>
      <c r="S16" s="463"/>
      <c r="T16" s="463"/>
      <c r="U16" s="463"/>
      <c r="V16" s="464"/>
      <c r="W16" s="503"/>
      <c r="X16" s="504"/>
      <c r="Y16" s="505"/>
      <c r="Z16" s="452" t="s">
        <v>142</v>
      </c>
      <c r="AA16" s="453"/>
      <c r="AB16" s="453"/>
      <c r="AC16" s="453"/>
      <c r="AD16" s="453"/>
      <c r="AE16" s="453"/>
      <c r="AF16" s="453"/>
      <c r="AG16" s="453"/>
      <c r="AH16" s="454"/>
      <c r="AI16" s="455">
        <v>28</v>
      </c>
      <c r="AJ16" s="456"/>
      <c r="AK16" s="456"/>
      <c r="AL16" s="456"/>
      <c r="AM16" s="457"/>
      <c r="AN16" s="455">
        <v>92652</v>
      </c>
      <c r="AO16" s="456"/>
      <c r="AP16" s="456"/>
      <c r="AQ16" s="456"/>
      <c r="AR16" s="456"/>
      <c r="AS16" s="457"/>
      <c r="AT16" s="455">
        <v>3309</v>
      </c>
      <c r="AU16" s="456"/>
      <c r="AV16" s="456"/>
      <c r="AW16" s="456"/>
      <c r="AX16" s="456"/>
      <c r="AY16" s="458"/>
      <c r="AZ16" s="427" t="s">
        <v>143</v>
      </c>
      <c r="BA16" s="428"/>
      <c r="BB16" s="428"/>
      <c r="BC16" s="428"/>
      <c r="BD16" s="428"/>
      <c r="BE16" s="428"/>
      <c r="BF16" s="428"/>
      <c r="BG16" s="428"/>
      <c r="BH16" s="428"/>
      <c r="BI16" s="428"/>
      <c r="BJ16" s="428"/>
      <c r="BK16" s="428"/>
      <c r="BL16" s="428"/>
      <c r="BM16" s="429"/>
      <c r="BN16" s="430">
        <v>105079052</v>
      </c>
      <c r="BO16" s="431"/>
      <c r="BP16" s="431"/>
      <c r="BQ16" s="431"/>
      <c r="BR16" s="431"/>
      <c r="BS16" s="431"/>
      <c r="BT16" s="431"/>
      <c r="BU16" s="432"/>
      <c r="BV16" s="430">
        <v>102284795</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
      <c r="A17" s="158"/>
      <c r="B17" s="491"/>
      <c r="C17" s="492"/>
      <c r="D17" s="492"/>
      <c r="E17" s="492"/>
      <c r="F17" s="492"/>
      <c r="G17" s="492"/>
      <c r="H17" s="492"/>
      <c r="I17" s="492"/>
      <c r="J17" s="492"/>
      <c r="K17" s="493"/>
      <c r="L17" s="170"/>
      <c r="M17" s="459" t="s">
        <v>144</v>
      </c>
      <c r="N17" s="460"/>
      <c r="O17" s="460"/>
      <c r="P17" s="460"/>
      <c r="Q17" s="461"/>
      <c r="R17" s="462" t="s">
        <v>145</v>
      </c>
      <c r="S17" s="463"/>
      <c r="T17" s="463"/>
      <c r="U17" s="463"/>
      <c r="V17" s="464"/>
      <c r="W17" s="503"/>
      <c r="X17" s="504"/>
      <c r="Y17" s="505"/>
      <c r="Z17" s="452" t="s">
        <v>146</v>
      </c>
      <c r="AA17" s="453"/>
      <c r="AB17" s="453"/>
      <c r="AC17" s="453"/>
      <c r="AD17" s="453"/>
      <c r="AE17" s="453"/>
      <c r="AF17" s="453"/>
      <c r="AG17" s="453"/>
      <c r="AH17" s="454"/>
      <c r="AI17" s="455">
        <v>2200</v>
      </c>
      <c r="AJ17" s="456"/>
      <c r="AK17" s="456"/>
      <c r="AL17" s="456"/>
      <c r="AM17" s="457"/>
      <c r="AN17" s="455">
        <v>6901400</v>
      </c>
      <c r="AO17" s="456"/>
      <c r="AP17" s="456"/>
      <c r="AQ17" s="456"/>
      <c r="AR17" s="456"/>
      <c r="AS17" s="457"/>
      <c r="AT17" s="455">
        <v>3137</v>
      </c>
      <c r="AU17" s="456"/>
      <c r="AV17" s="456"/>
      <c r="AW17" s="456"/>
      <c r="AX17" s="456"/>
      <c r="AY17" s="458"/>
      <c r="AZ17" s="427" t="s">
        <v>147</v>
      </c>
      <c r="BA17" s="428"/>
      <c r="BB17" s="428"/>
      <c r="BC17" s="428"/>
      <c r="BD17" s="428"/>
      <c r="BE17" s="428"/>
      <c r="BF17" s="428"/>
      <c r="BG17" s="428"/>
      <c r="BH17" s="428"/>
      <c r="BI17" s="428"/>
      <c r="BJ17" s="428"/>
      <c r="BK17" s="428"/>
      <c r="BL17" s="428"/>
      <c r="BM17" s="429"/>
      <c r="BN17" s="430">
        <v>278614031</v>
      </c>
      <c r="BO17" s="431"/>
      <c r="BP17" s="431"/>
      <c r="BQ17" s="431"/>
      <c r="BR17" s="431"/>
      <c r="BS17" s="431"/>
      <c r="BT17" s="431"/>
      <c r="BU17" s="432"/>
      <c r="BV17" s="430">
        <v>274526936</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
      <c r="A18" s="158"/>
      <c r="B18" s="447" t="s">
        <v>148</v>
      </c>
      <c r="C18" s="448"/>
      <c r="D18" s="448"/>
      <c r="E18" s="448"/>
      <c r="F18" s="448"/>
      <c r="G18" s="448"/>
      <c r="H18" s="448"/>
      <c r="I18" s="448"/>
      <c r="J18" s="448"/>
      <c r="K18" s="449"/>
      <c r="L18" s="450">
        <v>4725</v>
      </c>
      <c r="M18" s="451"/>
      <c r="N18" s="451"/>
      <c r="O18" s="451"/>
      <c r="P18" s="451"/>
      <c r="Q18" s="451"/>
      <c r="R18" s="451"/>
      <c r="S18" s="451"/>
      <c r="T18" s="451"/>
      <c r="U18" s="451"/>
      <c r="V18" s="451"/>
      <c r="W18" s="503"/>
      <c r="X18" s="504"/>
      <c r="Y18" s="505"/>
      <c r="Z18" s="452" t="s">
        <v>149</v>
      </c>
      <c r="AA18" s="453"/>
      <c r="AB18" s="453"/>
      <c r="AC18" s="453"/>
      <c r="AD18" s="453"/>
      <c r="AE18" s="453"/>
      <c r="AF18" s="453"/>
      <c r="AG18" s="453"/>
      <c r="AH18" s="454"/>
      <c r="AI18" s="455">
        <v>7797</v>
      </c>
      <c r="AJ18" s="456"/>
      <c r="AK18" s="456"/>
      <c r="AL18" s="456"/>
      <c r="AM18" s="457"/>
      <c r="AN18" s="455">
        <v>27811603</v>
      </c>
      <c r="AO18" s="456"/>
      <c r="AP18" s="456"/>
      <c r="AQ18" s="456"/>
      <c r="AR18" s="456"/>
      <c r="AS18" s="457"/>
      <c r="AT18" s="455">
        <v>3567</v>
      </c>
      <c r="AU18" s="456"/>
      <c r="AV18" s="456"/>
      <c r="AW18" s="456"/>
      <c r="AX18" s="456"/>
      <c r="AY18" s="458"/>
      <c r="AZ18" s="438" t="s">
        <v>150</v>
      </c>
      <c r="BA18" s="439"/>
      <c r="BB18" s="439"/>
      <c r="BC18" s="439"/>
      <c r="BD18" s="439"/>
      <c r="BE18" s="439"/>
      <c r="BF18" s="439"/>
      <c r="BG18" s="439"/>
      <c r="BH18" s="439"/>
      <c r="BI18" s="439"/>
      <c r="BJ18" s="439"/>
      <c r="BK18" s="439"/>
      <c r="BL18" s="439"/>
      <c r="BM18" s="440"/>
      <c r="BN18" s="404">
        <v>339090681</v>
      </c>
      <c r="BO18" s="405"/>
      <c r="BP18" s="405"/>
      <c r="BQ18" s="405"/>
      <c r="BR18" s="405"/>
      <c r="BS18" s="405"/>
      <c r="BT18" s="405"/>
      <c r="BU18" s="406"/>
      <c r="BV18" s="404">
        <v>334406484</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
      <c r="A19" s="158"/>
      <c r="B19" s="447" t="s">
        <v>151</v>
      </c>
      <c r="C19" s="448"/>
      <c r="D19" s="448"/>
      <c r="E19" s="448"/>
      <c r="F19" s="448"/>
      <c r="G19" s="448"/>
      <c r="H19" s="448"/>
      <c r="I19" s="448"/>
      <c r="J19" s="448"/>
      <c r="K19" s="449"/>
      <c r="L19" s="450">
        <v>204</v>
      </c>
      <c r="M19" s="451"/>
      <c r="N19" s="451"/>
      <c r="O19" s="451"/>
      <c r="P19" s="451"/>
      <c r="Q19" s="451"/>
      <c r="R19" s="451"/>
      <c r="S19" s="451"/>
      <c r="T19" s="451"/>
      <c r="U19" s="451"/>
      <c r="V19" s="451"/>
      <c r="W19" s="503"/>
      <c r="X19" s="504"/>
      <c r="Y19" s="505"/>
      <c r="Z19" s="452" t="s">
        <v>152</v>
      </c>
      <c r="AA19" s="453"/>
      <c r="AB19" s="453"/>
      <c r="AC19" s="453"/>
      <c r="AD19" s="453"/>
      <c r="AE19" s="453"/>
      <c r="AF19" s="453"/>
      <c r="AG19" s="453"/>
      <c r="AH19" s="454"/>
      <c r="AI19" s="455" t="s">
        <v>153</v>
      </c>
      <c r="AJ19" s="456"/>
      <c r="AK19" s="456"/>
      <c r="AL19" s="456"/>
      <c r="AM19" s="457"/>
      <c r="AN19" s="455" t="s">
        <v>154</v>
      </c>
      <c r="AO19" s="456"/>
      <c r="AP19" s="456"/>
      <c r="AQ19" s="456"/>
      <c r="AR19" s="456"/>
      <c r="AS19" s="457"/>
      <c r="AT19" s="455" t="s">
        <v>127</v>
      </c>
      <c r="AU19" s="456"/>
      <c r="AV19" s="456"/>
      <c r="AW19" s="456"/>
      <c r="AX19" s="456"/>
      <c r="AY19" s="458"/>
      <c r="AZ19" s="421" t="s">
        <v>155</v>
      </c>
      <c r="BA19" s="422"/>
      <c r="BB19" s="422"/>
      <c r="BC19" s="422"/>
      <c r="BD19" s="422"/>
      <c r="BE19" s="422"/>
      <c r="BF19" s="422"/>
      <c r="BG19" s="422"/>
      <c r="BH19" s="422"/>
      <c r="BI19" s="422"/>
      <c r="BJ19" s="422"/>
      <c r="BK19" s="422"/>
      <c r="BL19" s="422"/>
      <c r="BM19" s="423"/>
      <c r="BN19" s="424">
        <v>1028569436</v>
      </c>
      <c r="BO19" s="425"/>
      <c r="BP19" s="425"/>
      <c r="BQ19" s="425"/>
      <c r="BR19" s="425"/>
      <c r="BS19" s="425"/>
      <c r="BT19" s="425"/>
      <c r="BU19" s="426"/>
      <c r="BV19" s="424">
        <v>1023738077</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
      <c r="A20" s="158"/>
      <c r="B20" s="447" t="s">
        <v>156</v>
      </c>
      <c r="C20" s="448"/>
      <c r="D20" s="448"/>
      <c r="E20" s="448"/>
      <c r="F20" s="448"/>
      <c r="G20" s="448"/>
      <c r="H20" s="448"/>
      <c r="I20" s="448"/>
      <c r="J20" s="448"/>
      <c r="K20" s="449"/>
      <c r="L20" s="450">
        <v>392332</v>
      </c>
      <c r="M20" s="451"/>
      <c r="N20" s="451"/>
      <c r="O20" s="451"/>
      <c r="P20" s="451"/>
      <c r="Q20" s="451"/>
      <c r="R20" s="451"/>
      <c r="S20" s="451"/>
      <c r="T20" s="451"/>
      <c r="U20" s="451"/>
      <c r="V20" s="451"/>
      <c r="W20" s="506"/>
      <c r="X20" s="507"/>
      <c r="Y20" s="508"/>
      <c r="Z20" s="452" t="s">
        <v>157</v>
      </c>
      <c r="AA20" s="453"/>
      <c r="AB20" s="453"/>
      <c r="AC20" s="453"/>
      <c r="AD20" s="453"/>
      <c r="AE20" s="453"/>
      <c r="AF20" s="453"/>
      <c r="AG20" s="453"/>
      <c r="AH20" s="454"/>
      <c r="AI20" s="455">
        <v>14710</v>
      </c>
      <c r="AJ20" s="456"/>
      <c r="AK20" s="456"/>
      <c r="AL20" s="456"/>
      <c r="AM20" s="457"/>
      <c r="AN20" s="455">
        <v>50294181</v>
      </c>
      <c r="AO20" s="456"/>
      <c r="AP20" s="456"/>
      <c r="AQ20" s="456"/>
      <c r="AR20" s="456"/>
      <c r="AS20" s="457"/>
      <c r="AT20" s="455">
        <v>3419</v>
      </c>
      <c r="AU20" s="456"/>
      <c r="AV20" s="456"/>
      <c r="AW20" s="456"/>
      <c r="AX20" s="456"/>
      <c r="AY20" s="458"/>
      <c r="AZ20" s="438" t="s">
        <v>158</v>
      </c>
      <c r="BA20" s="439"/>
      <c r="BB20" s="439"/>
      <c r="BC20" s="439"/>
      <c r="BD20" s="439"/>
      <c r="BE20" s="439"/>
      <c r="BF20" s="439"/>
      <c r="BG20" s="439"/>
      <c r="BH20" s="439"/>
      <c r="BI20" s="439"/>
      <c r="BJ20" s="439"/>
      <c r="BK20" s="439"/>
      <c r="BL20" s="439"/>
      <c r="BM20" s="440"/>
      <c r="BN20" s="404">
        <v>336539863</v>
      </c>
      <c r="BO20" s="405"/>
      <c r="BP20" s="405"/>
      <c r="BQ20" s="405"/>
      <c r="BR20" s="405"/>
      <c r="BS20" s="405"/>
      <c r="BT20" s="405"/>
      <c r="BU20" s="406"/>
      <c r="BV20" s="404">
        <v>344440615</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159</v>
      </c>
      <c r="X21" s="442"/>
      <c r="Y21" s="442"/>
      <c r="Z21" s="442"/>
      <c r="AA21" s="442"/>
      <c r="AB21" s="442"/>
      <c r="AC21" s="442"/>
      <c r="AD21" s="442"/>
      <c r="AE21" s="442"/>
      <c r="AF21" s="442"/>
      <c r="AG21" s="442"/>
      <c r="AH21" s="443"/>
      <c r="AI21" s="444">
        <v>99.3</v>
      </c>
      <c r="AJ21" s="445"/>
      <c r="AK21" s="445"/>
      <c r="AL21" s="445"/>
      <c r="AM21" s="445"/>
      <c r="AN21" s="445"/>
      <c r="AO21" s="445"/>
      <c r="AP21" s="445"/>
      <c r="AQ21" s="445"/>
      <c r="AR21" s="445"/>
      <c r="AS21" s="445"/>
      <c r="AT21" s="445"/>
      <c r="AU21" s="445"/>
      <c r="AV21" s="445"/>
      <c r="AW21" s="445"/>
      <c r="AX21" s="445"/>
      <c r="AY21" s="446"/>
      <c r="AZ21" s="421" t="s">
        <v>160</v>
      </c>
      <c r="BA21" s="422"/>
      <c r="BB21" s="422"/>
      <c r="BC21" s="422"/>
      <c r="BD21" s="422"/>
      <c r="BE21" s="422"/>
      <c r="BF21" s="422"/>
      <c r="BG21" s="422"/>
      <c r="BH21" s="422"/>
      <c r="BI21" s="422"/>
      <c r="BJ21" s="422"/>
      <c r="BK21" s="422"/>
      <c r="BL21" s="422"/>
      <c r="BM21" s="423"/>
      <c r="BN21" s="424">
        <v>86160569</v>
      </c>
      <c r="BO21" s="425"/>
      <c r="BP21" s="425"/>
      <c r="BQ21" s="425"/>
      <c r="BR21" s="425"/>
      <c r="BS21" s="425"/>
      <c r="BT21" s="425"/>
      <c r="BU21" s="426"/>
      <c r="BV21" s="424">
        <v>80597857</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15">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161</v>
      </c>
      <c r="BA22" s="428"/>
      <c r="BB22" s="428"/>
      <c r="BC22" s="428"/>
      <c r="BD22" s="428"/>
      <c r="BE22" s="428"/>
      <c r="BF22" s="428"/>
      <c r="BG22" s="428"/>
      <c r="BH22" s="428"/>
      <c r="BI22" s="428"/>
      <c r="BJ22" s="428"/>
      <c r="BK22" s="428"/>
      <c r="BL22" s="428"/>
      <c r="BM22" s="429"/>
      <c r="BN22" s="430">
        <v>2684670</v>
      </c>
      <c r="BO22" s="431"/>
      <c r="BP22" s="431"/>
      <c r="BQ22" s="431"/>
      <c r="BR22" s="431"/>
      <c r="BS22" s="431"/>
      <c r="BT22" s="431"/>
      <c r="BU22" s="432"/>
      <c r="BV22" s="430">
        <v>2757319</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15">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162</v>
      </c>
      <c r="BA23" s="428"/>
      <c r="BB23" s="428"/>
      <c r="BC23" s="428"/>
      <c r="BD23" s="428"/>
      <c r="BE23" s="428"/>
      <c r="BF23" s="428"/>
      <c r="BG23" s="428"/>
      <c r="BH23" s="428"/>
      <c r="BI23" s="428"/>
      <c r="BJ23" s="428"/>
      <c r="BK23" s="428"/>
      <c r="BL23" s="428"/>
      <c r="BM23" s="429"/>
      <c r="BN23" s="430">
        <v>19171295</v>
      </c>
      <c r="BO23" s="431"/>
      <c r="BP23" s="431"/>
      <c r="BQ23" s="431"/>
      <c r="BR23" s="431"/>
      <c r="BS23" s="431"/>
      <c r="BT23" s="431"/>
      <c r="BU23" s="432"/>
      <c r="BV23" s="430">
        <v>19184898</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163</v>
      </c>
      <c r="BA24" s="402"/>
      <c r="BB24" s="402"/>
      <c r="BC24" s="402"/>
      <c r="BD24" s="402"/>
      <c r="BE24" s="402"/>
      <c r="BF24" s="402"/>
      <c r="BG24" s="402"/>
      <c r="BH24" s="402"/>
      <c r="BI24" s="402"/>
      <c r="BJ24" s="402"/>
      <c r="BK24" s="402"/>
      <c r="BL24" s="402"/>
      <c r="BM24" s="403"/>
      <c r="BN24" s="404">
        <v>17849733</v>
      </c>
      <c r="BO24" s="405"/>
      <c r="BP24" s="405"/>
      <c r="BQ24" s="405"/>
      <c r="BR24" s="405"/>
      <c r="BS24" s="405"/>
      <c r="BT24" s="405"/>
      <c r="BU24" s="406"/>
      <c r="BV24" s="404">
        <v>17849733</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15">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164</v>
      </c>
      <c r="BA25" s="413"/>
      <c r="BB25" s="413"/>
      <c r="BC25" s="414"/>
      <c r="BD25" s="421" t="s">
        <v>44</v>
      </c>
      <c r="BE25" s="422"/>
      <c r="BF25" s="422"/>
      <c r="BG25" s="422"/>
      <c r="BH25" s="422"/>
      <c r="BI25" s="422"/>
      <c r="BJ25" s="422"/>
      <c r="BK25" s="422"/>
      <c r="BL25" s="422"/>
      <c r="BM25" s="423"/>
      <c r="BN25" s="424">
        <v>4094696</v>
      </c>
      <c r="BO25" s="425"/>
      <c r="BP25" s="425"/>
      <c r="BQ25" s="425"/>
      <c r="BR25" s="425"/>
      <c r="BS25" s="425"/>
      <c r="BT25" s="425"/>
      <c r="BU25" s="426"/>
      <c r="BV25" s="424">
        <v>4093500</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15">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165</v>
      </c>
      <c r="BE26" s="428"/>
      <c r="BF26" s="428"/>
      <c r="BG26" s="428"/>
      <c r="BH26" s="428"/>
      <c r="BI26" s="428"/>
      <c r="BJ26" s="428"/>
      <c r="BK26" s="428"/>
      <c r="BL26" s="428"/>
      <c r="BM26" s="429"/>
      <c r="BN26" s="430">
        <v>17784414</v>
      </c>
      <c r="BO26" s="431"/>
      <c r="BP26" s="431"/>
      <c r="BQ26" s="431"/>
      <c r="BR26" s="431"/>
      <c r="BS26" s="431"/>
      <c r="BT26" s="431"/>
      <c r="BU26" s="432"/>
      <c r="BV26" s="430">
        <v>17775414</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46</v>
      </c>
      <c r="BE27" s="439"/>
      <c r="BF27" s="439"/>
      <c r="BG27" s="439"/>
      <c r="BH27" s="439"/>
      <c r="BI27" s="439"/>
      <c r="BJ27" s="439"/>
      <c r="BK27" s="439"/>
      <c r="BL27" s="439"/>
      <c r="BM27" s="440"/>
      <c r="BN27" s="404">
        <v>33214892</v>
      </c>
      <c r="BO27" s="405"/>
      <c r="BP27" s="405"/>
      <c r="BQ27" s="405"/>
      <c r="BR27" s="405"/>
      <c r="BS27" s="405"/>
      <c r="BT27" s="405"/>
      <c r="BU27" s="406"/>
      <c r="BV27" s="404">
        <v>32422204</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15">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15">
      <c r="A29" s="158"/>
      <c r="B29" s="198"/>
      <c r="C29" s="199" t="s">
        <v>166</v>
      </c>
      <c r="D29" s="199"/>
      <c r="E29" s="191"/>
      <c r="F29" s="191"/>
      <c r="G29" s="191"/>
      <c r="H29" s="191"/>
      <c r="I29" s="191"/>
      <c r="J29" s="191"/>
      <c r="K29" s="191"/>
      <c r="L29" s="191"/>
      <c r="M29" s="191"/>
      <c r="N29" s="191"/>
      <c r="O29" s="191"/>
      <c r="P29" s="191"/>
      <c r="Q29" s="191"/>
      <c r="R29" s="191"/>
      <c r="S29" s="191"/>
      <c r="T29" s="191"/>
      <c r="U29" s="191" t="s">
        <v>167</v>
      </c>
      <c r="V29" s="191"/>
      <c r="W29" s="191"/>
      <c r="X29" s="191"/>
      <c r="Y29" s="191"/>
      <c r="Z29" s="191"/>
      <c r="AA29" s="191"/>
      <c r="AB29" s="191"/>
      <c r="AC29" s="191"/>
      <c r="AD29" s="191"/>
      <c r="AE29" s="191"/>
      <c r="AF29" s="191"/>
      <c r="AG29" s="191"/>
      <c r="AH29" s="191"/>
      <c r="AI29" s="191"/>
      <c r="AJ29" s="191"/>
      <c r="AK29" s="191"/>
      <c r="AL29" s="191"/>
      <c r="AM29" s="181" t="s">
        <v>168</v>
      </c>
      <c r="AN29" s="191"/>
      <c r="AO29" s="191"/>
      <c r="AP29" s="191"/>
      <c r="AQ29" s="191"/>
      <c r="AR29" s="181"/>
      <c r="AS29" s="181"/>
      <c r="AT29" s="181"/>
      <c r="AU29" s="181"/>
      <c r="AV29" s="181"/>
      <c r="AW29" s="181"/>
      <c r="AX29" s="181"/>
      <c r="AY29" s="181"/>
      <c r="AZ29" s="181"/>
      <c r="BA29" s="181"/>
      <c r="BB29" s="191"/>
      <c r="BC29" s="181"/>
      <c r="BD29" s="181"/>
      <c r="BE29" s="181" t="s">
        <v>169</v>
      </c>
      <c r="BF29" s="191"/>
      <c r="BG29" s="191"/>
      <c r="BH29" s="191"/>
      <c r="BI29" s="191"/>
      <c r="BJ29" s="181"/>
      <c r="BK29" s="181"/>
      <c r="BL29" s="181"/>
      <c r="BM29" s="181"/>
      <c r="BN29" s="181"/>
      <c r="BO29" s="181"/>
      <c r="BP29" s="181"/>
      <c r="BQ29" s="181"/>
      <c r="BR29" s="191"/>
      <c r="BS29" s="191"/>
      <c r="BT29" s="191"/>
      <c r="BU29" s="191"/>
      <c r="BV29" s="191"/>
      <c r="BW29" s="191" t="s">
        <v>170</v>
      </c>
      <c r="BX29" s="191"/>
      <c r="BY29" s="191"/>
      <c r="BZ29" s="191"/>
      <c r="CA29" s="191"/>
      <c r="CB29" s="181"/>
      <c r="CC29" s="181"/>
      <c r="CD29" s="181"/>
      <c r="CE29" s="181"/>
      <c r="CF29" s="181"/>
      <c r="CG29" s="181"/>
      <c r="CH29" s="181"/>
      <c r="CI29" s="181"/>
      <c r="CJ29" s="181"/>
      <c r="CK29" s="181"/>
      <c r="CL29" s="181"/>
      <c r="CM29" s="181"/>
      <c r="CN29" s="181"/>
      <c r="CO29" s="181" t="s">
        <v>171</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15">
      <c r="A30" s="158"/>
      <c r="B30" s="198"/>
      <c r="C30" s="399" t="s">
        <v>172</v>
      </c>
      <c r="D30" s="399"/>
      <c r="E30" s="400" t="s">
        <v>173</v>
      </c>
      <c r="F30" s="400"/>
      <c r="G30" s="400"/>
      <c r="H30" s="400"/>
      <c r="I30" s="400"/>
      <c r="J30" s="400"/>
      <c r="K30" s="400"/>
      <c r="L30" s="400"/>
      <c r="M30" s="400"/>
      <c r="N30" s="400"/>
      <c r="O30" s="400"/>
      <c r="P30" s="400"/>
      <c r="Q30" s="400"/>
      <c r="R30" s="400"/>
      <c r="S30" s="400"/>
      <c r="T30" s="175"/>
      <c r="U30" s="399" t="s">
        <v>174</v>
      </c>
      <c r="V30" s="399"/>
      <c r="W30" s="400" t="s">
        <v>175</v>
      </c>
      <c r="X30" s="400"/>
      <c r="Y30" s="400"/>
      <c r="Z30" s="400"/>
      <c r="AA30" s="400"/>
      <c r="AB30" s="400"/>
      <c r="AC30" s="400"/>
      <c r="AD30" s="400"/>
      <c r="AE30" s="400"/>
      <c r="AF30" s="400"/>
      <c r="AG30" s="400"/>
      <c r="AH30" s="400"/>
      <c r="AI30" s="400"/>
      <c r="AJ30" s="400"/>
      <c r="AK30" s="400"/>
      <c r="AL30" s="175"/>
      <c r="AM30" s="399" t="s">
        <v>176</v>
      </c>
      <c r="AN30" s="399"/>
      <c r="AO30" s="400" t="s">
        <v>177</v>
      </c>
      <c r="AP30" s="400"/>
      <c r="AQ30" s="400"/>
      <c r="AR30" s="400"/>
      <c r="AS30" s="400"/>
      <c r="AT30" s="400"/>
      <c r="AU30" s="400"/>
      <c r="AV30" s="400"/>
      <c r="AW30" s="400"/>
      <c r="AX30" s="400"/>
      <c r="AY30" s="400"/>
      <c r="AZ30" s="400"/>
      <c r="BA30" s="400"/>
      <c r="BB30" s="400"/>
      <c r="BC30" s="400"/>
      <c r="BD30" s="200"/>
      <c r="BE30" s="399" t="s">
        <v>174</v>
      </c>
      <c r="BF30" s="399"/>
      <c r="BG30" s="400" t="s">
        <v>178</v>
      </c>
      <c r="BH30" s="400"/>
      <c r="BI30" s="400"/>
      <c r="BJ30" s="400"/>
      <c r="BK30" s="400"/>
      <c r="BL30" s="400"/>
      <c r="BM30" s="400"/>
      <c r="BN30" s="400"/>
      <c r="BO30" s="400"/>
      <c r="BP30" s="400"/>
      <c r="BQ30" s="400"/>
      <c r="BR30" s="400"/>
      <c r="BS30" s="400"/>
      <c r="BT30" s="400"/>
      <c r="BU30" s="400"/>
      <c r="BV30" s="201"/>
      <c r="BW30" s="399" t="s">
        <v>176</v>
      </c>
      <c r="BX30" s="399"/>
      <c r="BY30" s="400" t="s">
        <v>179</v>
      </c>
      <c r="BZ30" s="400"/>
      <c r="CA30" s="400"/>
      <c r="CB30" s="400"/>
      <c r="CC30" s="400"/>
      <c r="CD30" s="400"/>
      <c r="CE30" s="400"/>
      <c r="CF30" s="400"/>
      <c r="CG30" s="400"/>
      <c r="CH30" s="400"/>
      <c r="CI30" s="400"/>
      <c r="CJ30" s="400"/>
      <c r="CK30" s="400"/>
      <c r="CL30" s="400"/>
      <c r="CM30" s="400"/>
      <c r="CN30" s="175"/>
      <c r="CO30" s="399" t="s">
        <v>180</v>
      </c>
      <c r="CP30" s="399"/>
      <c r="CQ30" s="400" t="s">
        <v>181</v>
      </c>
      <c r="CR30" s="400"/>
      <c r="CS30" s="400"/>
      <c r="CT30" s="400"/>
      <c r="CU30" s="400"/>
      <c r="CV30" s="400"/>
      <c r="CW30" s="400"/>
      <c r="CX30" s="400"/>
      <c r="CY30" s="400"/>
      <c r="CZ30" s="400"/>
      <c r="DA30" s="400"/>
      <c r="DB30" s="400"/>
      <c r="DC30" s="400"/>
      <c r="DD30" s="400"/>
      <c r="DE30" s="400"/>
      <c r="DF30" s="175"/>
      <c r="DG30" s="398" t="s">
        <v>182</v>
      </c>
      <c r="DH30" s="398"/>
      <c r="DI30" s="202"/>
      <c r="DJ30" s="157"/>
      <c r="DK30" s="157"/>
      <c r="DL30" s="157"/>
      <c r="DM30" s="157"/>
      <c r="DN30" s="157"/>
      <c r="DO30" s="157"/>
    </row>
    <row r="31" spans="1:119" ht="32.25" customHeight="1" x14ac:dyDescent="0.15">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県営競輪事業特別会計</v>
      </c>
      <c r="X31" s="395"/>
      <c r="Y31" s="395"/>
      <c r="Z31" s="395"/>
      <c r="AA31" s="395"/>
      <c r="AB31" s="395"/>
      <c r="AC31" s="395"/>
      <c r="AD31" s="395"/>
      <c r="AE31" s="395"/>
      <c r="AF31" s="395"/>
      <c r="AG31" s="395"/>
      <c r="AH31" s="395"/>
      <c r="AI31" s="395"/>
      <c r="AJ31" s="395"/>
      <c r="AK31" s="395"/>
      <c r="AL31" s="199"/>
      <c r="AM31" s="396">
        <f>IF(AO31="","",MAX(C31:D40,U31:V40)+1)</f>
        <v>13</v>
      </c>
      <c r="AN31" s="396"/>
      <c r="AO31" s="395" t="str">
        <f>IF('各会計、関係団体の財政状況及び健全化判断比率'!B30="","",'各会計、関係団体の財政状況及び健全化判断比率'!B30)</f>
        <v>県立こころの医療センター事業会計</v>
      </c>
      <c r="AP31" s="395"/>
      <c r="AQ31" s="395"/>
      <c r="AR31" s="395"/>
      <c r="AS31" s="395"/>
      <c r="AT31" s="395"/>
      <c r="AU31" s="395"/>
      <c r="AV31" s="395"/>
      <c r="AW31" s="395"/>
      <c r="AX31" s="395"/>
      <c r="AY31" s="395"/>
      <c r="AZ31" s="395"/>
      <c r="BA31" s="395"/>
      <c r="BB31" s="395"/>
      <c r="BC31" s="395"/>
      <c r="BD31" s="199"/>
      <c r="BE31" s="396">
        <f>IF(BG31="","",MAX(C31:D40,U31:V40,AM31:AN40)+1)</f>
        <v>16</v>
      </c>
      <c r="BF31" s="396"/>
      <c r="BG31" s="395" t="str">
        <f>IF('各会計、関係団体の財政状況及び健全化判断比率'!B33="","",'各会計、関係団体の財政状況及び健全化判断比率'!B33)</f>
        <v>県営港湾施設管理特別会計</v>
      </c>
      <c r="BH31" s="395"/>
      <c r="BI31" s="395"/>
      <c r="BJ31" s="395"/>
      <c r="BK31" s="395"/>
      <c r="BL31" s="395"/>
      <c r="BM31" s="395"/>
      <c r="BN31" s="395"/>
      <c r="BO31" s="395"/>
      <c r="BP31" s="395"/>
      <c r="BQ31" s="395"/>
      <c r="BR31" s="395"/>
      <c r="BS31" s="395"/>
      <c r="BT31" s="395"/>
      <c r="BU31" s="395"/>
      <c r="BV31" s="199"/>
      <c r="BW31" s="396">
        <f>IF(BY31="","",MAX(C31:D40,U31:V40,AM31:AN40,BE31:BF40)+1)</f>
        <v>18</v>
      </c>
      <c r="BX31" s="396"/>
      <c r="BY31" s="395" t="str">
        <f>IF('各会計、関係団体の財政状況及び健全化判断比率'!B68="","",'各会計、関係団体の財政状況及び健全化判断比率'!B68)</f>
        <v>関西広域連合</v>
      </c>
      <c r="BZ31" s="395"/>
      <c r="CA31" s="395"/>
      <c r="CB31" s="395"/>
      <c r="CC31" s="395"/>
      <c r="CD31" s="395"/>
      <c r="CE31" s="395"/>
      <c r="CF31" s="395"/>
      <c r="CG31" s="395"/>
      <c r="CH31" s="395"/>
      <c r="CI31" s="395"/>
      <c r="CJ31" s="395"/>
      <c r="CK31" s="395"/>
      <c r="CL31" s="395"/>
      <c r="CM31" s="395"/>
      <c r="CN31" s="199"/>
      <c r="CO31" s="396">
        <f>IF(CQ31="","",MAX(C31:D40,U31:V40,AM31:AN40,BE31:BF40,BW31:BX40)+1)</f>
        <v>19</v>
      </c>
      <c r="CP31" s="396"/>
      <c r="CQ31" s="395" t="str">
        <f>IF('各会計、関係団体の財政状況及び健全化判断比率'!BS7="","",'各会計、関係団体の財政状況及び健全化判断比率'!BS7)</f>
        <v>和歌山県土地開発公社</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v>
      </c>
      <c r="DH31" s="397"/>
      <c r="DI31" s="202"/>
      <c r="DJ31" s="157"/>
      <c r="DK31" s="157"/>
      <c r="DL31" s="157"/>
      <c r="DM31" s="157"/>
      <c r="DN31" s="157"/>
      <c r="DO31" s="157"/>
    </row>
    <row r="32" spans="1:119" ht="32.25" customHeight="1" x14ac:dyDescent="0.15">
      <c r="A32" s="158"/>
      <c r="B32" s="198"/>
      <c r="C32" s="396">
        <f>IF(E32="","",C31+1)</f>
        <v>2</v>
      </c>
      <c r="D32" s="396"/>
      <c r="E32" s="395" t="str">
        <f>IF('各会計、関係団体の財政状況及び健全化判断比率'!B8="","",'各会計、関係団体の財政状況及び健全化判断比率'!B8)</f>
        <v>農林水産振興資金特別会計</v>
      </c>
      <c r="F32" s="395"/>
      <c r="G32" s="395"/>
      <c r="H32" s="395"/>
      <c r="I32" s="395"/>
      <c r="J32" s="395"/>
      <c r="K32" s="395"/>
      <c r="L32" s="395"/>
      <c r="M32" s="395"/>
      <c r="N32" s="395"/>
      <c r="O32" s="395"/>
      <c r="P32" s="395"/>
      <c r="Q32" s="395"/>
      <c r="R32" s="395"/>
      <c r="S32" s="395"/>
      <c r="T32" s="199"/>
      <c r="U32" s="396">
        <f t="shared" ref="U32:U40" si="0">IF(W32="","",U31+1)</f>
        <v>12</v>
      </c>
      <c r="V32" s="396"/>
      <c r="W32" s="395" t="str">
        <f>IF('各会計、関係団体の財政状況及び健全化判断比率'!B29="","",'各会計、関係団体の財政状況及び健全化判断比率'!B29)</f>
        <v>国民健康保険特別会計</v>
      </c>
      <c r="X32" s="395"/>
      <c r="Y32" s="395"/>
      <c r="Z32" s="395"/>
      <c r="AA32" s="395"/>
      <c r="AB32" s="395"/>
      <c r="AC32" s="395"/>
      <c r="AD32" s="395"/>
      <c r="AE32" s="395"/>
      <c r="AF32" s="395"/>
      <c r="AG32" s="395"/>
      <c r="AH32" s="395"/>
      <c r="AI32" s="395"/>
      <c r="AJ32" s="395"/>
      <c r="AK32" s="395"/>
      <c r="AL32" s="199"/>
      <c r="AM32" s="396">
        <f t="shared" ref="AM32:AM40" si="1">IF(AO32="","",AM31+1)</f>
        <v>14</v>
      </c>
      <c r="AN32" s="396"/>
      <c r="AO32" s="395" t="str">
        <f>IF('各会計、関係団体の財政状況及び健全化判断比率'!B31="","",'各会計、関係団体の財政状況及び健全化判断比率'!B31)</f>
        <v>工業用水道事業会計</v>
      </c>
      <c r="AP32" s="395"/>
      <c r="AQ32" s="395"/>
      <c r="AR32" s="395"/>
      <c r="AS32" s="395"/>
      <c r="AT32" s="395"/>
      <c r="AU32" s="395"/>
      <c r="AV32" s="395"/>
      <c r="AW32" s="395"/>
      <c r="AX32" s="395"/>
      <c r="AY32" s="395"/>
      <c r="AZ32" s="395"/>
      <c r="BA32" s="395"/>
      <c r="BB32" s="395"/>
      <c r="BC32" s="395"/>
      <c r="BD32" s="199"/>
      <c r="BE32" s="396">
        <f t="shared" ref="BE32:BE40" si="2">IF(BG32="","",BE31+1)</f>
        <v>17</v>
      </c>
      <c r="BF32" s="396"/>
      <c r="BG32" s="395" t="str">
        <f>IF('各会計、関係団体の財政状況及び健全化判断比率'!B34="","",'各会計、関係団体の財政状況及び健全化判断比率'!B34)</f>
        <v>流域下水道事業特別会計</v>
      </c>
      <c r="BH32" s="395"/>
      <c r="BI32" s="395"/>
      <c r="BJ32" s="395"/>
      <c r="BK32" s="395"/>
      <c r="BL32" s="395"/>
      <c r="BM32" s="395"/>
      <c r="BN32" s="395"/>
      <c r="BO32" s="395"/>
      <c r="BP32" s="395"/>
      <c r="BQ32" s="395"/>
      <c r="BR32" s="395"/>
      <c r="BS32" s="395"/>
      <c r="BT32" s="395"/>
      <c r="BU32" s="395"/>
      <c r="BV32" s="199"/>
      <c r="BW32" s="396" t="str">
        <f t="shared" ref="BW32:BW40" si="3">IF(BY32="","",BW31+1)</f>
        <v/>
      </c>
      <c r="BX32" s="396"/>
      <c r="BY32" s="395" t="str">
        <f>IF('各会計、関係団体の財政状況及び健全化判断比率'!B69="","",'各会計、関係団体の財政状況及び健全化判断比率'!B69)</f>
        <v/>
      </c>
      <c r="BZ32" s="395"/>
      <c r="CA32" s="395"/>
      <c r="CB32" s="395"/>
      <c r="CC32" s="395"/>
      <c r="CD32" s="395"/>
      <c r="CE32" s="395"/>
      <c r="CF32" s="395"/>
      <c r="CG32" s="395"/>
      <c r="CH32" s="395"/>
      <c r="CI32" s="395"/>
      <c r="CJ32" s="395"/>
      <c r="CK32" s="395"/>
      <c r="CL32" s="395"/>
      <c r="CM32" s="395"/>
      <c r="CN32" s="199"/>
      <c r="CO32" s="396">
        <f t="shared" ref="CO32:CO40" si="4">IF(CQ32="","",CO31+1)</f>
        <v>20</v>
      </c>
      <c r="CP32" s="396"/>
      <c r="CQ32" s="395" t="str">
        <f>IF('各会計、関係団体の財政状況及び健全化判断比率'!BS8="","",'各会計、関係団体の財政状況及び健全化判断比率'!BS8)</f>
        <v>和歌山県住宅供給公社</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
      </c>
      <c r="DH32" s="397"/>
      <c r="DI32" s="202"/>
      <c r="DJ32" s="157"/>
      <c r="DK32" s="157"/>
      <c r="DL32" s="157"/>
      <c r="DM32" s="157"/>
      <c r="DN32" s="157"/>
      <c r="DO32" s="157"/>
    </row>
    <row r="33" spans="1:119" ht="32.25" customHeight="1" x14ac:dyDescent="0.15">
      <c r="A33" s="158"/>
      <c r="B33" s="198"/>
      <c r="C33" s="396">
        <f>IF(E33="","",C32+1)</f>
        <v>3</v>
      </c>
      <c r="D33" s="396"/>
      <c r="E33" s="395" t="str">
        <f>IF('各会計、関係団体の財政状況及び健全化判断比率'!B9="","",'各会計、関係団体の財政状況及び健全化判断比率'!B9)</f>
        <v>中小企業振興資金特別会計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f t="shared" si="1"/>
        <v>15</v>
      </c>
      <c r="AN33" s="396"/>
      <c r="AO33" s="395" t="str">
        <f>IF('各会計、関係団体の財政状況及び健全化判断比率'!B32="","",'各会計、関係団体の財政状況及び健全化判断比率'!B32)</f>
        <v>土地造成事業会計</v>
      </c>
      <c r="AP33" s="395"/>
      <c r="AQ33" s="395"/>
      <c r="AR33" s="395"/>
      <c r="AS33" s="395"/>
      <c r="AT33" s="395"/>
      <c r="AU33" s="395"/>
      <c r="AV33" s="395"/>
      <c r="AW33" s="395"/>
      <c r="AX33" s="395"/>
      <c r="AY33" s="395"/>
      <c r="AZ33" s="395"/>
      <c r="BA33" s="395"/>
      <c r="BB33" s="395"/>
      <c r="BC33" s="395"/>
      <c r="BD33" s="199"/>
      <c r="BE33" s="396" t="str">
        <f t="shared" si="2"/>
        <v/>
      </c>
      <c r="BF33" s="396"/>
      <c r="BG33" s="395"/>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21</v>
      </c>
      <c r="CP33" s="396"/>
      <c r="CQ33" s="395" t="str">
        <f>IF('各会計、関係団体の財政状況及び健全化判断比率'!BS9="","",'各会計、関係団体の財政状況及び健全化判断比率'!BS9)</f>
        <v>和歌山県国際交流協会</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x14ac:dyDescent="0.15">
      <c r="A34" s="158"/>
      <c r="B34" s="198"/>
      <c r="C34" s="396">
        <f>IF(E34="","",C33+1)</f>
        <v>4</v>
      </c>
      <c r="D34" s="396"/>
      <c r="E34" s="395" t="str">
        <f>IF('各会計、関係団体の財政状況及び健全化判断比率'!B10="","",'各会計、関係団体の財政状況及び健全化判断比率'!B10)</f>
        <v>母子父子寡婦福祉資金特別会計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t="str">
        <f t="shared" si="1"/>
        <v/>
      </c>
      <c r="AN34" s="396"/>
      <c r="AO34" s="395"/>
      <c r="AP34" s="395"/>
      <c r="AQ34" s="395"/>
      <c r="AR34" s="395"/>
      <c r="AS34" s="395"/>
      <c r="AT34" s="395"/>
      <c r="AU34" s="395"/>
      <c r="AV34" s="395"/>
      <c r="AW34" s="395"/>
      <c r="AX34" s="395"/>
      <c r="AY34" s="395"/>
      <c r="AZ34" s="395"/>
      <c r="BA34" s="395"/>
      <c r="BB34" s="395"/>
      <c r="BC34" s="395"/>
      <c r="BD34" s="199"/>
      <c r="BE34" s="396" t="str">
        <f t="shared" si="2"/>
        <v/>
      </c>
      <c r="BF34" s="396"/>
      <c r="BG34" s="395"/>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22</v>
      </c>
      <c r="CP34" s="396"/>
      <c r="CQ34" s="395" t="str">
        <f>IF('各会計、関係団体の財政状況及び健全化判断比率'!BS10="","",'各会計、関係団体の財政状況及び健全化判断比率'!BS10)</f>
        <v>和歌山県私学振興基金協会</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
      </c>
      <c r="DH34" s="397"/>
      <c r="DI34" s="202"/>
      <c r="DJ34" s="157"/>
      <c r="DK34" s="157"/>
      <c r="DL34" s="157"/>
      <c r="DM34" s="157"/>
      <c r="DN34" s="157"/>
      <c r="DO34" s="157"/>
    </row>
    <row r="35" spans="1:119" ht="32.25" customHeight="1" x14ac:dyDescent="0.15">
      <c r="A35" s="158"/>
      <c r="B35" s="198"/>
      <c r="C35" s="396">
        <f t="shared" ref="C35:C40" si="5">IF(E35="","",C34+1)</f>
        <v>5</v>
      </c>
      <c r="D35" s="396"/>
      <c r="E35" s="395" t="str">
        <f>IF('各会計、関係団体の財政状況及び健全化判断比率'!B11="","",'各会計、関係団体の財政状況及び健全化判断比率'!B11)</f>
        <v>修学奨励金特別会計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t="str">
        <f t="shared" si="1"/>
        <v/>
      </c>
      <c r="AN35" s="396"/>
      <c r="AO35" s="395"/>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23</v>
      </c>
      <c r="CP35" s="396"/>
      <c r="CQ35" s="395" t="str">
        <f>IF('各会計、関係団体の財政状況及び健全化判断比率'!BS11="","",'各会計、関係団体の財政状況及び健全化判断比率'!BS11)</f>
        <v>和歌山県青少年育成協会</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15">
      <c r="A36" s="158"/>
      <c r="B36" s="198"/>
      <c r="C36" s="396">
        <f t="shared" si="5"/>
        <v>6</v>
      </c>
      <c r="D36" s="396"/>
      <c r="E36" s="395" t="str">
        <f>IF('各会計、関係団体の財政状況及び健全化判断比率'!B12="","",'各会計、関係団体の財政状況及び健全化判断比率'!B12)</f>
        <v>職員住宅特別会計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t="str">
        <f t="shared" si="1"/>
        <v/>
      </c>
      <c r="AN36" s="396"/>
      <c r="AO36" s="395"/>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24</v>
      </c>
      <c r="CP36" s="396"/>
      <c r="CQ36" s="395" t="str">
        <f>IF('各会計、関係団体の財政状況及び健全化判断比率'!BS12="","",'各会計、関係団体の財政状況及び健全化判断比率'!BS12)</f>
        <v>和歌山県救急医療情報センター</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15">
      <c r="A37" s="158"/>
      <c r="B37" s="198"/>
      <c r="C37" s="396">
        <f t="shared" si="5"/>
        <v>7</v>
      </c>
      <c r="D37" s="396"/>
      <c r="E37" s="395" t="str">
        <f>IF('各会計、関係団体の財政状況及び健全化判断比率'!B13="","",'各会計、関係団体の財政状況及び健全化判断比率'!B13)</f>
        <v>市町村振興資金特別会計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25</v>
      </c>
      <c r="CP37" s="396"/>
      <c r="CQ37" s="395" t="str">
        <f>IF('各会計、関係団体の財政状況及び健全化判断比率'!BS13="","",'各会計、関係団体の財政状況及び健全化判断比率'!BS13)</f>
        <v>わかやま移植医療推進協会</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15">
      <c r="A38" s="158"/>
      <c r="B38" s="198"/>
      <c r="C38" s="396">
        <f t="shared" si="5"/>
        <v>8</v>
      </c>
      <c r="D38" s="396"/>
      <c r="E38" s="395" t="str">
        <f>IF('各会計、関係団体の財政状況及び健全化判断比率'!B14="","",'各会計、関係団体の財政状況及び健全化判断比率'!B14)</f>
        <v>自動車税等証紙特別会計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26</v>
      </c>
      <c r="CP38" s="396"/>
      <c r="CQ38" s="395" t="str">
        <f>IF('各会計、関係団体の財政状況及び健全化判断比率'!BS14="","",'各会計、関係団体の財政状況及び健全化判断比率'!BS14)</f>
        <v>和歌山県民総合健診センター</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x14ac:dyDescent="0.15">
      <c r="A39" s="158"/>
      <c r="B39" s="198"/>
      <c r="C39" s="396">
        <f t="shared" si="5"/>
        <v>9</v>
      </c>
      <c r="D39" s="396"/>
      <c r="E39" s="395" t="str">
        <f>IF('各会計、関係団体の財政状況及び健全化判断比率'!B15="","",'各会計、関係団体の財政状況及び健全化判断比率'!B15)</f>
        <v>用地取得事業特別会計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27</v>
      </c>
      <c r="CP39" s="396"/>
      <c r="CQ39" s="395" t="str">
        <f>IF('各会計、関係団体の財政状況及び健全化判断比率'!BS15="","",'各会計、関係団体の財政状況及び健全化判断比率'!BS15)</f>
        <v>わかやま産業振興財団</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15">
      <c r="A40" s="158"/>
      <c r="B40" s="198"/>
      <c r="C40" s="396">
        <f t="shared" si="5"/>
        <v>10</v>
      </c>
      <c r="D40" s="396"/>
      <c r="E40" s="395" t="str">
        <f>IF('各会計、関係団体の財政状況及び健全化判断比率'!B16="","",'各会計、関係団体の財政状況及び健全化判断比率'!B16)</f>
        <v>公債管理特別会計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28</v>
      </c>
      <c r="CP40" s="396"/>
      <c r="CQ40" s="395" t="str">
        <f>IF('各会計、関係団体の財政状況及び健全化判断比率'!BS16="","",'各会計、関係団体の財政状況及び健全化判断比率'!BS16)</f>
        <v>和歌山県勤労福祉協会</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15">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15">
      <c r="A43" s="157"/>
      <c r="B43" s="157" t="s">
        <v>183</v>
      </c>
      <c r="C43" s="157"/>
      <c r="D43" s="157"/>
      <c r="E43" s="157" t="s">
        <v>184</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15">
      <c r="A44" s="157"/>
      <c r="B44" s="157"/>
      <c r="C44" s="157"/>
      <c r="D44" s="157"/>
      <c r="E44" s="157" t="s">
        <v>185</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15">
      <c r="A45" s="157"/>
      <c r="B45" s="157"/>
      <c r="C45" s="157"/>
      <c r="D45" s="157"/>
      <c r="E45" s="157" t="s">
        <v>186</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15">
      <c r="A46" s="157"/>
      <c r="B46" s="157"/>
      <c r="C46" s="157"/>
      <c r="D46" s="157"/>
      <c r="E46" s="157" t="s">
        <v>187</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15">
      <c r="E47" s="159" t="s">
        <v>188</v>
      </c>
    </row>
    <row r="48" spans="1:119" x14ac:dyDescent="0.15">
      <c r="E48" s="159" t="s">
        <v>189</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F9CaL7UFfIzXAZ9wp1be8XF966KJUxXVajjHNq/t2xhRNhZNTghhf1Jm8rPOGOUOYzfbigruyQWzCBwETMJd0w==" saltValue="PLJ/zcrGOe/R00DkwlDID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A4"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533</v>
      </c>
      <c r="G33" s="17" t="s">
        <v>534</v>
      </c>
      <c r="H33" s="17" t="s">
        <v>535</v>
      </c>
      <c r="I33" s="17" t="s">
        <v>536</v>
      </c>
      <c r="J33" s="18" t="s">
        <v>537</v>
      </c>
      <c r="K33" s="10"/>
      <c r="L33" s="10"/>
      <c r="M33" s="10"/>
      <c r="N33" s="10"/>
      <c r="O33" s="10"/>
      <c r="P33" s="10"/>
    </row>
    <row r="34" spans="1:16" ht="39" customHeight="1" x14ac:dyDescent="0.15">
      <c r="A34" s="10"/>
      <c r="B34" s="19"/>
      <c r="C34" s="1165" t="s">
        <v>538</v>
      </c>
      <c r="D34" s="1165"/>
      <c r="E34" s="1166"/>
      <c r="F34" s="20">
        <v>1.64</v>
      </c>
      <c r="G34" s="21">
        <v>1.21</v>
      </c>
      <c r="H34" s="21">
        <v>1.22</v>
      </c>
      <c r="I34" s="21">
        <v>1.97</v>
      </c>
      <c r="J34" s="22">
        <v>1.1499999999999999</v>
      </c>
      <c r="K34" s="10"/>
      <c r="L34" s="10"/>
      <c r="M34" s="10"/>
      <c r="N34" s="10"/>
      <c r="O34" s="10"/>
      <c r="P34" s="10"/>
    </row>
    <row r="35" spans="1:16" ht="39" customHeight="1" x14ac:dyDescent="0.15">
      <c r="A35" s="10"/>
      <c r="B35" s="23"/>
      <c r="C35" s="1159" t="s">
        <v>539</v>
      </c>
      <c r="D35" s="1160"/>
      <c r="E35" s="1161"/>
      <c r="F35" s="24">
        <v>1</v>
      </c>
      <c r="G35" s="25">
        <v>1.01</v>
      </c>
      <c r="H35" s="25">
        <v>1.1299999999999999</v>
      </c>
      <c r="I35" s="25">
        <v>1.04</v>
      </c>
      <c r="J35" s="26">
        <v>1.03</v>
      </c>
      <c r="K35" s="10"/>
      <c r="L35" s="10"/>
      <c r="M35" s="10"/>
      <c r="N35" s="10"/>
      <c r="O35" s="10"/>
      <c r="P35" s="10"/>
    </row>
    <row r="36" spans="1:16" ht="39" customHeight="1" x14ac:dyDescent="0.15">
      <c r="A36" s="10"/>
      <c r="B36" s="23"/>
      <c r="C36" s="1159" t="s">
        <v>540</v>
      </c>
      <c r="D36" s="1160"/>
      <c r="E36" s="1161"/>
      <c r="F36" s="24" t="s">
        <v>493</v>
      </c>
      <c r="G36" s="25" t="s">
        <v>493</v>
      </c>
      <c r="H36" s="25" t="s">
        <v>493</v>
      </c>
      <c r="I36" s="25" t="s">
        <v>493</v>
      </c>
      <c r="J36" s="26">
        <v>0.5</v>
      </c>
      <c r="K36" s="10"/>
      <c r="L36" s="10"/>
      <c r="M36" s="10"/>
      <c r="N36" s="10"/>
      <c r="O36" s="10"/>
      <c r="P36" s="10"/>
    </row>
    <row r="37" spans="1:16" ht="39" customHeight="1" x14ac:dyDescent="0.15">
      <c r="A37" s="10"/>
      <c r="B37" s="23"/>
      <c r="C37" s="1159" t="s">
        <v>541</v>
      </c>
      <c r="D37" s="1160"/>
      <c r="E37" s="1161"/>
      <c r="F37" s="24">
        <v>0.12</v>
      </c>
      <c r="G37" s="25">
        <v>0.12</v>
      </c>
      <c r="H37" s="25">
        <v>0.13</v>
      </c>
      <c r="I37" s="25">
        <v>0.16</v>
      </c>
      <c r="J37" s="26">
        <v>0.2</v>
      </c>
      <c r="K37" s="10"/>
      <c r="L37" s="10"/>
      <c r="M37" s="10"/>
      <c r="N37" s="10"/>
      <c r="O37" s="10"/>
      <c r="P37" s="10"/>
    </row>
    <row r="38" spans="1:16" ht="39" customHeight="1" x14ac:dyDescent="0.15">
      <c r="A38" s="10"/>
      <c r="B38" s="23"/>
      <c r="C38" s="1159" t="s">
        <v>542</v>
      </c>
      <c r="D38" s="1160"/>
      <c r="E38" s="1161"/>
      <c r="F38" s="24">
        <v>0.08</v>
      </c>
      <c r="G38" s="25">
        <v>0.09</v>
      </c>
      <c r="H38" s="25">
        <v>0.08</v>
      </c>
      <c r="I38" s="25">
        <v>0.03</v>
      </c>
      <c r="J38" s="26">
        <v>0.03</v>
      </c>
      <c r="K38" s="10"/>
      <c r="L38" s="10"/>
      <c r="M38" s="10"/>
      <c r="N38" s="10"/>
      <c r="O38" s="10"/>
      <c r="P38" s="10"/>
    </row>
    <row r="39" spans="1:16" ht="39" customHeight="1" x14ac:dyDescent="0.15">
      <c r="A39" s="10"/>
      <c r="B39" s="23"/>
      <c r="C39" s="1159" t="s">
        <v>543</v>
      </c>
      <c r="D39" s="1160"/>
      <c r="E39" s="1161"/>
      <c r="F39" s="24">
        <v>0.02</v>
      </c>
      <c r="G39" s="25">
        <v>0.03</v>
      </c>
      <c r="H39" s="25">
        <v>0.03</v>
      </c>
      <c r="I39" s="25">
        <v>0</v>
      </c>
      <c r="J39" s="26">
        <v>0.02</v>
      </c>
      <c r="K39" s="10"/>
      <c r="L39" s="10"/>
      <c r="M39" s="10"/>
      <c r="N39" s="10"/>
      <c r="O39" s="10"/>
      <c r="P39" s="10"/>
    </row>
    <row r="40" spans="1:16" ht="39" customHeight="1" x14ac:dyDescent="0.15">
      <c r="A40" s="10"/>
      <c r="B40" s="23"/>
      <c r="C40" s="1159" t="s">
        <v>544</v>
      </c>
      <c r="D40" s="1160"/>
      <c r="E40" s="1161"/>
      <c r="F40" s="24">
        <v>0.01</v>
      </c>
      <c r="G40" s="25">
        <v>0.01</v>
      </c>
      <c r="H40" s="25">
        <v>0.02</v>
      </c>
      <c r="I40" s="25">
        <v>0.01</v>
      </c>
      <c r="J40" s="26">
        <v>0.01</v>
      </c>
      <c r="K40" s="10"/>
      <c r="L40" s="10"/>
      <c r="M40" s="10"/>
      <c r="N40" s="10"/>
      <c r="O40" s="10"/>
      <c r="P40" s="10"/>
    </row>
    <row r="41" spans="1:16" ht="39" customHeight="1" x14ac:dyDescent="0.15">
      <c r="A41" s="10"/>
      <c r="B41" s="23"/>
      <c r="C41" s="1159" t="s">
        <v>545</v>
      </c>
      <c r="D41" s="1160"/>
      <c r="E41" s="1161"/>
      <c r="F41" s="24">
        <v>0</v>
      </c>
      <c r="G41" s="25">
        <v>0</v>
      </c>
      <c r="H41" s="25">
        <v>0.01</v>
      </c>
      <c r="I41" s="25">
        <v>0</v>
      </c>
      <c r="J41" s="26">
        <v>0</v>
      </c>
      <c r="K41" s="10"/>
      <c r="L41" s="10"/>
      <c r="M41" s="10"/>
      <c r="N41" s="10"/>
      <c r="O41" s="10"/>
      <c r="P41" s="10"/>
    </row>
    <row r="42" spans="1:16" ht="39" customHeight="1" x14ac:dyDescent="0.15">
      <c r="A42" s="10"/>
      <c r="B42" s="27"/>
      <c r="C42" s="1159" t="s">
        <v>546</v>
      </c>
      <c r="D42" s="1160"/>
      <c r="E42" s="1161"/>
      <c r="F42" s="24" t="s">
        <v>493</v>
      </c>
      <c r="G42" s="25" t="s">
        <v>493</v>
      </c>
      <c r="H42" s="25" t="s">
        <v>493</v>
      </c>
      <c r="I42" s="25" t="s">
        <v>493</v>
      </c>
      <c r="J42" s="26" t="s">
        <v>493</v>
      </c>
      <c r="K42" s="10"/>
      <c r="L42" s="10"/>
      <c r="M42" s="10"/>
      <c r="N42" s="10"/>
      <c r="O42" s="10"/>
      <c r="P42" s="10"/>
    </row>
    <row r="43" spans="1:16" ht="39" customHeight="1" thickBot="1" x14ac:dyDescent="0.2">
      <c r="A43" s="10"/>
      <c r="B43" s="28"/>
      <c r="C43" s="1162" t="s">
        <v>547</v>
      </c>
      <c r="D43" s="1163"/>
      <c r="E43" s="1164"/>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TilxadWhedxgQu2kB97SqUb+9D5cFVe8uW0oa2/Fr3yPIPri66bzv/EFLmfNaX5DdyH1rE0KCmJM6xHgF2saZw==" saltValue="CEJ6aRmpbCBTm1seqppl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topLeftCell="A37" zoomScale="85" zoomScaleNormal="85" zoomScaleSheetLayoutView="55" workbookViewId="0">
      <selection activeCell="K56" sqref="K56"/>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533</v>
      </c>
      <c r="L44" s="44" t="s">
        <v>534</v>
      </c>
      <c r="M44" s="44" t="s">
        <v>535</v>
      </c>
      <c r="N44" s="44" t="s">
        <v>536</v>
      </c>
      <c r="O44" s="45" t="s">
        <v>537</v>
      </c>
      <c r="P44" s="36"/>
      <c r="Q44" s="36"/>
      <c r="R44" s="36"/>
      <c r="S44" s="36"/>
      <c r="T44" s="36"/>
      <c r="U44" s="36"/>
    </row>
    <row r="45" spans="1:21" ht="30.75" customHeight="1" x14ac:dyDescent="0.15">
      <c r="A45" s="36"/>
      <c r="B45" s="1185" t="s">
        <v>9</v>
      </c>
      <c r="C45" s="1186"/>
      <c r="D45" s="46"/>
      <c r="E45" s="1191" t="s">
        <v>10</v>
      </c>
      <c r="F45" s="1191"/>
      <c r="G45" s="1191"/>
      <c r="H45" s="1191"/>
      <c r="I45" s="1191"/>
      <c r="J45" s="1192"/>
      <c r="K45" s="47">
        <v>71947</v>
      </c>
      <c r="L45" s="48">
        <v>74295</v>
      </c>
      <c r="M45" s="48">
        <v>72587</v>
      </c>
      <c r="N45" s="48">
        <v>71110</v>
      </c>
      <c r="O45" s="49">
        <v>72129</v>
      </c>
      <c r="P45" s="36"/>
      <c r="Q45" s="36"/>
      <c r="R45" s="36"/>
      <c r="S45" s="36"/>
      <c r="T45" s="36"/>
      <c r="U45" s="36"/>
    </row>
    <row r="46" spans="1:21" ht="30.75" customHeight="1" x14ac:dyDescent="0.15">
      <c r="A46" s="36"/>
      <c r="B46" s="1187"/>
      <c r="C46" s="1188"/>
      <c r="D46" s="50"/>
      <c r="E46" s="1169" t="s">
        <v>11</v>
      </c>
      <c r="F46" s="1169"/>
      <c r="G46" s="1169"/>
      <c r="H46" s="1169"/>
      <c r="I46" s="1169"/>
      <c r="J46" s="1170"/>
      <c r="K46" s="51" t="s">
        <v>493</v>
      </c>
      <c r="L46" s="52" t="s">
        <v>493</v>
      </c>
      <c r="M46" s="52" t="s">
        <v>493</v>
      </c>
      <c r="N46" s="52" t="s">
        <v>493</v>
      </c>
      <c r="O46" s="53" t="s">
        <v>493</v>
      </c>
      <c r="P46" s="36"/>
      <c r="Q46" s="36"/>
      <c r="R46" s="36"/>
      <c r="S46" s="36"/>
      <c r="T46" s="36"/>
      <c r="U46" s="36"/>
    </row>
    <row r="47" spans="1:21" ht="30.75" customHeight="1" x14ac:dyDescent="0.15">
      <c r="A47" s="36"/>
      <c r="B47" s="1187"/>
      <c r="C47" s="1188"/>
      <c r="D47" s="50"/>
      <c r="E47" s="1169" t="s">
        <v>12</v>
      </c>
      <c r="F47" s="1169"/>
      <c r="G47" s="1169"/>
      <c r="H47" s="1169"/>
      <c r="I47" s="1169"/>
      <c r="J47" s="1170"/>
      <c r="K47" s="51" t="s">
        <v>493</v>
      </c>
      <c r="L47" s="52" t="s">
        <v>493</v>
      </c>
      <c r="M47" s="52" t="s">
        <v>493</v>
      </c>
      <c r="N47" s="52" t="s">
        <v>493</v>
      </c>
      <c r="O47" s="53" t="s">
        <v>493</v>
      </c>
      <c r="P47" s="36"/>
      <c r="Q47" s="36"/>
      <c r="R47" s="36"/>
      <c r="S47" s="36"/>
      <c r="T47" s="36"/>
      <c r="U47" s="36"/>
    </row>
    <row r="48" spans="1:21" ht="30.75" customHeight="1" x14ac:dyDescent="0.15">
      <c r="A48" s="36"/>
      <c r="B48" s="1187"/>
      <c r="C48" s="1188"/>
      <c r="D48" s="50"/>
      <c r="E48" s="1169" t="s">
        <v>13</v>
      </c>
      <c r="F48" s="1169"/>
      <c r="G48" s="1169"/>
      <c r="H48" s="1169"/>
      <c r="I48" s="1169"/>
      <c r="J48" s="1170"/>
      <c r="K48" s="51">
        <v>858</v>
      </c>
      <c r="L48" s="52">
        <v>865</v>
      </c>
      <c r="M48" s="52">
        <v>776</v>
      </c>
      <c r="N48" s="52">
        <v>781</v>
      </c>
      <c r="O48" s="53">
        <v>906</v>
      </c>
      <c r="P48" s="36"/>
      <c r="Q48" s="36"/>
      <c r="R48" s="36"/>
      <c r="S48" s="36"/>
      <c r="T48" s="36"/>
      <c r="U48" s="36"/>
    </row>
    <row r="49" spans="1:21" ht="30.75" customHeight="1" x14ac:dyDescent="0.15">
      <c r="A49" s="36"/>
      <c r="B49" s="1187"/>
      <c r="C49" s="1188"/>
      <c r="D49" s="50"/>
      <c r="E49" s="1169" t="s">
        <v>14</v>
      </c>
      <c r="F49" s="1169"/>
      <c r="G49" s="1169"/>
      <c r="H49" s="1169"/>
      <c r="I49" s="1169"/>
      <c r="J49" s="1170"/>
      <c r="K49" s="51" t="s">
        <v>493</v>
      </c>
      <c r="L49" s="52" t="s">
        <v>493</v>
      </c>
      <c r="M49" s="52" t="s">
        <v>493</v>
      </c>
      <c r="N49" s="52" t="s">
        <v>493</v>
      </c>
      <c r="O49" s="53" t="s">
        <v>493</v>
      </c>
      <c r="P49" s="36"/>
      <c r="Q49" s="36"/>
      <c r="R49" s="36"/>
      <c r="S49" s="36"/>
      <c r="T49" s="36"/>
      <c r="U49" s="36"/>
    </row>
    <row r="50" spans="1:21" ht="30.75" customHeight="1" x14ac:dyDescent="0.15">
      <c r="A50" s="36"/>
      <c r="B50" s="1187"/>
      <c r="C50" s="1188"/>
      <c r="D50" s="50"/>
      <c r="E50" s="1169" t="s">
        <v>15</v>
      </c>
      <c r="F50" s="1169"/>
      <c r="G50" s="1169"/>
      <c r="H50" s="1169"/>
      <c r="I50" s="1169"/>
      <c r="J50" s="1170"/>
      <c r="K50" s="51">
        <v>856</v>
      </c>
      <c r="L50" s="52">
        <v>933</v>
      </c>
      <c r="M50" s="52">
        <v>836</v>
      </c>
      <c r="N50" s="52">
        <v>454</v>
      </c>
      <c r="O50" s="53">
        <v>320</v>
      </c>
      <c r="P50" s="36"/>
      <c r="Q50" s="36"/>
      <c r="R50" s="36"/>
      <c r="S50" s="36"/>
      <c r="T50" s="36"/>
      <c r="U50" s="36"/>
    </row>
    <row r="51" spans="1:21" ht="30.75" customHeight="1" x14ac:dyDescent="0.15">
      <c r="A51" s="36"/>
      <c r="B51" s="1189"/>
      <c r="C51" s="1190"/>
      <c r="D51" s="54"/>
      <c r="E51" s="1169" t="s">
        <v>16</v>
      </c>
      <c r="F51" s="1169"/>
      <c r="G51" s="1169"/>
      <c r="H51" s="1169"/>
      <c r="I51" s="1169"/>
      <c r="J51" s="1170"/>
      <c r="K51" s="51">
        <v>11</v>
      </c>
      <c r="L51" s="52">
        <v>8</v>
      </c>
      <c r="M51" s="52">
        <v>6</v>
      </c>
      <c r="N51" s="52">
        <v>2</v>
      </c>
      <c r="O51" s="53">
        <v>1</v>
      </c>
      <c r="P51" s="36"/>
      <c r="Q51" s="36"/>
      <c r="R51" s="36"/>
      <c r="S51" s="36"/>
      <c r="T51" s="36"/>
      <c r="U51" s="36"/>
    </row>
    <row r="52" spans="1:21" ht="30.75" customHeight="1" x14ac:dyDescent="0.15">
      <c r="A52" s="36"/>
      <c r="B52" s="1167" t="s">
        <v>17</v>
      </c>
      <c r="C52" s="1168"/>
      <c r="D52" s="54"/>
      <c r="E52" s="1169" t="s">
        <v>18</v>
      </c>
      <c r="F52" s="1169"/>
      <c r="G52" s="1169"/>
      <c r="H52" s="1169"/>
      <c r="I52" s="1169"/>
      <c r="J52" s="1170"/>
      <c r="K52" s="51">
        <v>48970</v>
      </c>
      <c r="L52" s="52">
        <v>51444</v>
      </c>
      <c r="M52" s="52">
        <v>52947</v>
      </c>
      <c r="N52" s="52">
        <v>53621</v>
      </c>
      <c r="O52" s="53">
        <v>55501</v>
      </c>
      <c r="P52" s="36"/>
      <c r="Q52" s="36"/>
      <c r="R52" s="36"/>
      <c r="S52" s="36"/>
      <c r="T52" s="36"/>
      <c r="U52" s="36"/>
    </row>
    <row r="53" spans="1:21" ht="30.75" customHeight="1" thickBot="1" x14ac:dyDescent="0.2">
      <c r="A53" s="36"/>
      <c r="B53" s="1171" t="s">
        <v>19</v>
      </c>
      <c r="C53" s="1172"/>
      <c r="D53" s="55"/>
      <c r="E53" s="1173" t="s">
        <v>20</v>
      </c>
      <c r="F53" s="1173"/>
      <c r="G53" s="1173"/>
      <c r="H53" s="1173"/>
      <c r="I53" s="1173"/>
      <c r="J53" s="1174"/>
      <c r="K53" s="56">
        <v>24702</v>
      </c>
      <c r="L53" s="57">
        <v>24657</v>
      </c>
      <c r="M53" s="57">
        <v>21258</v>
      </c>
      <c r="N53" s="57">
        <v>18726</v>
      </c>
      <c r="O53" s="58">
        <v>17855</v>
      </c>
      <c r="P53" s="36"/>
      <c r="Q53" s="36"/>
      <c r="R53" s="36"/>
      <c r="S53" s="36"/>
      <c r="T53" s="36"/>
      <c r="U53" s="36"/>
    </row>
    <row r="54" spans="1:21" ht="24" customHeight="1" thickBot="1" x14ac:dyDescent="0.2">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2">
      <c r="A55" s="36"/>
      <c r="B55" s="60"/>
      <c r="C55" s="61"/>
      <c r="D55" s="61"/>
      <c r="E55" s="62"/>
      <c r="F55" s="62"/>
      <c r="G55" s="62"/>
      <c r="H55" s="62"/>
      <c r="I55" s="62"/>
      <c r="J55" s="63" t="s">
        <v>2</v>
      </c>
      <c r="K55" s="64" t="s">
        <v>548</v>
      </c>
      <c r="L55" s="65" t="s">
        <v>549</v>
      </c>
      <c r="M55" s="65" t="s">
        <v>550</v>
      </c>
      <c r="N55" s="65" t="s">
        <v>551</v>
      </c>
      <c r="O55" s="66" t="s">
        <v>552</v>
      </c>
      <c r="P55" s="36"/>
      <c r="Q55" s="36"/>
      <c r="R55" s="36"/>
      <c r="S55" s="36"/>
      <c r="T55" s="36"/>
      <c r="U55" s="36"/>
    </row>
    <row r="56" spans="1:21" ht="30.75" customHeight="1" x14ac:dyDescent="0.15">
      <c r="A56" s="36"/>
      <c r="B56" s="1175" t="s">
        <v>22</v>
      </c>
      <c r="C56" s="1176"/>
      <c r="D56" s="1179" t="s">
        <v>23</v>
      </c>
      <c r="E56" s="1180"/>
      <c r="F56" s="1180"/>
      <c r="G56" s="1180"/>
      <c r="H56" s="1180"/>
      <c r="I56" s="1180"/>
      <c r="J56" s="1181"/>
      <c r="K56" s="67" t="s">
        <v>589</v>
      </c>
      <c r="L56" s="68" t="s">
        <v>589</v>
      </c>
      <c r="M56" s="68" t="s">
        <v>589</v>
      </c>
      <c r="N56" s="68" t="s">
        <v>589</v>
      </c>
      <c r="O56" s="69" t="s">
        <v>589</v>
      </c>
      <c r="P56" s="36"/>
      <c r="Q56" s="36"/>
      <c r="R56" s="36"/>
      <c r="S56" s="36"/>
      <c r="T56" s="36"/>
      <c r="U56" s="36"/>
    </row>
    <row r="57" spans="1:21" ht="30.75" customHeight="1" thickBot="1" x14ac:dyDescent="0.2">
      <c r="A57" s="36"/>
      <c r="B57" s="1177"/>
      <c r="C57" s="1178"/>
      <c r="D57" s="1182" t="s">
        <v>24</v>
      </c>
      <c r="E57" s="1183"/>
      <c r="F57" s="1183"/>
      <c r="G57" s="1183"/>
      <c r="H57" s="1183"/>
      <c r="I57" s="1183"/>
      <c r="J57" s="1184"/>
      <c r="K57" s="70" t="s">
        <v>589</v>
      </c>
      <c r="L57" s="71" t="s">
        <v>589</v>
      </c>
      <c r="M57" s="71" t="s">
        <v>589</v>
      </c>
      <c r="N57" s="71" t="s">
        <v>589</v>
      </c>
      <c r="O57" s="72" t="s">
        <v>589</v>
      </c>
      <c r="P57" s="36"/>
      <c r="Q57" s="36"/>
      <c r="R57" s="36"/>
      <c r="S57" s="36"/>
      <c r="T57" s="36"/>
      <c r="U57" s="36"/>
    </row>
    <row r="58" spans="1:21" ht="17.25" customHeight="1" x14ac:dyDescent="0.15">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15">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1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ZE1PO/p/Jb4hTKH3bfBcM/abr2Ppeb8v4zwTdawTXZGUOWcw+bYSQVLoNFnqModf4GRild6hzlHHaEPU3cjbuQ==" saltValue="0Ls/EJxlUZvlJUqpQQMk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0"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topLeftCell="A16" zoomScale="70" zoomScaleNormal="70" zoomScaleSheetLayoutView="100" workbookViewId="0">
      <selection activeCell="O57" sqref="O57"/>
    </sheetView>
  </sheetViews>
  <sheetFormatPr defaultColWidth="0" defaultRowHeight="13.5" customHeight="1" zeroHeight="1" x14ac:dyDescent="0.15"/>
  <cols>
    <col min="1" max="1" width="6.625" style="77" customWidth="1"/>
    <col min="2" max="3" width="12.625" style="77" customWidth="1"/>
    <col min="4" max="4" width="11.625" style="77" customWidth="1"/>
    <col min="5" max="8" width="10.375" style="77" customWidth="1"/>
    <col min="9" max="13" width="16.375" style="77" customWidth="1"/>
    <col min="14" max="19" width="12.625" style="77" customWidth="1"/>
    <col min="20" max="16384" width="0" style="7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8" t="s">
        <v>7</v>
      </c>
    </row>
    <row r="40" spans="2:13" ht="27.75" customHeight="1" thickBot="1" x14ac:dyDescent="0.2">
      <c r="B40" s="79" t="s">
        <v>8</v>
      </c>
      <c r="C40" s="80"/>
      <c r="D40" s="80"/>
      <c r="E40" s="81"/>
      <c r="F40" s="81"/>
      <c r="G40" s="81"/>
      <c r="H40" s="82" t="s">
        <v>2</v>
      </c>
      <c r="I40" s="383" t="s">
        <v>533</v>
      </c>
      <c r="J40" s="384" t="s">
        <v>534</v>
      </c>
      <c r="K40" s="384" t="s">
        <v>535</v>
      </c>
      <c r="L40" s="384" t="s">
        <v>536</v>
      </c>
      <c r="M40" s="385" t="s">
        <v>537</v>
      </c>
    </row>
    <row r="41" spans="2:13" ht="27.75" customHeight="1" x14ac:dyDescent="0.15">
      <c r="B41" s="1205" t="s">
        <v>27</v>
      </c>
      <c r="C41" s="1206"/>
      <c r="D41" s="83"/>
      <c r="E41" s="1207" t="s">
        <v>28</v>
      </c>
      <c r="F41" s="1207"/>
      <c r="G41" s="1207"/>
      <c r="H41" s="1208"/>
      <c r="I41" s="386">
        <v>993079</v>
      </c>
      <c r="J41" s="387">
        <v>1006493</v>
      </c>
      <c r="K41" s="387">
        <v>1020761</v>
      </c>
      <c r="L41" s="387">
        <v>1024364</v>
      </c>
      <c r="M41" s="388">
        <v>1029197</v>
      </c>
    </row>
    <row r="42" spans="2:13" ht="27.75" customHeight="1" x14ac:dyDescent="0.15">
      <c r="B42" s="1195"/>
      <c r="C42" s="1196"/>
      <c r="D42" s="84"/>
      <c r="E42" s="1199" t="s">
        <v>29</v>
      </c>
      <c r="F42" s="1199"/>
      <c r="G42" s="1199"/>
      <c r="H42" s="1200"/>
      <c r="I42" s="389">
        <v>7896</v>
      </c>
      <c r="J42" s="390">
        <v>8139</v>
      </c>
      <c r="K42" s="390">
        <v>3865</v>
      </c>
      <c r="L42" s="390">
        <v>3443</v>
      </c>
      <c r="M42" s="391">
        <v>3154</v>
      </c>
    </row>
    <row r="43" spans="2:13" ht="27.75" customHeight="1" x14ac:dyDescent="0.15">
      <c r="B43" s="1195"/>
      <c r="C43" s="1196"/>
      <c r="D43" s="84"/>
      <c r="E43" s="1199" t="s">
        <v>30</v>
      </c>
      <c r="F43" s="1199"/>
      <c r="G43" s="1199"/>
      <c r="H43" s="1200"/>
      <c r="I43" s="389">
        <v>18155</v>
      </c>
      <c r="J43" s="390">
        <v>17578</v>
      </c>
      <c r="K43" s="390">
        <v>16844</v>
      </c>
      <c r="L43" s="390">
        <v>16082</v>
      </c>
      <c r="M43" s="391">
        <v>15220</v>
      </c>
    </row>
    <row r="44" spans="2:13" ht="27.75" customHeight="1" x14ac:dyDescent="0.15">
      <c r="B44" s="1195"/>
      <c r="C44" s="1196"/>
      <c r="D44" s="84"/>
      <c r="E44" s="1199" t="s">
        <v>31</v>
      </c>
      <c r="F44" s="1199"/>
      <c r="G44" s="1199"/>
      <c r="H44" s="1200"/>
      <c r="I44" s="389" t="s">
        <v>493</v>
      </c>
      <c r="J44" s="390" t="s">
        <v>493</v>
      </c>
      <c r="K44" s="390" t="s">
        <v>493</v>
      </c>
      <c r="L44" s="390" t="s">
        <v>493</v>
      </c>
      <c r="M44" s="391" t="s">
        <v>493</v>
      </c>
    </row>
    <row r="45" spans="2:13" ht="27.75" customHeight="1" x14ac:dyDescent="0.15">
      <c r="B45" s="1195"/>
      <c r="C45" s="1196"/>
      <c r="D45" s="84"/>
      <c r="E45" s="1199" t="s">
        <v>32</v>
      </c>
      <c r="F45" s="1199"/>
      <c r="G45" s="1199"/>
      <c r="H45" s="1200"/>
      <c r="I45" s="389">
        <v>129154</v>
      </c>
      <c r="J45" s="390">
        <v>118043</v>
      </c>
      <c r="K45" s="390">
        <v>114775</v>
      </c>
      <c r="L45" s="390">
        <v>110926</v>
      </c>
      <c r="M45" s="391">
        <v>105665</v>
      </c>
    </row>
    <row r="46" spans="2:13" ht="27.75" customHeight="1" x14ac:dyDescent="0.15">
      <c r="B46" s="1195"/>
      <c r="C46" s="1196"/>
      <c r="D46" s="85"/>
      <c r="E46" s="1209" t="s">
        <v>33</v>
      </c>
      <c r="F46" s="1209"/>
      <c r="G46" s="1209"/>
      <c r="H46" s="1210"/>
      <c r="I46" s="389">
        <v>25504</v>
      </c>
      <c r="J46" s="390">
        <v>25582</v>
      </c>
      <c r="K46" s="390">
        <v>25792</v>
      </c>
      <c r="L46" s="390">
        <v>25558</v>
      </c>
      <c r="M46" s="391">
        <v>25218</v>
      </c>
    </row>
    <row r="47" spans="2:13" ht="27.75" customHeight="1" x14ac:dyDescent="0.15">
      <c r="B47" s="1195"/>
      <c r="C47" s="1196"/>
      <c r="D47" s="86"/>
      <c r="E47" s="1211" t="s">
        <v>34</v>
      </c>
      <c r="F47" s="1212"/>
      <c r="G47" s="1212"/>
      <c r="H47" s="1213"/>
      <c r="I47" s="389" t="s">
        <v>493</v>
      </c>
      <c r="J47" s="390" t="s">
        <v>493</v>
      </c>
      <c r="K47" s="390" t="s">
        <v>493</v>
      </c>
      <c r="L47" s="390" t="s">
        <v>493</v>
      </c>
      <c r="M47" s="391" t="s">
        <v>493</v>
      </c>
    </row>
    <row r="48" spans="2:13" ht="27.75" customHeight="1" x14ac:dyDescent="0.15">
      <c r="B48" s="1195"/>
      <c r="C48" s="1196"/>
      <c r="D48" s="84"/>
      <c r="E48" s="1199" t="s">
        <v>35</v>
      </c>
      <c r="F48" s="1199"/>
      <c r="G48" s="1199"/>
      <c r="H48" s="1200"/>
      <c r="I48" s="389" t="s">
        <v>493</v>
      </c>
      <c r="J48" s="390" t="s">
        <v>493</v>
      </c>
      <c r="K48" s="390" t="s">
        <v>493</v>
      </c>
      <c r="L48" s="390" t="s">
        <v>493</v>
      </c>
      <c r="M48" s="391" t="s">
        <v>493</v>
      </c>
    </row>
    <row r="49" spans="2:13" ht="27.75" customHeight="1" x14ac:dyDescent="0.15">
      <c r="B49" s="1197"/>
      <c r="C49" s="1198"/>
      <c r="D49" s="84"/>
      <c r="E49" s="1199" t="s">
        <v>36</v>
      </c>
      <c r="F49" s="1199"/>
      <c r="G49" s="1199"/>
      <c r="H49" s="1200"/>
      <c r="I49" s="389" t="s">
        <v>493</v>
      </c>
      <c r="J49" s="390" t="s">
        <v>493</v>
      </c>
      <c r="K49" s="390" t="s">
        <v>493</v>
      </c>
      <c r="L49" s="390" t="s">
        <v>493</v>
      </c>
      <c r="M49" s="391" t="s">
        <v>493</v>
      </c>
    </row>
    <row r="50" spans="2:13" ht="27.75" customHeight="1" x14ac:dyDescent="0.15">
      <c r="B50" s="1193" t="s">
        <v>37</v>
      </c>
      <c r="C50" s="1194"/>
      <c r="D50" s="87"/>
      <c r="E50" s="1199" t="s">
        <v>38</v>
      </c>
      <c r="F50" s="1199"/>
      <c r="G50" s="1199"/>
      <c r="H50" s="1200"/>
      <c r="I50" s="389">
        <v>69102</v>
      </c>
      <c r="J50" s="390">
        <v>62770</v>
      </c>
      <c r="K50" s="390">
        <v>63674</v>
      </c>
      <c r="L50" s="390">
        <v>63890</v>
      </c>
      <c r="M50" s="391">
        <v>65072</v>
      </c>
    </row>
    <row r="51" spans="2:13" ht="27.75" customHeight="1" x14ac:dyDescent="0.15">
      <c r="B51" s="1195"/>
      <c r="C51" s="1196"/>
      <c r="D51" s="84"/>
      <c r="E51" s="1199" t="s">
        <v>39</v>
      </c>
      <c r="F51" s="1199"/>
      <c r="G51" s="1199"/>
      <c r="H51" s="1200"/>
      <c r="I51" s="389">
        <v>14192</v>
      </c>
      <c r="J51" s="390">
        <v>14027</v>
      </c>
      <c r="K51" s="390">
        <v>13735</v>
      </c>
      <c r="L51" s="390">
        <v>16456</v>
      </c>
      <c r="M51" s="391">
        <v>18965</v>
      </c>
    </row>
    <row r="52" spans="2:13" ht="27.75" customHeight="1" x14ac:dyDescent="0.15">
      <c r="B52" s="1197"/>
      <c r="C52" s="1198"/>
      <c r="D52" s="84"/>
      <c r="E52" s="1199" t="s">
        <v>40</v>
      </c>
      <c r="F52" s="1199"/>
      <c r="G52" s="1199"/>
      <c r="H52" s="1200"/>
      <c r="I52" s="389">
        <v>632838</v>
      </c>
      <c r="J52" s="390">
        <v>632652</v>
      </c>
      <c r="K52" s="390">
        <v>627999</v>
      </c>
      <c r="L52" s="390">
        <v>621795</v>
      </c>
      <c r="M52" s="391">
        <v>611568</v>
      </c>
    </row>
    <row r="53" spans="2:13" ht="27.75" customHeight="1" thickBot="1" x14ac:dyDescent="0.2">
      <c r="B53" s="1201" t="s">
        <v>41</v>
      </c>
      <c r="C53" s="1202"/>
      <c r="D53" s="88"/>
      <c r="E53" s="1203" t="s">
        <v>42</v>
      </c>
      <c r="F53" s="1203"/>
      <c r="G53" s="1203"/>
      <c r="H53" s="1204"/>
      <c r="I53" s="392">
        <v>457655</v>
      </c>
      <c r="J53" s="393">
        <v>466385</v>
      </c>
      <c r="K53" s="393">
        <v>476630</v>
      </c>
      <c r="L53" s="393">
        <v>478231</v>
      </c>
      <c r="M53" s="394">
        <v>482848</v>
      </c>
    </row>
    <row r="54" spans="2:13" ht="27.75" customHeight="1" x14ac:dyDescent="0.15">
      <c r="B54" s="89"/>
      <c r="C54" s="89"/>
      <c r="D54" s="89"/>
      <c r="E54" s="90"/>
      <c r="F54" s="90"/>
      <c r="G54" s="90"/>
      <c r="H54" s="90"/>
      <c r="I54" s="91"/>
      <c r="J54" s="91"/>
      <c r="K54" s="91"/>
      <c r="L54" s="91"/>
      <c r="M54" s="91"/>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k7iDA3a9eBfYaBsweiEWUiejHvyXy0OVBKsSLq0uRyxiXBpGXX9oUqRRI3MD0TcnMnFItrECIVzOU5XXLVL+w==" saltValue="8kRTlEYjYdNahvdHbxcr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5" zoomScaleNormal="55" zoomScaleSheetLayoutView="100" workbookViewId="0">
      <selection activeCell="F57" sqref="F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2" t="s">
        <v>43</v>
      </c>
    </row>
    <row r="54" spans="2:8" ht="29.25" customHeight="1" thickBot="1" x14ac:dyDescent="0.25">
      <c r="B54" s="93" t="s">
        <v>1</v>
      </c>
      <c r="C54" s="94"/>
      <c r="D54" s="94"/>
      <c r="E54" s="95" t="s">
        <v>2</v>
      </c>
      <c r="F54" s="96" t="s">
        <v>535</v>
      </c>
      <c r="G54" s="96" t="s">
        <v>536</v>
      </c>
      <c r="H54" s="97" t="s">
        <v>537</v>
      </c>
    </row>
    <row r="55" spans="2:8" ht="52.5" customHeight="1" x14ac:dyDescent="0.15">
      <c r="B55" s="98"/>
      <c r="C55" s="1222" t="s">
        <v>44</v>
      </c>
      <c r="D55" s="1222"/>
      <c r="E55" s="1223"/>
      <c r="F55" s="99">
        <v>4091</v>
      </c>
      <c r="G55" s="99">
        <v>4094</v>
      </c>
      <c r="H55" s="100">
        <v>4095</v>
      </c>
    </row>
    <row r="56" spans="2:8" ht="52.5" customHeight="1" x14ac:dyDescent="0.15">
      <c r="B56" s="101"/>
      <c r="C56" s="1224" t="s">
        <v>45</v>
      </c>
      <c r="D56" s="1224"/>
      <c r="E56" s="1225"/>
      <c r="F56" s="102">
        <v>17763</v>
      </c>
      <c r="G56" s="102">
        <v>17775</v>
      </c>
      <c r="H56" s="103">
        <v>17784</v>
      </c>
    </row>
    <row r="57" spans="2:8" ht="53.25" customHeight="1" x14ac:dyDescent="0.15">
      <c r="B57" s="101"/>
      <c r="C57" s="1226" t="s">
        <v>46</v>
      </c>
      <c r="D57" s="1226"/>
      <c r="E57" s="1227"/>
      <c r="F57" s="104">
        <v>33426</v>
      </c>
      <c r="G57" s="104">
        <v>32422</v>
      </c>
      <c r="H57" s="105">
        <v>33215</v>
      </c>
    </row>
    <row r="58" spans="2:8" ht="45.75" customHeight="1" x14ac:dyDescent="0.15">
      <c r="B58" s="106"/>
      <c r="C58" s="1214" t="s">
        <v>553</v>
      </c>
      <c r="D58" s="1215"/>
      <c r="E58" s="1216"/>
      <c r="F58" s="107">
        <v>8405</v>
      </c>
      <c r="G58" s="107">
        <v>8394</v>
      </c>
      <c r="H58" s="108">
        <v>8379</v>
      </c>
    </row>
    <row r="59" spans="2:8" ht="45.75" customHeight="1" x14ac:dyDescent="0.15">
      <c r="B59" s="106"/>
      <c r="C59" s="1214" t="s">
        <v>554</v>
      </c>
      <c r="D59" s="1215"/>
      <c r="E59" s="1216"/>
      <c r="F59" s="107">
        <v>4085</v>
      </c>
      <c r="G59" s="107">
        <v>5269</v>
      </c>
      <c r="H59" s="108">
        <v>7693</v>
      </c>
    </row>
    <row r="60" spans="2:8" ht="45.75" customHeight="1" x14ac:dyDescent="0.15">
      <c r="B60" s="106"/>
      <c r="C60" s="1214" t="s">
        <v>555</v>
      </c>
      <c r="D60" s="1215"/>
      <c r="E60" s="1216"/>
      <c r="F60" s="107">
        <v>2979</v>
      </c>
      <c r="G60" s="107">
        <v>4507</v>
      </c>
      <c r="H60" s="108">
        <v>4955</v>
      </c>
    </row>
    <row r="61" spans="2:8" ht="45.75" customHeight="1" x14ac:dyDescent="0.15">
      <c r="B61" s="106"/>
      <c r="C61" s="1214" t="s">
        <v>556</v>
      </c>
      <c r="D61" s="1215"/>
      <c r="E61" s="1216"/>
      <c r="F61" s="107">
        <v>5459</v>
      </c>
      <c r="G61" s="107">
        <v>4133</v>
      </c>
      <c r="H61" s="108">
        <v>2801</v>
      </c>
    </row>
    <row r="62" spans="2:8" ht="45.75" customHeight="1" thickBot="1" x14ac:dyDescent="0.2">
      <c r="B62" s="109"/>
      <c r="C62" s="1217" t="s">
        <v>557</v>
      </c>
      <c r="D62" s="1218"/>
      <c r="E62" s="1219"/>
      <c r="F62" s="110">
        <v>2348</v>
      </c>
      <c r="G62" s="110">
        <v>2350</v>
      </c>
      <c r="H62" s="111">
        <v>2351</v>
      </c>
    </row>
    <row r="63" spans="2:8" ht="52.5" customHeight="1" thickBot="1" x14ac:dyDescent="0.2">
      <c r="B63" s="112"/>
      <c r="C63" s="1220" t="s">
        <v>47</v>
      </c>
      <c r="D63" s="1220"/>
      <c r="E63" s="1221"/>
      <c r="F63" s="113">
        <v>55281</v>
      </c>
      <c r="G63" s="113">
        <v>54291</v>
      </c>
      <c r="H63" s="114">
        <v>55094</v>
      </c>
    </row>
    <row r="64" spans="2:8" ht="15" customHeight="1" x14ac:dyDescent="0.15"/>
    <row r="65" ht="0" hidden="1" customHeight="1" x14ac:dyDescent="0.15"/>
    <row r="66" ht="0" hidden="1" customHeight="1" x14ac:dyDescent="0.15"/>
  </sheetData>
  <sheetProtection algorithmName="SHA-512" hashValue="ASKtdKG/Erh6JTgl++BfX7BuZxQaqtj7coIMLVqFtfM5mA4xkZ99Oo+g/kIK1BZ7sppo4KGfWHxARP0VFcdIkA==" saltValue="LjuvGFLFkCt/w2bw8D4Z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1" customWidth="1"/>
    <col min="2" max="8" width="13.375" style="121" customWidth="1"/>
    <col min="9" max="16384" width="11.125" style="121"/>
  </cols>
  <sheetData>
    <row r="1" spans="1:8" x14ac:dyDescent="0.15">
      <c r="A1" s="115"/>
      <c r="B1" s="116"/>
      <c r="C1" s="117"/>
      <c r="D1" s="118"/>
      <c r="E1" s="119"/>
      <c r="F1" s="119"/>
      <c r="G1" s="119"/>
      <c r="H1" s="120"/>
    </row>
    <row r="2" spans="1:8" x14ac:dyDescent="0.15">
      <c r="A2" s="122"/>
      <c r="B2" s="123"/>
      <c r="C2" s="124"/>
      <c r="D2" s="125" t="s">
        <v>48</v>
      </c>
      <c r="E2" s="126"/>
      <c r="F2" s="127" t="s">
        <v>49</v>
      </c>
      <c r="G2" s="128"/>
      <c r="H2" s="129"/>
    </row>
    <row r="3" spans="1:8" x14ac:dyDescent="0.15">
      <c r="A3" s="125" t="s">
        <v>524</v>
      </c>
      <c r="B3" s="130"/>
      <c r="C3" s="131"/>
      <c r="D3" s="132">
        <v>117940</v>
      </c>
      <c r="E3" s="133"/>
      <c r="F3" s="134">
        <v>94715</v>
      </c>
      <c r="G3" s="135"/>
      <c r="H3" s="136"/>
    </row>
    <row r="4" spans="1:8" x14ac:dyDescent="0.15">
      <c r="A4" s="137"/>
      <c r="B4" s="138"/>
      <c r="C4" s="139"/>
      <c r="D4" s="140">
        <v>26518</v>
      </c>
      <c r="E4" s="141"/>
      <c r="F4" s="142">
        <v>24902</v>
      </c>
      <c r="G4" s="143"/>
      <c r="H4" s="144"/>
    </row>
    <row r="5" spans="1:8" x14ac:dyDescent="0.15">
      <c r="A5" s="125" t="s">
        <v>526</v>
      </c>
      <c r="B5" s="130"/>
      <c r="C5" s="131"/>
      <c r="D5" s="132">
        <v>109670</v>
      </c>
      <c r="E5" s="133"/>
      <c r="F5" s="134">
        <v>97161</v>
      </c>
      <c r="G5" s="135"/>
      <c r="H5" s="136"/>
    </row>
    <row r="6" spans="1:8" x14ac:dyDescent="0.15">
      <c r="A6" s="137"/>
      <c r="B6" s="138"/>
      <c r="C6" s="139"/>
      <c r="D6" s="140">
        <v>26044</v>
      </c>
      <c r="E6" s="141"/>
      <c r="F6" s="142">
        <v>26543</v>
      </c>
      <c r="G6" s="143"/>
      <c r="H6" s="144"/>
    </row>
    <row r="7" spans="1:8" x14ac:dyDescent="0.15">
      <c r="A7" s="125" t="s">
        <v>527</v>
      </c>
      <c r="B7" s="130"/>
      <c r="C7" s="131"/>
      <c r="D7" s="132">
        <v>106473</v>
      </c>
      <c r="E7" s="133"/>
      <c r="F7" s="134">
        <v>101731</v>
      </c>
      <c r="G7" s="135"/>
      <c r="H7" s="136"/>
    </row>
    <row r="8" spans="1:8" x14ac:dyDescent="0.15">
      <c r="A8" s="137"/>
      <c r="B8" s="138"/>
      <c r="C8" s="139"/>
      <c r="D8" s="140">
        <v>26455</v>
      </c>
      <c r="E8" s="141"/>
      <c r="F8" s="142">
        <v>26906</v>
      </c>
      <c r="G8" s="143"/>
      <c r="H8" s="144"/>
    </row>
    <row r="9" spans="1:8" x14ac:dyDescent="0.15">
      <c r="A9" s="125" t="s">
        <v>528</v>
      </c>
      <c r="B9" s="130"/>
      <c r="C9" s="131"/>
      <c r="D9" s="132">
        <v>104655</v>
      </c>
      <c r="E9" s="133"/>
      <c r="F9" s="134">
        <v>108224</v>
      </c>
      <c r="G9" s="135"/>
      <c r="H9" s="136"/>
    </row>
    <row r="10" spans="1:8" x14ac:dyDescent="0.15">
      <c r="A10" s="137"/>
      <c r="B10" s="138"/>
      <c r="C10" s="139"/>
      <c r="D10" s="140">
        <v>21433</v>
      </c>
      <c r="E10" s="141"/>
      <c r="F10" s="142">
        <v>27358</v>
      </c>
      <c r="G10" s="143"/>
      <c r="H10" s="144"/>
    </row>
    <row r="11" spans="1:8" x14ac:dyDescent="0.15">
      <c r="A11" s="125" t="s">
        <v>529</v>
      </c>
      <c r="B11" s="130"/>
      <c r="C11" s="131"/>
      <c r="D11" s="132">
        <v>118133</v>
      </c>
      <c r="E11" s="133"/>
      <c r="F11" s="134">
        <v>105585</v>
      </c>
      <c r="G11" s="135"/>
      <c r="H11" s="136"/>
    </row>
    <row r="12" spans="1:8" x14ac:dyDescent="0.15">
      <c r="A12" s="137"/>
      <c r="B12" s="138"/>
      <c r="C12" s="145"/>
      <c r="D12" s="140">
        <v>23793</v>
      </c>
      <c r="E12" s="141"/>
      <c r="F12" s="142">
        <v>26225</v>
      </c>
      <c r="G12" s="143"/>
      <c r="H12" s="144"/>
    </row>
    <row r="13" spans="1:8" x14ac:dyDescent="0.15">
      <c r="A13" s="125"/>
      <c r="B13" s="130"/>
      <c r="C13" s="146"/>
      <c r="D13" s="147">
        <v>111374</v>
      </c>
      <c r="E13" s="148"/>
      <c r="F13" s="149">
        <v>101483</v>
      </c>
      <c r="G13" s="150"/>
      <c r="H13" s="136"/>
    </row>
    <row r="14" spans="1:8" x14ac:dyDescent="0.15">
      <c r="A14" s="137"/>
      <c r="B14" s="138"/>
      <c r="C14" s="139"/>
      <c r="D14" s="140">
        <v>24849</v>
      </c>
      <c r="E14" s="141"/>
      <c r="F14" s="142">
        <v>26387</v>
      </c>
      <c r="G14" s="143"/>
      <c r="H14" s="144"/>
    </row>
    <row r="17" spans="1:11" x14ac:dyDescent="0.15">
      <c r="A17" s="121" t="s">
        <v>50</v>
      </c>
    </row>
    <row r="18" spans="1:11" x14ac:dyDescent="0.15">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15">
      <c r="A19" s="151" t="s">
        <v>51</v>
      </c>
      <c r="B19" s="151">
        <f>ROUND(VALUE(SUBSTITUTE(実質収支比率等に係る経年分析!F$48,"▲","-")),2)</f>
        <v>1.66</v>
      </c>
      <c r="C19" s="151">
        <f>ROUND(VALUE(SUBSTITUTE(実質収支比率等に係る経年分析!G$48,"▲","-")),2)</f>
        <v>1.23</v>
      </c>
      <c r="D19" s="151">
        <f>ROUND(VALUE(SUBSTITUTE(実質収支比率等に係る経年分析!H$48,"▲","-")),2)</f>
        <v>1.24</v>
      </c>
      <c r="E19" s="151">
        <f>ROUND(VALUE(SUBSTITUTE(実質収支比率等に係る経年分析!I$48,"▲","-")),2)</f>
        <v>1.99</v>
      </c>
      <c r="F19" s="151">
        <f>ROUND(VALUE(SUBSTITUTE(実質収支比率等に係る経年分析!J$48,"▲","-")),2)</f>
        <v>1.1599999999999999</v>
      </c>
    </row>
    <row r="20" spans="1:11" x14ac:dyDescent="0.15">
      <c r="A20" s="151" t="s">
        <v>52</v>
      </c>
      <c r="B20" s="151">
        <f>ROUND(VALUE(SUBSTITUTE(実質収支比率等に係る経年分析!F$47,"▲","-")),2)</f>
        <v>1.41</v>
      </c>
      <c r="C20" s="151">
        <f>ROUND(VALUE(SUBSTITUTE(実質収支比率等に係る経年分析!G$47,"▲","-")),2)</f>
        <v>1.37</v>
      </c>
      <c r="D20" s="151">
        <f>ROUND(VALUE(SUBSTITUTE(実質収支比率等に係る経年分析!H$47,"▲","-")),2)</f>
        <v>1.38</v>
      </c>
      <c r="E20" s="151">
        <f>ROUND(VALUE(SUBSTITUTE(実質収支比率等に係る経年分析!I$47,"▲","-")),2)</f>
        <v>1.38</v>
      </c>
      <c r="F20" s="151">
        <f>ROUND(VALUE(SUBSTITUTE(実質収支比率等に係る経年分析!J$47,"▲","-")),2)</f>
        <v>1.38</v>
      </c>
    </row>
    <row r="21" spans="1:11" x14ac:dyDescent="0.15">
      <c r="A21" s="151" t="s">
        <v>53</v>
      </c>
      <c r="B21" s="151">
        <f>IF(ISNUMBER(VALUE(SUBSTITUTE(実質収支比率等に係る経年分析!F$49,"▲","-"))),ROUND(VALUE(SUBSTITUTE(実質収支比率等に係る経年分析!F$49,"▲","-")),2),NA())</f>
        <v>0.71</v>
      </c>
      <c r="C21" s="151">
        <f>IF(ISNUMBER(VALUE(SUBSTITUTE(実質収支比率等に係る経年分析!G$49,"▲","-"))),ROUND(VALUE(SUBSTITUTE(実質収支比率等に係る経年分析!G$49,"▲","-")),2),NA())</f>
        <v>0.76</v>
      </c>
      <c r="D21" s="151">
        <f>IF(ISNUMBER(VALUE(SUBSTITUTE(実質収支比率等に係る経年分析!H$49,"▲","-"))),ROUND(VALUE(SUBSTITUTE(実質収支比率等に係る経年分析!H$49,"▲","-")),2),NA())</f>
        <v>0.62</v>
      </c>
      <c r="E21" s="151">
        <f>IF(ISNUMBER(VALUE(SUBSTITUTE(実質収支比率等に係る経年分析!I$49,"▲","-"))),ROUND(VALUE(SUBSTITUTE(実質収支比率等に係る経年分析!I$49,"▲","-")),2),NA())</f>
        <v>1.82</v>
      </c>
      <c r="F21" s="151">
        <f>IF(ISNUMBER(VALUE(SUBSTITUTE(実質収支比率等に係る経年分析!J$49,"▲","-"))),ROUND(VALUE(SUBSTITUTE(実質収支比率等に係る経年分析!J$49,"▲","-")),2),NA())</f>
        <v>0.18</v>
      </c>
    </row>
    <row r="24" spans="1:11" x14ac:dyDescent="0.15">
      <c r="A24" s="121" t="s">
        <v>54</v>
      </c>
    </row>
    <row r="25" spans="1:11" x14ac:dyDescent="0.15">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15">
      <c r="A26" s="152"/>
      <c r="B26" s="152" t="s">
        <v>55</v>
      </c>
      <c r="C26" s="152" t="s">
        <v>56</v>
      </c>
      <c r="D26" s="152" t="s">
        <v>55</v>
      </c>
      <c r="E26" s="152" t="s">
        <v>56</v>
      </c>
      <c r="F26" s="152" t="s">
        <v>55</v>
      </c>
      <c r="G26" s="152" t="s">
        <v>56</v>
      </c>
      <c r="H26" s="152" t="s">
        <v>55</v>
      </c>
      <c r="I26" s="152" t="s">
        <v>56</v>
      </c>
      <c r="J26" s="152" t="s">
        <v>55</v>
      </c>
      <c r="K26" s="152" t="s">
        <v>56</v>
      </c>
    </row>
    <row r="27" spans="1:11" x14ac:dyDescent="0.15">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15">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15">
      <c r="A29" s="152" t="str">
        <f>IF(連結実質赤字比率に係る赤字・黒字の構成分析!C$41="",NA(),連結実質赤字比率に係る赤字・黒字の構成分析!C$41)</f>
        <v>職員住宅特別会計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0.01</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15">
      <c r="A30" s="152" t="str">
        <f>IF(連結実質赤字比率に係る赤字・黒字の構成分析!C$40="",NA(),連結実質赤字比率に係る赤字・黒字の構成分析!C$40)</f>
        <v>県営港湾施設管理特別会計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0.01</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0.01</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0.02</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0.01</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0.01</v>
      </c>
    </row>
    <row r="31" spans="1:11" x14ac:dyDescent="0.15">
      <c r="A31" s="152" t="str">
        <f>IF(連結実質赤字比率に係る赤字・黒字の構成分析!C$39="",NA(),連結実質赤字比率に係る赤字・黒字の構成分析!C$39)</f>
        <v>流域下水道事業特別会計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0.02</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0.03</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0.03</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0.02</v>
      </c>
    </row>
    <row r="32" spans="1:11" x14ac:dyDescent="0.15">
      <c r="A32" s="152" t="str">
        <f>IF(連結実質赤字比率に係る赤字・黒字の構成分析!C$38="",NA(),連結実質赤字比率に係る赤字・黒字の構成分析!C$38)</f>
        <v>県立こころの医療センター事業会計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0.08</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0.09</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0.08</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0.03</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0.03</v>
      </c>
    </row>
    <row r="33" spans="1:16" x14ac:dyDescent="0.15">
      <c r="A33" s="152" t="str">
        <f>IF(連結実質赤字比率に係る赤字・黒字の構成分析!C$37="",NA(),連結実質赤字比率に係る赤字・黒字の構成分析!C$37)</f>
        <v>県営競輪事業特別会計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0.12</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0.12</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0.13</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0.16</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0.2</v>
      </c>
    </row>
    <row r="34" spans="1:16" x14ac:dyDescent="0.15">
      <c r="A34" s="152" t="str">
        <f>IF(連結実質赤字比率に係る赤字・黒字の構成分析!C$36="",NA(),連結実質赤字比率に係る赤字・黒字の構成分析!C$36)</f>
        <v>国民健康保険特別会計</v>
      </c>
      <c r="B34" s="152" t="e">
        <f>IF(ROUND(VALUE(SUBSTITUTE(連結実質赤字比率に係る赤字・黒字の構成分析!F$36,"▲", "-")), 2) &lt; 0, ABS(ROUND(VALUE(SUBSTITUTE(連結実質赤字比率に係る赤字・黒字の構成分析!F$36,"▲", "-")), 2)), NA())</f>
        <v>#VALUE!</v>
      </c>
      <c r="C34" s="152" t="e">
        <f>IF(ROUND(VALUE(SUBSTITUTE(連結実質赤字比率に係る赤字・黒字の構成分析!F$36,"▲", "-")), 2) &gt;= 0, ABS(ROUND(VALUE(SUBSTITUTE(連結実質赤字比率に係る赤字・黒字の構成分析!F$36,"▲", "-")), 2)), NA())</f>
        <v>#VALUE!</v>
      </c>
      <c r="D34" s="152" t="e">
        <f>IF(ROUND(VALUE(SUBSTITUTE(連結実質赤字比率に係る赤字・黒字の構成分析!G$36,"▲", "-")), 2) &lt; 0, ABS(ROUND(VALUE(SUBSTITUTE(連結実質赤字比率に係る赤字・黒字の構成分析!G$36,"▲", "-")), 2)), NA())</f>
        <v>#VALUE!</v>
      </c>
      <c r="E34" s="152" t="e">
        <f>IF(ROUND(VALUE(SUBSTITUTE(連結実質赤字比率に係る赤字・黒字の構成分析!G$36,"▲", "-")), 2) &gt;= 0, ABS(ROUND(VALUE(SUBSTITUTE(連結実質赤字比率に係る赤字・黒字の構成分析!G$36,"▲", "-")), 2)), NA())</f>
        <v>#VALUE!</v>
      </c>
      <c r="F34" s="152" t="e">
        <f>IF(ROUND(VALUE(SUBSTITUTE(連結実質赤字比率に係る赤字・黒字の構成分析!H$36,"▲", "-")), 2) &lt; 0, ABS(ROUND(VALUE(SUBSTITUTE(連結実質赤字比率に係る赤字・黒字の構成分析!H$36,"▲", "-")), 2)), NA())</f>
        <v>#VALUE!</v>
      </c>
      <c r="G34" s="152" t="e">
        <f>IF(ROUND(VALUE(SUBSTITUTE(連結実質赤字比率に係る赤字・黒字の構成分析!H$36,"▲", "-")), 2) &gt;= 0, ABS(ROUND(VALUE(SUBSTITUTE(連結実質赤字比率に係る赤字・黒字の構成分析!H$36,"▲", "-")), 2)), NA())</f>
        <v>#VALUE!</v>
      </c>
      <c r="H34" s="152" t="e">
        <f>IF(ROUND(VALUE(SUBSTITUTE(連結実質赤字比率に係る赤字・黒字の構成分析!I$36,"▲", "-")), 2) &lt; 0, ABS(ROUND(VALUE(SUBSTITUTE(連結実質赤字比率に係る赤字・黒字の構成分析!I$36,"▲", "-")), 2)), NA())</f>
        <v>#VALUE!</v>
      </c>
      <c r="I34" s="152" t="e">
        <f>IF(ROUND(VALUE(SUBSTITUTE(連結実質赤字比率に係る赤字・黒字の構成分析!I$36,"▲", "-")), 2) &gt;= 0, ABS(ROUND(VALUE(SUBSTITUTE(連結実質赤字比率に係る赤字・黒字の構成分析!I$36,"▲", "-")), 2)), NA())</f>
        <v>#VALUE!</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0.5</v>
      </c>
    </row>
    <row r="35" spans="1:16" x14ac:dyDescent="0.15">
      <c r="A35" s="152" t="str">
        <f>IF(連結実質赤字比率に係る赤字・黒字の構成分析!C$35="",NA(),連結実質赤字比率に係る赤字・黒字の構成分析!C$35)</f>
        <v>工業用水道事業会計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1.01</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1.1299999999999999</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1.04</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1.03</v>
      </c>
    </row>
    <row r="36" spans="1:16" x14ac:dyDescent="0.15">
      <c r="A36" s="152" t="str">
        <f>IF(連結実質赤字比率に係る赤字・黒字の構成分析!C$34="",NA(),連結実質赤字比率に係る赤字・黒字の構成分析!C$34)</f>
        <v>一般会計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1.64</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1.21</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1.22</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1.97</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1.1499999999999999</v>
      </c>
    </row>
    <row r="39" spans="1:16" x14ac:dyDescent="0.15">
      <c r="A39" s="121" t="s">
        <v>57</v>
      </c>
    </row>
    <row r="40" spans="1:16" x14ac:dyDescent="0.15">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15">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15">
      <c r="A42" s="153" t="s">
        <v>60</v>
      </c>
      <c r="B42" s="153"/>
      <c r="C42" s="153"/>
      <c r="D42" s="153">
        <f>'実質公債費比率（分子）の構造'!K$52</f>
        <v>48970</v>
      </c>
      <c r="E42" s="153"/>
      <c r="F42" s="153"/>
      <c r="G42" s="153">
        <f>'実質公債費比率（分子）の構造'!L$52</f>
        <v>51444</v>
      </c>
      <c r="H42" s="153"/>
      <c r="I42" s="153"/>
      <c r="J42" s="153">
        <f>'実質公債費比率（分子）の構造'!M$52</f>
        <v>52947</v>
      </c>
      <c r="K42" s="153"/>
      <c r="L42" s="153"/>
      <c r="M42" s="153">
        <f>'実質公債費比率（分子）の構造'!N$52</f>
        <v>53621</v>
      </c>
      <c r="N42" s="153"/>
      <c r="O42" s="153"/>
      <c r="P42" s="153">
        <f>'実質公債費比率（分子）の構造'!O$52</f>
        <v>55501</v>
      </c>
    </row>
    <row r="43" spans="1:16" x14ac:dyDescent="0.15">
      <c r="A43" s="153" t="s">
        <v>61</v>
      </c>
      <c r="B43" s="153">
        <f>'実質公債費比率（分子）の構造'!K$51</f>
        <v>11</v>
      </c>
      <c r="C43" s="153"/>
      <c r="D43" s="153"/>
      <c r="E43" s="153">
        <f>'実質公債費比率（分子）の構造'!L$51</f>
        <v>8</v>
      </c>
      <c r="F43" s="153"/>
      <c r="G43" s="153"/>
      <c r="H43" s="153">
        <f>'実質公債費比率（分子）の構造'!M$51</f>
        <v>6</v>
      </c>
      <c r="I43" s="153"/>
      <c r="J43" s="153"/>
      <c r="K43" s="153">
        <f>'実質公債費比率（分子）の構造'!N$51</f>
        <v>2</v>
      </c>
      <c r="L43" s="153"/>
      <c r="M43" s="153"/>
      <c r="N43" s="153">
        <f>'実質公債費比率（分子）の構造'!O$51</f>
        <v>1</v>
      </c>
      <c r="O43" s="153"/>
      <c r="P43" s="153"/>
    </row>
    <row r="44" spans="1:16" x14ac:dyDescent="0.15">
      <c r="A44" s="153" t="s">
        <v>62</v>
      </c>
      <c r="B44" s="153">
        <f>'実質公債費比率（分子）の構造'!K$50</f>
        <v>856</v>
      </c>
      <c r="C44" s="153"/>
      <c r="D44" s="153"/>
      <c r="E44" s="153">
        <f>'実質公債費比率（分子）の構造'!L$50</f>
        <v>933</v>
      </c>
      <c r="F44" s="153"/>
      <c r="G44" s="153"/>
      <c r="H44" s="153">
        <f>'実質公債費比率（分子）の構造'!M$50</f>
        <v>836</v>
      </c>
      <c r="I44" s="153"/>
      <c r="J44" s="153"/>
      <c r="K44" s="153">
        <f>'実質公債費比率（分子）の構造'!N$50</f>
        <v>454</v>
      </c>
      <c r="L44" s="153"/>
      <c r="M44" s="153"/>
      <c r="N44" s="153">
        <f>'実質公債費比率（分子）の構造'!O$50</f>
        <v>320</v>
      </c>
      <c r="O44" s="153"/>
      <c r="P44" s="153"/>
    </row>
    <row r="45" spans="1:16" x14ac:dyDescent="0.15">
      <c r="A45" s="153" t="s">
        <v>63</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15">
      <c r="A46" s="153" t="s">
        <v>64</v>
      </c>
      <c r="B46" s="153">
        <f>'実質公債費比率（分子）の構造'!K$48</f>
        <v>858</v>
      </c>
      <c r="C46" s="153"/>
      <c r="D46" s="153"/>
      <c r="E46" s="153">
        <f>'実質公債費比率（分子）の構造'!L$48</f>
        <v>865</v>
      </c>
      <c r="F46" s="153"/>
      <c r="G46" s="153"/>
      <c r="H46" s="153">
        <f>'実質公債費比率（分子）の構造'!M$48</f>
        <v>776</v>
      </c>
      <c r="I46" s="153"/>
      <c r="J46" s="153"/>
      <c r="K46" s="153">
        <f>'実質公債費比率（分子）の構造'!N$48</f>
        <v>781</v>
      </c>
      <c r="L46" s="153"/>
      <c r="M46" s="153"/>
      <c r="N46" s="153">
        <f>'実質公債費比率（分子）の構造'!O$48</f>
        <v>906</v>
      </c>
      <c r="O46" s="153"/>
      <c r="P46" s="153"/>
    </row>
    <row r="47" spans="1:16" x14ac:dyDescent="0.15">
      <c r="A47" s="153" t="s">
        <v>65</v>
      </c>
      <c r="B47" s="153" t="str">
        <f>'実質公債費比率（分子）の構造'!K$47</f>
        <v>-</v>
      </c>
      <c r="C47" s="153"/>
      <c r="D47" s="153"/>
      <c r="E47" s="153" t="str">
        <f>'実質公債費比率（分子）の構造'!L$47</f>
        <v>-</v>
      </c>
      <c r="F47" s="153"/>
      <c r="G47" s="153"/>
      <c r="H47" s="153" t="str">
        <f>'実質公債費比率（分子）の構造'!M$47</f>
        <v>-</v>
      </c>
      <c r="I47" s="153"/>
      <c r="J47" s="153"/>
      <c r="K47" s="153" t="str">
        <f>'実質公債費比率（分子）の構造'!N$47</f>
        <v>-</v>
      </c>
      <c r="L47" s="153"/>
      <c r="M47" s="153"/>
      <c r="N47" s="153" t="str">
        <f>'実質公債費比率（分子）の構造'!O$47</f>
        <v>-</v>
      </c>
      <c r="O47" s="153"/>
      <c r="P47" s="153"/>
    </row>
    <row r="48" spans="1:16" x14ac:dyDescent="0.15">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15">
      <c r="A49" s="153" t="s">
        <v>67</v>
      </c>
      <c r="B49" s="153">
        <f>'実質公債費比率（分子）の構造'!K$45</f>
        <v>71947</v>
      </c>
      <c r="C49" s="153"/>
      <c r="D49" s="153"/>
      <c r="E49" s="153">
        <f>'実質公債費比率（分子）の構造'!L$45</f>
        <v>74295</v>
      </c>
      <c r="F49" s="153"/>
      <c r="G49" s="153"/>
      <c r="H49" s="153">
        <f>'実質公債費比率（分子）の構造'!M$45</f>
        <v>72587</v>
      </c>
      <c r="I49" s="153"/>
      <c r="J49" s="153"/>
      <c r="K49" s="153">
        <f>'実質公債費比率（分子）の構造'!N$45</f>
        <v>71110</v>
      </c>
      <c r="L49" s="153"/>
      <c r="M49" s="153"/>
      <c r="N49" s="153">
        <f>'実質公債費比率（分子）の構造'!O$45</f>
        <v>72129</v>
      </c>
      <c r="O49" s="153"/>
      <c r="P49" s="153"/>
    </row>
    <row r="50" spans="1:16" x14ac:dyDescent="0.15">
      <c r="A50" s="153" t="s">
        <v>68</v>
      </c>
      <c r="B50" s="153" t="e">
        <f>NA()</f>
        <v>#N/A</v>
      </c>
      <c r="C50" s="153">
        <f>IF(ISNUMBER('実質公債費比率（分子）の構造'!K$53),'実質公債費比率（分子）の構造'!K$53,NA())</f>
        <v>24702</v>
      </c>
      <c r="D50" s="153" t="e">
        <f>NA()</f>
        <v>#N/A</v>
      </c>
      <c r="E50" s="153" t="e">
        <f>NA()</f>
        <v>#N/A</v>
      </c>
      <c r="F50" s="153">
        <f>IF(ISNUMBER('実質公債費比率（分子）の構造'!L$53),'実質公債費比率（分子）の構造'!L$53,NA())</f>
        <v>24657</v>
      </c>
      <c r="G50" s="153" t="e">
        <f>NA()</f>
        <v>#N/A</v>
      </c>
      <c r="H50" s="153" t="e">
        <f>NA()</f>
        <v>#N/A</v>
      </c>
      <c r="I50" s="153">
        <f>IF(ISNUMBER('実質公債費比率（分子）の構造'!M$53),'実質公債費比率（分子）の構造'!M$53,NA())</f>
        <v>21258</v>
      </c>
      <c r="J50" s="153" t="e">
        <f>NA()</f>
        <v>#N/A</v>
      </c>
      <c r="K50" s="153" t="e">
        <f>NA()</f>
        <v>#N/A</v>
      </c>
      <c r="L50" s="153">
        <f>IF(ISNUMBER('実質公債費比率（分子）の構造'!N$53),'実質公債費比率（分子）の構造'!N$53,NA())</f>
        <v>18726</v>
      </c>
      <c r="M50" s="153" t="e">
        <f>NA()</f>
        <v>#N/A</v>
      </c>
      <c r="N50" s="153" t="e">
        <f>NA()</f>
        <v>#N/A</v>
      </c>
      <c r="O50" s="153">
        <f>IF(ISNUMBER('実質公債費比率（分子）の構造'!O$53),'実質公債費比率（分子）の構造'!O$53,NA())</f>
        <v>17855</v>
      </c>
      <c r="P50" s="153" t="e">
        <f>NA()</f>
        <v>#N/A</v>
      </c>
    </row>
    <row r="53" spans="1:16" x14ac:dyDescent="0.15">
      <c r="A53" s="121" t="s">
        <v>69</v>
      </c>
    </row>
    <row r="54" spans="1:16" x14ac:dyDescent="0.15">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15">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15">
      <c r="A56" s="152" t="s">
        <v>40</v>
      </c>
      <c r="B56" s="152"/>
      <c r="C56" s="152"/>
      <c r="D56" s="152">
        <f>'将来負担比率（分子）の構造'!I$52</f>
        <v>632838</v>
      </c>
      <c r="E56" s="152"/>
      <c r="F56" s="152"/>
      <c r="G56" s="152">
        <f>'将来負担比率（分子）の構造'!J$52</f>
        <v>632652</v>
      </c>
      <c r="H56" s="152"/>
      <c r="I56" s="152"/>
      <c r="J56" s="152">
        <f>'将来負担比率（分子）の構造'!K$52</f>
        <v>627999</v>
      </c>
      <c r="K56" s="152"/>
      <c r="L56" s="152"/>
      <c r="M56" s="152">
        <f>'将来負担比率（分子）の構造'!L$52</f>
        <v>621795</v>
      </c>
      <c r="N56" s="152"/>
      <c r="O56" s="152"/>
      <c r="P56" s="152">
        <f>'将来負担比率（分子）の構造'!M$52</f>
        <v>611568</v>
      </c>
    </row>
    <row r="57" spans="1:16" x14ac:dyDescent="0.15">
      <c r="A57" s="152" t="s">
        <v>39</v>
      </c>
      <c r="B57" s="152"/>
      <c r="C57" s="152"/>
      <c r="D57" s="152">
        <f>'将来負担比率（分子）の構造'!I$51</f>
        <v>14192</v>
      </c>
      <c r="E57" s="152"/>
      <c r="F57" s="152"/>
      <c r="G57" s="152">
        <f>'将来負担比率（分子）の構造'!J$51</f>
        <v>14027</v>
      </c>
      <c r="H57" s="152"/>
      <c r="I57" s="152"/>
      <c r="J57" s="152">
        <f>'将来負担比率（分子）の構造'!K$51</f>
        <v>13735</v>
      </c>
      <c r="K57" s="152"/>
      <c r="L57" s="152"/>
      <c r="M57" s="152">
        <f>'将来負担比率（分子）の構造'!L$51</f>
        <v>16456</v>
      </c>
      <c r="N57" s="152"/>
      <c r="O57" s="152"/>
      <c r="P57" s="152">
        <f>'将来負担比率（分子）の構造'!M$51</f>
        <v>18965</v>
      </c>
    </row>
    <row r="58" spans="1:16" x14ac:dyDescent="0.15">
      <c r="A58" s="152" t="s">
        <v>38</v>
      </c>
      <c r="B58" s="152"/>
      <c r="C58" s="152"/>
      <c r="D58" s="152">
        <f>'将来負担比率（分子）の構造'!I$50</f>
        <v>69102</v>
      </c>
      <c r="E58" s="152"/>
      <c r="F58" s="152"/>
      <c r="G58" s="152">
        <f>'将来負担比率（分子）の構造'!J$50</f>
        <v>62770</v>
      </c>
      <c r="H58" s="152"/>
      <c r="I58" s="152"/>
      <c r="J58" s="152">
        <f>'将来負担比率（分子）の構造'!K$50</f>
        <v>63674</v>
      </c>
      <c r="K58" s="152"/>
      <c r="L58" s="152"/>
      <c r="M58" s="152">
        <f>'将来負担比率（分子）の構造'!L$50</f>
        <v>63890</v>
      </c>
      <c r="N58" s="152"/>
      <c r="O58" s="152"/>
      <c r="P58" s="152">
        <f>'将来負担比率（分子）の構造'!M$50</f>
        <v>65072</v>
      </c>
    </row>
    <row r="59" spans="1:16" x14ac:dyDescent="0.15">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15">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15">
      <c r="A61" s="152" t="s">
        <v>33</v>
      </c>
      <c r="B61" s="152">
        <f>'将来負担比率（分子）の構造'!I$46</f>
        <v>25504</v>
      </c>
      <c r="C61" s="152"/>
      <c r="D61" s="152"/>
      <c r="E61" s="152">
        <f>'将来負担比率（分子）の構造'!J$46</f>
        <v>25582</v>
      </c>
      <c r="F61" s="152"/>
      <c r="G61" s="152"/>
      <c r="H61" s="152">
        <f>'将来負担比率（分子）の構造'!K$46</f>
        <v>25792</v>
      </c>
      <c r="I61" s="152"/>
      <c r="J61" s="152"/>
      <c r="K61" s="152">
        <f>'将来負担比率（分子）の構造'!L$46</f>
        <v>25558</v>
      </c>
      <c r="L61" s="152"/>
      <c r="M61" s="152"/>
      <c r="N61" s="152">
        <f>'将来負担比率（分子）の構造'!M$46</f>
        <v>25218</v>
      </c>
      <c r="O61" s="152"/>
      <c r="P61" s="152"/>
    </row>
    <row r="62" spans="1:16" x14ac:dyDescent="0.15">
      <c r="A62" s="152" t="s">
        <v>32</v>
      </c>
      <c r="B62" s="152">
        <f>'将来負担比率（分子）の構造'!I$45</f>
        <v>129154</v>
      </c>
      <c r="C62" s="152"/>
      <c r="D62" s="152"/>
      <c r="E62" s="152">
        <f>'将来負担比率（分子）の構造'!J$45</f>
        <v>118043</v>
      </c>
      <c r="F62" s="152"/>
      <c r="G62" s="152"/>
      <c r="H62" s="152">
        <f>'将来負担比率（分子）の構造'!K$45</f>
        <v>114775</v>
      </c>
      <c r="I62" s="152"/>
      <c r="J62" s="152"/>
      <c r="K62" s="152">
        <f>'将来負担比率（分子）の構造'!L$45</f>
        <v>110926</v>
      </c>
      <c r="L62" s="152"/>
      <c r="M62" s="152"/>
      <c r="N62" s="152">
        <f>'将来負担比率（分子）の構造'!M$45</f>
        <v>105665</v>
      </c>
      <c r="O62" s="152"/>
      <c r="P62" s="152"/>
    </row>
    <row r="63" spans="1:16" x14ac:dyDescent="0.15">
      <c r="A63" s="152" t="s">
        <v>31</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15">
      <c r="A64" s="152" t="s">
        <v>30</v>
      </c>
      <c r="B64" s="152">
        <f>'将来負担比率（分子）の構造'!I$43</f>
        <v>18155</v>
      </c>
      <c r="C64" s="152"/>
      <c r="D64" s="152"/>
      <c r="E64" s="152">
        <f>'将来負担比率（分子）の構造'!J$43</f>
        <v>17578</v>
      </c>
      <c r="F64" s="152"/>
      <c r="G64" s="152"/>
      <c r="H64" s="152">
        <f>'将来負担比率（分子）の構造'!K$43</f>
        <v>16844</v>
      </c>
      <c r="I64" s="152"/>
      <c r="J64" s="152"/>
      <c r="K64" s="152">
        <f>'将来負担比率（分子）の構造'!L$43</f>
        <v>16082</v>
      </c>
      <c r="L64" s="152"/>
      <c r="M64" s="152"/>
      <c r="N64" s="152">
        <f>'将来負担比率（分子）の構造'!M$43</f>
        <v>15220</v>
      </c>
      <c r="O64" s="152"/>
      <c r="P64" s="152"/>
    </row>
    <row r="65" spans="1:16" x14ac:dyDescent="0.15">
      <c r="A65" s="152" t="s">
        <v>29</v>
      </c>
      <c r="B65" s="152">
        <f>'将来負担比率（分子）の構造'!I$42</f>
        <v>7896</v>
      </c>
      <c r="C65" s="152"/>
      <c r="D65" s="152"/>
      <c r="E65" s="152">
        <f>'将来負担比率（分子）の構造'!J$42</f>
        <v>8139</v>
      </c>
      <c r="F65" s="152"/>
      <c r="G65" s="152"/>
      <c r="H65" s="152">
        <f>'将来負担比率（分子）の構造'!K$42</f>
        <v>3865</v>
      </c>
      <c r="I65" s="152"/>
      <c r="J65" s="152"/>
      <c r="K65" s="152">
        <f>'将来負担比率（分子）の構造'!L$42</f>
        <v>3443</v>
      </c>
      <c r="L65" s="152"/>
      <c r="M65" s="152"/>
      <c r="N65" s="152">
        <f>'将来負担比率（分子）の構造'!M$42</f>
        <v>3154</v>
      </c>
      <c r="O65" s="152"/>
      <c r="P65" s="152"/>
    </row>
    <row r="66" spans="1:16" x14ac:dyDescent="0.15">
      <c r="A66" s="152" t="s">
        <v>28</v>
      </c>
      <c r="B66" s="152">
        <f>'将来負担比率（分子）の構造'!I$41</f>
        <v>993079</v>
      </c>
      <c r="C66" s="152"/>
      <c r="D66" s="152"/>
      <c r="E66" s="152">
        <f>'将来負担比率（分子）の構造'!J$41</f>
        <v>1006493</v>
      </c>
      <c r="F66" s="152"/>
      <c r="G66" s="152"/>
      <c r="H66" s="152">
        <f>'将来負担比率（分子）の構造'!K$41</f>
        <v>1020761</v>
      </c>
      <c r="I66" s="152"/>
      <c r="J66" s="152"/>
      <c r="K66" s="152">
        <f>'将来負担比率（分子）の構造'!L$41</f>
        <v>1024364</v>
      </c>
      <c r="L66" s="152"/>
      <c r="M66" s="152"/>
      <c r="N66" s="152">
        <f>'将来負担比率（分子）の構造'!M$41</f>
        <v>1029197</v>
      </c>
      <c r="O66" s="152"/>
      <c r="P66" s="152"/>
    </row>
    <row r="67" spans="1:16" x14ac:dyDescent="0.15">
      <c r="A67" s="152" t="s">
        <v>72</v>
      </c>
      <c r="B67" s="152" t="e">
        <f>NA()</f>
        <v>#N/A</v>
      </c>
      <c r="C67" s="152">
        <f>IF(ISNUMBER('将来負担比率（分子）の構造'!I$53), IF('将来負担比率（分子）の構造'!I$53 &lt; 0, 0, '将来負担比率（分子）の構造'!I$53), NA())</f>
        <v>457655</v>
      </c>
      <c r="D67" s="152" t="e">
        <f>NA()</f>
        <v>#N/A</v>
      </c>
      <c r="E67" s="152" t="e">
        <f>NA()</f>
        <v>#N/A</v>
      </c>
      <c r="F67" s="152">
        <f>IF(ISNUMBER('将来負担比率（分子）の構造'!J$53), IF('将来負担比率（分子）の構造'!J$53 &lt; 0, 0, '将来負担比率（分子）の構造'!J$53), NA())</f>
        <v>466385</v>
      </c>
      <c r="G67" s="152" t="e">
        <f>NA()</f>
        <v>#N/A</v>
      </c>
      <c r="H67" s="152" t="e">
        <f>NA()</f>
        <v>#N/A</v>
      </c>
      <c r="I67" s="152">
        <f>IF(ISNUMBER('将来負担比率（分子）の構造'!K$53), IF('将来負担比率（分子）の構造'!K$53 &lt; 0, 0, '将来負担比率（分子）の構造'!K$53), NA())</f>
        <v>476630</v>
      </c>
      <c r="J67" s="152" t="e">
        <f>NA()</f>
        <v>#N/A</v>
      </c>
      <c r="K67" s="152" t="e">
        <f>NA()</f>
        <v>#N/A</v>
      </c>
      <c r="L67" s="152">
        <f>IF(ISNUMBER('将来負担比率（分子）の構造'!L$53), IF('将来負担比率（分子）の構造'!L$53 &lt; 0, 0, '将来負担比率（分子）の構造'!L$53), NA())</f>
        <v>478231</v>
      </c>
      <c r="M67" s="152" t="e">
        <f>NA()</f>
        <v>#N/A</v>
      </c>
      <c r="N67" s="152" t="e">
        <f>NA()</f>
        <v>#N/A</v>
      </c>
      <c r="O67" s="152">
        <f>IF(ISNUMBER('将来負担比率（分子）の構造'!M$53), IF('将来負担比率（分子）の構造'!M$53 &lt; 0, 0, '将来負担比率（分子）の構造'!M$53), NA())</f>
        <v>482848</v>
      </c>
      <c r="P67" s="152" t="e">
        <f>NA()</f>
        <v>#N/A</v>
      </c>
    </row>
    <row r="70" spans="1:16" x14ac:dyDescent="0.15">
      <c r="A70" s="154" t="s">
        <v>73</v>
      </c>
      <c r="B70" s="154"/>
      <c r="C70" s="154"/>
      <c r="D70" s="154"/>
      <c r="E70" s="154"/>
      <c r="F70" s="154"/>
    </row>
    <row r="71" spans="1:16" x14ac:dyDescent="0.15">
      <c r="A71" s="155"/>
      <c r="B71" s="155" t="str">
        <f>基金残高に係る経年分析!F54</f>
        <v>H28</v>
      </c>
      <c r="C71" s="155" t="str">
        <f>基金残高に係る経年分析!G54</f>
        <v>H29</v>
      </c>
      <c r="D71" s="155" t="str">
        <f>基金残高に係る経年分析!H54</f>
        <v>H30</v>
      </c>
    </row>
    <row r="72" spans="1:16" x14ac:dyDescent="0.15">
      <c r="A72" s="155" t="s">
        <v>74</v>
      </c>
      <c r="B72" s="156">
        <f>基金残高に係る経年分析!F55</f>
        <v>4091</v>
      </c>
      <c r="C72" s="156">
        <f>基金残高に係る経年分析!G55</f>
        <v>4094</v>
      </c>
      <c r="D72" s="156">
        <f>基金残高に係る経年分析!H55</f>
        <v>4095</v>
      </c>
    </row>
    <row r="73" spans="1:16" x14ac:dyDescent="0.15">
      <c r="A73" s="155" t="s">
        <v>75</v>
      </c>
      <c r="B73" s="156">
        <f>基金残高に係る経年分析!F56</f>
        <v>17763</v>
      </c>
      <c r="C73" s="156">
        <f>基金残高に係る経年分析!G56</f>
        <v>17775</v>
      </c>
      <c r="D73" s="156">
        <f>基金残高に係る経年分析!H56</f>
        <v>17784</v>
      </c>
    </row>
    <row r="74" spans="1:16" x14ac:dyDescent="0.15">
      <c r="A74" s="155" t="s">
        <v>76</v>
      </c>
      <c r="B74" s="156">
        <f>基金残高に係る経年分析!F57</f>
        <v>33426</v>
      </c>
      <c r="C74" s="156">
        <f>基金残高に係る経年分析!G57</f>
        <v>32422</v>
      </c>
      <c r="D74" s="156">
        <f>基金残高に係る経年分析!H57</f>
        <v>33215</v>
      </c>
    </row>
  </sheetData>
  <sheetProtection algorithmName="SHA-512" hashValue="k1ge6uph/VTFAq8PA1lG0k7d9xpu6ACea2KfQ3U5Orbta9mVwZgunhZkc4lTK8yB8/nFZb1QXaQ6g2sW4PHUlQ==" saltValue="/YiJ+lvUierc8vofyDLWK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15"/>
  <cols>
    <col min="1" max="138" width="1.625" style="208" customWidth="1"/>
    <col min="139" max="16384" width="0" style="208" hidden="1"/>
  </cols>
  <sheetData>
    <row r="1" spans="2:138"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190</v>
      </c>
      <c r="DD1" s="698"/>
      <c r="DE1" s="698"/>
      <c r="DF1" s="698"/>
      <c r="DG1" s="698"/>
      <c r="DH1" s="698"/>
      <c r="DI1" s="699"/>
      <c r="DK1" s="697" t="s">
        <v>191</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15">
      <c r="B2" s="209" t="s">
        <v>192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15">
      <c r="B3" s="667" t="s">
        <v>193</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194</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195</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15">
      <c r="B4" s="667" t="s">
        <v>1</v>
      </c>
      <c r="C4" s="668"/>
      <c r="D4" s="668"/>
      <c r="E4" s="668"/>
      <c r="F4" s="668"/>
      <c r="G4" s="668"/>
      <c r="H4" s="668"/>
      <c r="I4" s="668"/>
      <c r="J4" s="668"/>
      <c r="K4" s="668"/>
      <c r="L4" s="668"/>
      <c r="M4" s="668"/>
      <c r="N4" s="668"/>
      <c r="O4" s="668"/>
      <c r="P4" s="668"/>
      <c r="Q4" s="669"/>
      <c r="R4" s="667" t="s">
        <v>196</v>
      </c>
      <c r="S4" s="668"/>
      <c r="T4" s="668"/>
      <c r="U4" s="668"/>
      <c r="V4" s="668"/>
      <c r="W4" s="668"/>
      <c r="X4" s="668"/>
      <c r="Y4" s="669"/>
      <c r="Z4" s="667" t="s">
        <v>197</v>
      </c>
      <c r="AA4" s="668"/>
      <c r="AB4" s="668"/>
      <c r="AC4" s="669"/>
      <c r="AD4" s="667" t="s">
        <v>198</v>
      </c>
      <c r="AE4" s="668"/>
      <c r="AF4" s="668"/>
      <c r="AG4" s="668"/>
      <c r="AH4" s="668"/>
      <c r="AI4" s="668"/>
      <c r="AJ4" s="668"/>
      <c r="AK4" s="669"/>
      <c r="AL4" s="667" t="s">
        <v>197</v>
      </c>
      <c r="AM4" s="668"/>
      <c r="AN4" s="668"/>
      <c r="AO4" s="669"/>
      <c r="AP4" s="700" t="s">
        <v>199</v>
      </c>
      <c r="AQ4" s="700"/>
      <c r="AR4" s="700"/>
      <c r="AS4" s="700"/>
      <c r="AT4" s="700"/>
      <c r="AU4" s="700"/>
      <c r="AV4" s="700"/>
      <c r="AW4" s="700"/>
      <c r="AX4" s="700"/>
      <c r="AY4" s="700"/>
      <c r="AZ4" s="700"/>
      <c r="BA4" s="700"/>
      <c r="BB4" s="700"/>
      <c r="BC4" s="700"/>
      <c r="BD4" s="700" t="s">
        <v>200</v>
      </c>
      <c r="BE4" s="700"/>
      <c r="BF4" s="700"/>
      <c r="BG4" s="700"/>
      <c r="BH4" s="700"/>
      <c r="BI4" s="700"/>
      <c r="BJ4" s="700"/>
      <c r="BK4" s="700"/>
      <c r="BL4" s="700" t="s">
        <v>197</v>
      </c>
      <c r="BM4" s="700"/>
      <c r="BN4" s="700"/>
      <c r="BO4" s="700"/>
      <c r="BP4" s="700" t="s">
        <v>201</v>
      </c>
      <c r="BQ4" s="700"/>
      <c r="BR4" s="700"/>
      <c r="BS4" s="700"/>
      <c r="BT4" s="700"/>
      <c r="BU4" s="700"/>
      <c r="BV4" s="700"/>
      <c r="BW4" s="700"/>
      <c r="BY4" s="667" t="s">
        <v>202</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15">
      <c r="B5" s="664" t="s">
        <v>203</v>
      </c>
      <c r="C5" s="665"/>
      <c r="D5" s="665"/>
      <c r="E5" s="665"/>
      <c r="F5" s="665"/>
      <c r="G5" s="665"/>
      <c r="H5" s="665"/>
      <c r="I5" s="665"/>
      <c r="J5" s="665"/>
      <c r="K5" s="665"/>
      <c r="L5" s="665"/>
      <c r="M5" s="665"/>
      <c r="N5" s="665"/>
      <c r="O5" s="665"/>
      <c r="P5" s="665"/>
      <c r="Q5" s="666"/>
      <c r="R5" s="676">
        <v>110091481</v>
      </c>
      <c r="S5" s="677"/>
      <c r="T5" s="677"/>
      <c r="U5" s="677"/>
      <c r="V5" s="677"/>
      <c r="W5" s="677"/>
      <c r="X5" s="677"/>
      <c r="Y5" s="678"/>
      <c r="Z5" s="695">
        <v>20.399999999999999</v>
      </c>
      <c r="AA5" s="695"/>
      <c r="AB5" s="695"/>
      <c r="AC5" s="695"/>
      <c r="AD5" s="696">
        <v>89188976</v>
      </c>
      <c r="AE5" s="696"/>
      <c r="AF5" s="696"/>
      <c r="AG5" s="696"/>
      <c r="AH5" s="696"/>
      <c r="AI5" s="696"/>
      <c r="AJ5" s="696"/>
      <c r="AK5" s="696"/>
      <c r="AL5" s="679">
        <v>32.1</v>
      </c>
      <c r="AM5" s="680"/>
      <c r="AN5" s="680"/>
      <c r="AO5" s="683"/>
      <c r="AP5" s="664" t="s">
        <v>204</v>
      </c>
      <c r="AQ5" s="665"/>
      <c r="AR5" s="665"/>
      <c r="AS5" s="665"/>
      <c r="AT5" s="665"/>
      <c r="AU5" s="665"/>
      <c r="AV5" s="665"/>
      <c r="AW5" s="665"/>
      <c r="AX5" s="665"/>
      <c r="AY5" s="665"/>
      <c r="AZ5" s="665"/>
      <c r="BA5" s="665"/>
      <c r="BB5" s="665"/>
      <c r="BC5" s="666"/>
      <c r="BD5" s="595">
        <v>110074821</v>
      </c>
      <c r="BE5" s="596"/>
      <c r="BF5" s="596"/>
      <c r="BG5" s="596"/>
      <c r="BH5" s="596"/>
      <c r="BI5" s="596"/>
      <c r="BJ5" s="596"/>
      <c r="BK5" s="597"/>
      <c r="BL5" s="684">
        <v>100</v>
      </c>
      <c r="BM5" s="684"/>
      <c r="BN5" s="684"/>
      <c r="BO5" s="684"/>
      <c r="BP5" s="685">
        <v>715359</v>
      </c>
      <c r="BQ5" s="685"/>
      <c r="BR5" s="685"/>
      <c r="BS5" s="685"/>
      <c r="BT5" s="685"/>
      <c r="BU5" s="685"/>
      <c r="BV5" s="685"/>
      <c r="BW5" s="688"/>
      <c r="BY5" s="667" t="s">
        <v>199</v>
      </c>
      <c r="BZ5" s="668"/>
      <c r="CA5" s="668"/>
      <c r="CB5" s="668"/>
      <c r="CC5" s="668"/>
      <c r="CD5" s="668"/>
      <c r="CE5" s="668"/>
      <c r="CF5" s="668"/>
      <c r="CG5" s="668"/>
      <c r="CH5" s="668"/>
      <c r="CI5" s="668"/>
      <c r="CJ5" s="668"/>
      <c r="CK5" s="668"/>
      <c r="CL5" s="669"/>
      <c r="CM5" s="667" t="s">
        <v>205</v>
      </c>
      <c r="CN5" s="668"/>
      <c r="CO5" s="668"/>
      <c r="CP5" s="668"/>
      <c r="CQ5" s="668"/>
      <c r="CR5" s="668"/>
      <c r="CS5" s="668"/>
      <c r="CT5" s="669"/>
      <c r="CU5" s="667" t="s">
        <v>197</v>
      </c>
      <c r="CV5" s="668"/>
      <c r="CW5" s="668"/>
      <c r="CX5" s="669"/>
      <c r="CY5" s="667" t="s">
        <v>206</v>
      </c>
      <c r="CZ5" s="668"/>
      <c r="DA5" s="668"/>
      <c r="DB5" s="668"/>
      <c r="DC5" s="668"/>
      <c r="DD5" s="668"/>
      <c r="DE5" s="668"/>
      <c r="DF5" s="668"/>
      <c r="DG5" s="668"/>
      <c r="DH5" s="668"/>
      <c r="DI5" s="668"/>
      <c r="DJ5" s="668"/>
      <c r="DK5" s="669"/>
      <c r="DL5" s="667" t="s">
        <v>207</v>
      </c>
      <c r="DM5" s="668"/>
      <c r="DN5" s="668"/>
      <c r="DO5" s="668"/>
      <c r="DP5" s="668"/>
      <c r="DQ5" s="668"/>
      <c r="DR5" s="668"/>
      <c r="DS5" s="668"/>
      <c r="DT5" s="668"/>
      <c r="DU5" s="668"/>
      <c r="DV5" s="668"/>
      <c r="DW5" s="668"/>
      <c r="DX5" s="669"/>
    </row>
    <row r="6" spans="2:138" ht="11.25" customHeight="1" x14ac:dyDescent="0.15">
      <c r="B6" s="592" t="s">
        <v>208</v>
      </c>
      <c r="C6" s="593"/>
      <c r="D6" s="593"/>
      <c r="E6" s="593"/>
      <c r="F6" s="593"/>
      <c r="G6" s="593"/>
      <c r="H6" s="593"/>
      <c r="I6" s="593"/>
      <c r="J6" s="593"/>
      <c r="K6" s="593"/>
      <c r="L6" s="593"/>
      <c r="M6" s="593"/>
      <c r="N6" s="593"/>
      <c r="O6" s="593"/>
      <c r="P6" s="593"/>
      <c r="Q6" s="594"/>
      <c r="R6" s="595">
        <v>17171176</v>
      </c>
      <c r="S6" s="596"/>
      <c r="T6" s="596"/>
      <c r="U6" s="596"/>
      <c r="V6" s="596"/>
      <c r="W6" s="596"/>
      <c r="X6" s="596"/>
      <c r="Y6" s="597"/>
      <c r="Z6" s="684">
        <v>3.2</v>
      </c>
      <c r="AA6" s="684"/>
      <c r="AB6" s="684"/>
      <c r="AC6" s="684"/>
      <c r="AD6" s="685">
        <v>17171176</v>
      </c>
      <c r="AE6" s="685"/>
      <c r="AF6" s="685"/>
      <c r="AG6" s="685"/>
      <c r="AH6" s="685"/>
      <c r="AI6" s="685"/>
      <c r="AJ6" s="685"/>
      <c r="AK6" s="685"/>
      <c r="AL6" s="598">
        <v>6.2</v>
      </c>
      <c r="AM6" s="686"/>
      <c r="AN6" s="686"/>
      <c r="AO6" s="687"/>
      <c r="AP6" s="592" t="s">
        <v>209</v>
      </c>
      <c r="AQ6" s="593"/>
      <c r="AR6" s="593"/>
      <c r="AS6" s="593"/>
      <c r="AT6" s="593"/>
      <c r="AU6" s="593"/>
      <c r="AV6" s="593"/>
      <c r="AW6" s="593"/>
      <c r="AX6" s="593"/>
      <c r="AY6" s="593"/>
      <c r="AZ6" s="593"/>
      <c r="BA6" s="593"/>
      <c r="BB6" s="593"/>
      <c r="BC6" s="594"/>
      <c r="BD6" s="595">
        <v>110074821</v>
      </c>
      <c r="BE6" s="596"/>
      <c r="BF6" s="596"/>
      <c r="BG6" s="596"/>
      <c r="BH6" s="596"/>
      <c r="BI6" s="596"/>
      <c r="BJ6" s="596"/>
      <c r="BK6" s="597"/>
      <c r="BL6" s="684">
        <v>100</v>
      </c>
      <c r="BM6" s="684"/>
      <c r="BN6" s="684"/>
      <c r="BO6" s="684"/>
      <c r="BP6" s="685">
        <v>715359</v>
      </c>
      <c r="BQ6" s="685"/>
      <c r="BR6" s="685"/>
      <c r="BS6" s="685"/>
      <c r="BT6" s="685"/>
      <c r="BU6" s="685"/>
      <c r="BV6" s="685"/>
      <c r="BW6" s="688"/>
      <c r="BY6" s="664" t="s">
        <v>210</v>
      </c>
      <c r="BZ6" s="665"/>
      <c r="CA6" s="665"/>
      <c r="CB6" s="665"/>
      <c r="CC6" s="665"/>
      <c r="CD6" s="665"/>
      <c r="CE6" s="665"/>
      <c r="CF6" s="665"/>
      <c r="CG6" s="665"/>
      <c r="CH6" s="665"/>
      <c r="CI6" s="665"/>
      <c r="CJ6" s="665"/>
      <c r="CK6" s="665"/>
      <c r="CL6" s="666"/>
      <c r="CM6" s="595">
        <v>1170504</v>
      </c>
      <c r="CN6" s="596"/>
      <c r="CO6" s="596"/>
      <c r="CP6" s="596"/>
      <c r="CQ6" s="596"/>
      <c r="CR6" s="596"/>
      <c r="CS6" s="596"/>
      <c r="CT6" s="597"/>
      <c r="CU6" s="684">
        <v>0.2</v>
      </c>
      <c r="CV6" s="684"/>
      <c r="CW6" s="684"/>
      <c r="CX6" s="684"/>
      <c r="CY6" s="601" t="s">
        <v>211</v>
      </c>
      <c r="CZ6" s="596"/>
      <c r="DA6" s="596"/>
      <c r="DB6" s="596"/>
      <c r="DC6" s="596"/>
      <c r="DD6" s="596"/>
      <c r="DE6" s="596"/>
      <c r="DF6" s="596"/>
      <c r="DG6" s="596"/>
      <c r="DH6" s="596"/>
      <c r="DI6" s="596"/>
      <c r="DJ6" s="596"/>
      <c r="DK6" s="597"/>
      <c r="DL6" s="601">
        <v>1169064</v>
      </c>
      <c r="DM6" s="596"/>
      <c r="DN6" s="596"/>
      <c r="DO6" s="596"/>
      <c r="DP6" s="596"/>
      <c r="DQ6" s="596"/>
      <c r="DR6" s="596"/>
      <c r="DS6" s="596"/>
      <c r="DT6" s="596"/>
      <c r="DU6" s="596"/>
      <c r="DV6" s="596"/>
      <c r="DW6" s="596"/>
      <c r="DX6" s="690"/>
    </row>
    <row r="7" spans="2:138" ht="11.25" customHeight="1" x14ac:dyDescent="0.15">
      <c r="B7" s="592" t="s">
        <v>212</v>
      </c>
      <c r="C7" s="593"/>
      <c r="D7" s="593"/>
      <c r="E7" s="593"/>
      <c r="F7" s="593"/>
      <c r="G7" s="593"/>
      <c r="H7" s="593"/>
      <c r="I7" s="593"/>
      <c r="J7" s="593"/>
      <c r="K7" s="593"/>
      <c r="L7" s="593"/>
      <c r="M7" s="593"/>
      <c r="N7" s="593"/>
      <c r="O7" s="593"/>
      <c r="P7" s="593"/>
      <c r="Q7" s="594"/>
      <c r="R7" s="595">
        <v>2062428</v>
      </c>
      <c r="S7" s="596"/>
      <c r="T7" s="596"/>
      <c r="U7" s="596"/>
      <c r="V7" s="596"/>
      <c r="W7" s="596"/>
      <c r="X7" s="596"/>
      <c r="Y7" s="597"/>
      <c r="Z7" s="684">
        <v>0.4</v>
      </c>
      <c r="AA7" s="684"/>
      <c r="AB7" s="684"/>
      <c r="AC7" s="684"/>
      <c r="AD7" s="685">
        <v>2062428</v>
      </c>
      <c r="AE7" s="685"/>
      <c r="AF7" s="685"/>
      <c r="AG7" s="685"/>
      <c r="AH7" s="685"/>
      <c r="AI7" s="685"/>
      <c r="AJ7" s="685"/>
      <c r="AK7" s="685"/>
      <c r="AL7" s="598">
        <v>0.7</v>
      </c>
      <c r="AM7" s="686"/>
      <c r="AN7" s="686"/>
      <c r="AO7" s="687"/>
      <c r="AP7" s="592" t="s">
        <v>213</v>
      </c>
      <c r="AQ7" s="593"/>
      <c r="AR7" s="593"/>
      <c r="AS7" s="593"/>
      <c r="AT7" s="593"/>
      <c r="AU7" s="593"/>
      <c r="AV7" s="593"/>
      <c r="AW7" s="593"/>
      <c r="AX7" s="593"/>
      <c r="AY7" s="593"/>
      <c r="AZ7" s="593"/>
      <c r="BA7" s="593"/>
      <c r="BB7" s="593"/>
      <c r="BC7" s="594"/>
      <c r="BD7" s="595">
        <v>34112769</v>
      </c>
      <c r="BE7" s="596"/>
      <c r="BF7" s="596"/>
      <c r="BG7" s="596"/>
      <c r="BH7" s="596"/>
      <c r="BI7" s="596"/>
      <c r="BJ7" s="596"/>
      <c r="BK7" s="597"/>
      <c r="BL7" s="684">
        <v>31</v>
      </c>
      <c r="BM7" s="684"/>
      <c r="BN7" s="684"/>
      <c r="BO7" s="684"/>
      <c r="BP7" s="685">
        <v>715359</v>
      </c>
      <c r="BQ7" s="685"/>
      <c r="BR7" s="685"/>
      <c r="BS7" s="685"/>
      <c r="BT7" s="685"/>
      <c r="BU7" s="685"/>
      <c r="BV7" s="685"/>
      <c r="BW7" s="688"/>
      <c r="BY7" s="592" t="s">
        <v>214</v>
      </c>
      <c r="BZ7" s="593"/>
      <c r="CA7" s="593"/>
      <c r="CB7" s="593"/>
      <c r="CC7" s="593"/>
      <c r="CD7" s="593"/>
      <c r="CE7" s="593"/>
      <c r="CF7" s="593"/>
      <c r="CG7" s="593"/>
      <c r="CH7" s="593"/>
      <c r="CI7" s="593"/>
      <c r="CJ7" s="593"/>
      <c r="CK7" s="593"/>
      <c r="CL7" s="594"/>
      <c r="CM7" s="595">
        <v>24889575</v>
      </c>
      <c r="CN7" s="596"/>
      <c r="CO7" s="596"/>
      <c r="CP7" s="596"/>
      <c r="CQ7" s="596"/>
      <c r="CR7" s="596"/>
      <c r="CS7" s="596"/>
      <c r="CT7" s="597"/>
      <c r="CU7" s="684">
        <v>4.7</v>
      </c>
      <c r="CV7" s="684"/>
      <c r="CW7" s="684"/>
      <c r="CX7" s="684"/>
      <c r="CY7" s="601">
        <v>902626</v>
      </c>
      <c r="CZ7" s="596"/>
      <c r="DA7" s="596"/>
      <c r="DB7" s="596"/>
      <c r="DC7" s="596"/>
      <c r="DD7" s="596"/>
      <c r="DE7" s="596"/>
      <c r="DF7" s="596"/>
      <c r="DG7" s="596"/>
      <c r="DH7" s="596"/>
      <c r="DI7" s="596"/>
      <c r="DJ7" s="596"/>
      <c r="DK7" s="597"/>
      <c r="DL7" s="601">
        <v>23224658</v>
      </c>
      <c r="DM7" s="596"/>
      <c r="DN7" s="596"/>
      <c r="DO7" s="596"/>
      <c r="DP7" s="596"/>
      <c r="DQ7" s="596"/>
      <c r="DR7" s="596"/>
      <c r="DS7" s="596"/>
      <c r="DT7" s="596"/>
      <c r="DU7" s="596"/>
      <c r="DV7" s="596"/>
      <c r="DW7" s="596"/>
      <c r="DX7" s="690"/>
    </row>
    <row r="8" spans="2:138" ht="11.25" customHeight="1" x14ac:dyDescent="0.15">
      <c r="B8" s="592" t="s">
        <v>215</v>
      </c>
      <c r="C8" s="593"/>
      <c r="D8" s="593"/>
      <c r="E8" s="593"/>
      <c r="F8" s="593"/>
      <c r="G8" s="593"/>
      <c r="H8" s="593"/>
      <c r="I8" s="593"/>
      <c r="J8" s="593"/>
      <c r="K8" s="593"/>
      <c r="L8" s="593"/>
      <c r="M8" s="593"/>
      <c r="N8" s="593"/>
      <c r="O8" s="593"/>
      <c r="P8" s="593"/>
      <c r="Q8" s="594"/>
      <c r="R8" s="595" t="s">
        <v>211</v>
      </c>
      <c r="S8" s="596"/>
      <c r="T8" s="596"/>
      <c r="U8" s="596"/>
      <c r="V8" s="596"/>
      <c r="W8" s="596"/>
      <c r="X8" s="596"/>
      <c r="Y8" s="597"/>
      <c r="Z8" s="684" t="s">
        <v>211</v>
      </c>
      <c r="AA8" s="684"/>
      <c r="AB8" s="684"/>
      <c r="AC8" s="684"/>
      <c r="AD8" s="685" t="s">
        <v>216</v>
      </c>
      <c r="AE8" s="685"/>
      <c r="AF8" s="685"/>
      <c r="AG8" s="685"/>
      <c r="AH8" s="685"/>
      <c r="AI8" s="685"/>
      <c r="AJ8" s="685"/>
      <c r="AK8" s="685"/>
      <c r="AL8" s="598" t="s">
        <v>118</v>
      </c>
      <c r="AM8" s="686"/>
      <c r="AN8" s="686"/>
      <c r="AO8" s="687"/>
      <c r="AP8" s="592" t="s">
        <v>217</v>
      </c>
      <c r="AQ8" s="593"/>
      <c r="AR8" s="593"/>
      <c r="AS8" s="593"/>
      <c r="AT8" s="593"/>
      <c r="AU8" s="593"/>
      <c r="AV8" s="593"/>
      <c r="AW8" s="593"/>
      <c r="AX8" s="593"/>
      <c r="AY8" s="593"/>
      <c r="AZ8" s="593"/>
      <c r="BA8" s="593"/>
      <c r="BB8" s="593"/>
      <c r="BC8" s="594"/>
      <c r="BD8" s="595">
        <v>883627</v>
      </c>
      <c r="BE8" s="596"/>
      <c r="BF8" s="596"/>
      <c r="BG8" s="596"/>
      <c r="BH8" s="596"/>
      <c r="BI8" s="596"/>
      <c r="BJ8" s="596"/>
      <c r="BK8" s="597"/>
      <c r="BL8" s="684">
        <v>0.8</v>
      </c>
      <c r="BM8" s="684"/>
      <c r="BN8" s="684"/>
      <c r="BO8" s="684"/>
      <c r="BP8" s="685">
        <v>220599</v>
      </c>
      <c r="BQ8" s="685"/>
      <c r="BR8" s="685"/>
      <c r="BS8" s="685"/>
      <c r="BT8" s="685"/>
      <c r="BU8" s="685"/>
      <c r="BV8" s="685"/>
      <c r="BW8" s="688"/>
      <c r="BY8" s="592" t="s">
        <v>218</v>
      </c>
      <c r="BZ8" s="593"/>
      <c r="CA8" s="593"/>
      <c r="CB8" s="593"/>
      <c r="CC8" s="593"/>
      <c r="CD8" s="593"/>
      <c r="CE8" s="593"/>
      <c r="CF8" s="593"/>
      <c r="CG8" s="593"/>
      <c r="CH8" s="593"/>
      <c r="CI8" s="593"/>
      <c r="CJ8" s="593"/>
      <c r="CK8" s="593"/>
      <c r="CL8" s="594"/>
      <c r="CM8" s="595">
        <v>72347339</v>
      </c>
      <c r="CN8" s="596"/>
      <c r="CO8" s="596"/>
      <c r="CP8" s="596"/>
      <c r="CQ8" s="596"/>
      <c r="CR8" s="596"/>
      <c r="CS8" s="596"/>
      <c r="CT8" s="597"/>
      <c r="CU8" s="684">
        <v>13.7</v>
      </c>
      <c r="CV8" s="684"/>
      <c r="CW8" s="684"/>
      <c r="CX8" s="684"/>
      <c r="CY8" s="601">
        <v>1296642</v>
      </c>
      <c r="CZ8" s="596"/>
      <c r="DA8" s="596"/>
      <c r="DB8" s="596"/>
      <c r="DC8" s="596"/>
      <c r="DD8" s="596"/>
      <c r="DE8" s="596"/>
      <c r="DF8" s="596"/>
      <c r="DG8" s="596"/>
      <c r="DH8" s="596"/>
      <c r="DI8" s="596"/>
      <c r="DJ8" s="596"/>
      <c r="DK8" s="597"/>
      <c r="DL8" s="601">
        <v>64097782</v>
      </c>
      <c r="DM8" s="596"/>
      <c r="DN8" s="596"/>
      <c r="DO8" s="596"/>
      <c r="DP8" s="596"/>
      <c r="DQ8" s="596"/>
      <c r="DR8" s="596"/>
      <c r="DS8" s="596"/>
      <c r="DT8" s="596"/>
      <c r="DU8" s="596"/>
      <c r="DV8" s="596"/>
      <c r="DW8" s="596"/>
      <c r="DX8" s="690"/>
    </row>
    <row r="9" spans="2:138" ht="11.25" customHeight="1" x14ac:dyDescent="0.15">
      <c r="B9" s="592" t="s">
        <v>219</v>
      </c>
      <c r="C9" s="593"/>
      <c r="D9" s="593"/>
      <c r="E9" s="593"/>
      <c r="F9" s="593"/>
      <c r="G9" s="593"/>
      <c r="H9" s="593"/>
      <c r="I9" s="593"/>
      <c r="J9" s="593"/>
      <c r="K9" s="593"/>
      <c r="L9" s="593"/>
      <c r="M9" s="593"/>
      <c r="N9" s="593"/>
      <c r="O9" s="593"/>
      <c r="P9" s="593"/>
      <c r="Q9" s="594"/>
      <c r="R9" s="595" t="s">
        <v>118</v>
      </c>
      <c r="S9" s="596"/>
      <c r="T9" s="596"/>
      <c r="U9" s="596"/>
      <c r="V9" s="596"/>
      <c r="W9" s="596"/>
      <c r="X9" s="596"/>
      <c r="Y9" s="597"/>
      <c r="Z9" s="684" t="s">
        <v>118</v>
      </c>
      <c r="AA9" s="684"/>
      <c r="AB9" s="684"/>
      <c r="AC9" s="684"/>
      <c r="AD9" s="685" t="s">
        <v>211</v>
      </c>
      <c r="AE9" s="685"/>
      <c r="AF9" s="685"/>
      <c r="AG9" s="685"/>
      <c r="AH9" s="685"/>
      <c r="AI9" s="685"/>
      <c r="AJ9" s="685"/>
      <c r="AK9" s="685"/>
      <c r="AL9" s="598" t="s">
        <v>211</v>
      </c>
      <c r="AM9" s="686"/>
      <c r="AN9" s="686"/>
      <c r="AO9" s="687"/>
      <c r="AP9" s="592" t="s">
        <v>220</v>
      </c>
      <c r="AQ9" s="593"/>
      <c r="AR9" s="593"/>
      <c r="AS9" s="593"/>
      <c r="AT9" s="593"/>
      <c r="AU9" s="593"/>
      <c r="AV9" s="593"/>
      <c r="AW9" s="593"/>
      <c r="AX9" s="593"/>
      <c r="AY9" s="593"/>
      <c r="AZ9" s="593"/>
      <c r="BA9" s="593"/>
      <c r="BB9" s="593"/>
      <c r="BC9" s="594"/>
      <c r="BD9" s="595">
        <v>27165506</v>
      </c>
      <c r="BE9" s="596"/>
      <c r="BF9" s="596"/>
      <c r="BG9" s="596"/>
      <c r="BH9" s="596"/>
      <c r="BI9" s="596"/>
      <c r="BJ9" s="596"/>
      <c r="BK9" s="597"/>
      <c r="BL9" s="684">
        <v>24.7</v>
      </c>
      <c r="BM9" s="684"/>
      <c r="BN9" s="684"/>
      <c r="BO9" s="684"/>
      <c r="BP9" s="685" t="s">
        <v>211</v>
      </c>
      <c r="BQ9" s="685"/>
      <c r="BR9" s="685"/>
      <c r="BS9" s="685"/>
      <c r="BT9" s="685"/>
      <c r="BU9" s="685"/>
      <c r="BV9" s="685"/>
      <c r="BW9" s="688"/>
      <c r="BY9" s="592" t="s">
        <v>221</v>
      </c>
      <c r="BZ9" s="593"/>
      <c r="CA9" s="593"/>
      <c r="CB9" s="593"/>
      <c r="CC9" s="593"/>
      <c r="CD9" s="593"/>
      <c r="CE9" s="593"/>
      <c r="CF9" s="593"/>
      <c r="CG9" s="593"/>
      <c r="CH9" s="593"/>
      <c r="CI9" s="593"/>
      <c r="CJ9" s="593"/>
      <c r="CK9" s="593"/>
      <c r="CL9" s="594"/>
      <c r="CM9" s="595">
        <v>12092805</v>
      </c>
      <c r="CN9" s="596"/>
      <c r="CO9" s="596"/>
      <c r="CP9" s="596"/>
      <c r="CQ9" s="596"/>
      <c r="CR9" s="596"/>
      <c r="CS9" s="596"/>
      <c r="CT9" s="597"/>
      <c r="CU9" s="684">
        <v>2.2999999999999998</v>
      </c>
      <c r="CV9" s="684"/>
      <c r="CW9" s="684"/>
      <c r="CX9" s="684"/>
      <c r="CY9" s="601">
        <v>1721519</v>
      </c>
      <c r="CZ9" s="596"/>
      <c r="DA9" s="596"/>
      <c r="DB9" s="596"/>
      <c r="DC9" s="596"/>
      <c r="DD9" s="596"/>
      <c r="DE9" s="596"/>
      <c r="DF9" s="596"/>
      <c r="DG9" s="596"/>
      <c r="DH9" s="596"/>
      <c r="DI9" s="596"/>
      <c r="DJ9" s="596"/>
      <c r="DK9" s="597"/>
      <c r="DL9" s="601">
        <v>7274252</v>
      </c>
      <c r="DM9" s="596"/>
      <c r="DN9" s="596"/>
      <c r="DO9" s="596"/>
      <c r="DP9" s="596"/>
      <c r="DQ9" s="596"/>
      <c r="DR9" s="596"/>
      <c r="DS9" s="596"/>
      <c r="DT9" s="596"/>
      <c r="DU9" s="596"/>
      <c r="DV9" s="596"/>
      <c r="DW9" s="596"/>
      <c r="DX9" s="690"/>
    </row>
    <row r="10" spans="2:138" ht="11.25" customHeight="1" x14ac:dyDescent="0.15">
      <c r="B10" s="592" t="s">
        <v>222</v>
      </c>
      <c r="C10" s="593"/>
      <c r="D10" s="593"/>
      <c r="E10" s="593"/>
      <c r="F10" s="593"/>
      <c r="G10" s="593"/>
      <c r="H10" s="593"/>
      <c r="I10" s="593"/>
      <c r="J10" s="593"/>
      <c r="K10" s="593"/>
      <c r="L10" s="593"/>
      <c r="M10" s="593"/>
      <c r="N10" s="593"/>
      <c r="O10" s="593"/>
      <c r="P10" s="593"/>
      <c r="Q10" s="594"/>
      <c r="R10" s="595">
        <v>94211</v>
      </c>
      <c r="S10" s="596"/>
      <c r="T10" s="596"/>
      <c r="U10" s="596"/>
      <c r="V10" s="596"/>
      <c r="W10" s="596"/>
      <c r="X10" s="596"/>
      <c r="Y10" s="597"/>
      <c r="Z10" s="684">
        <v>0</v>
      </c>
      <c r="AA10" s="684"/>
      <c r="AB10" s="684"/>
      <c r="AC10" s="684"/>
      <c r="AD10" s="685">
        <v>94211</v>
      </c>
      <c r="AE10" s="685"/>
      <c r="AF10" s="685"/>
      <c r="AG10" s="685"/>
      <c r="AH10" s="685"/>
      <c r="AI10" s="685"/>
      <c r="AJ10" s="685"/>
      <c r="AK10" s="685"/>
      <c r="AL10" s="598">
        <v>0</v>
      </c>
      <c r="AM10" s="686"/>
      <c r="AN10" s="686"/>
      <c r="AO10" s="687"/>
      <c r="AP10" s="592" t="s">
        <v>223</v>
      </c>
      <c r="AQ10" s="593"/>
      <c r="AR10" s="593"/>
      <c r="AS10" s="593"/>
      <c r="AT10" s="593"/>
      <c r="AU10" s="593"/>
      <c r="AV10" s="593"/>
      <c r="AW10" s="593"/>
      <c r="AX10" s="593"/>
      <c r="AY10" s="593"/>
      <c r="AZ10" s="593"/>
      <c r="BA10" s="593"/>
      <c r="BB10" s="593"/>
      <c r="BC10" s="594"/>
      <c r="BD10" s="595">
        <v>1133425</v>
      </c>
      <c r="BE10" s="596"/>
      <c r="BF10" s="596"/>
      <c r="BG10" s="596"/>
      <c r="BH10" s="596"/>
      <c r="BI10" s="596"/>
      <c r="BJ10" s="596"/>
      <c r="BK10" s="597"/>
      <c r="BL10" s="684">
        <v>1</v>
      </c>
      <c r="BM10" s="684"/>
      <c r="BN10" s="684"/>
      <c r="BO10" s="684"/>
      <c r="BP10" s="685">
        <v>53946</v>
      </c>
      <c r="BQ10" s="685"/>
      <c r="BR10" s="685"/>
      <c r="BS10" s="685"/>
      <c r="BT10" s="685"/>
      <c r="BU10" s="685"/>
      <c r="BV10" s="685"/>
      <c r="BW10" s="688"/>
      <c r="BY10" s="592" t="s">
        <v>224</v>
      </c>
      <c r="BZ10" s="593"/>
      <c r="CA10" s="593"/>
      <c r="CB10" s="593"/>
      <c r="CC10" s="593"/>
      <c r="CD10" s="593"/>
      <c r="CE10" s="593"/>
      <c r="CF10" s="593"/>
      <c r="CG10" s="593"/>
      <c r="CH10" s="593"/>
      <c r="CI10" s="593"/>
      <c r="CJ10" s="593"/>
      <c r="CK10" s="593"/>
      <c r="CL10" s="594"/>
      <c r="CM10" s="595">
        <v>1368794</v>
      </c>
      <c r="CN10" s="596"/>
      <c r="CO10" s="596"/>
      <c r="CP10" s="596"/>
      <c r="CQ10" s="596"/>
      <c r="CR10" s="596"/>
      <c r="CS10" s="596"/>
      <c r="CT10" s="597"/>
      <c r="CU10" s="684">
        <v>0.3</v>
      </c>
      <c r="CV10" s="684"/>
      <c r="CW10" s="684"/>
      <c r="CX10" s="684"/>
      <c r="CY10" s="601">
        <v>239779</v>
      </c>
      <c r="CZ10" s="596"/>
      <c r="DA10" s="596"/>
      <c r="DB10" s="596"/>
      <c r="DC10" s="596"/>
      <c r="DD10" s="596"/>
      <c r="DE10" s="596"/>
      <c r="DF10" s="596"/>
      <c r="DG10" s="596"/>
      <c r="DH10" s="596"/>
      <c r="DI10" s="596"/>
      <c r="DJ10" s="596"/>
      <c r="DK10" s="597"/>
      <c r="DL10" s="601">
        <v>857472</v>
      </c>
      <c r="DM10" s="596"/>
      <c r="DN10" s="596"/>
      <c r="DO10" s="596"/>
      <c r="DP10" s="596"/>
      <c r="DQ10" s="596"/>
      <c r="DR10" s="596"/>
      <c r="DS10" s="596"/>
      <c r="DT10" s="596"/>
      <c r="DU10" s="596"/>
      <c r="DV10" s="596"/>
      <c r="DW10" s="596"/>
      <c r="DX10" s="690"/>
    </row>
    <row r="11" spans="2:138" ht="11.25" customHeight="1" x14ac:dyDescent="0.15">
      <c r="B11" s="592" t="s">
        <v>225</v>
      </c>
      <c r="C11" s="593"/>
      <c r="D11" s="593"/>
      <c r="E11" s="593"/>
      <c r="F11" s="593"/>
      <c r="G11" s="593"/>
      <c r="H11" s="593"/>
      <c r="I11" s="593"/>
      <c r="J11" s="593"/>
      <c r="K11" s="593"/>
      <c r="L11" s="593"/>
      <c r="M11" s="593"/>
      <c r="N11" s="593"/>
      <c r="O11" s="593"/>
      <c r="P11" s="593"/>
      <c r="Q11" s="594"/>
      <c r="R11" s="595">
        <v>10002</v>
      </c>
      <c r="S11" s="596"/>
      <c r="T11" s="596"/>
      <c r="U11" s="596"/>
      <c r="V11" s="596"/>
      <c r="W11" s="596"/>
      <c r="X11" s="596"/>
      <c r="Y11" s="597"/>
      <c r="Z11" s="684">
        <v>0</v>
      </c>
      <c r="AA11" s="684"/>
      <c r="AB11" s="684"/>
      <c r="AC11" s="684"/>
      <c r="AD11" s="685">
        <v>10002</v>
      </c>
      <c r="AE11" s="685"/>
      <c r="AF11" s="685"/>
      <c r="AG11" s="685"/>
      <c r="AH11" s="685"/>
      <c r="AI11" s="685"/>
      <c r="AJ11" s="685"/>
      <c r="AK11" s="685"/>
      <c r="AL11" s="598">
        <v>0</v>
      </c>
      <c r="AM11" s="686"/>
      <c r="AN11" s="686"/>
      <c r="AO11" s="687"/>
      <c r="AP11" s="592" t="s">
        <v>226</v>
      </c>
      <c r="AQ11" s="593"/>
      <c r="AR11" s="593"/>
      <c r="AS11" s="593"/>
      <c r="AT11" s="593"/>
      <c r="AU11" s="593"/>
      <c r="AV11" s="593"/>
      <c r="AW11" s="593"/>
      <c r="AX11" s="593"/>
      <c r="AY11" s="593"/>
      <c r="AZ11" s="593"/>
      <c r="BA11" s="593"/>
      <c r="BB11" s="593"/>
      <c r="BC11" s="594"/>
      <c r="BD11" s="595">
        <v>2398993</v>
      </c>
      <c r="BE11" s="596"/>
      <c r="BF11" s="596"/>
      <c r="BG11" s="596"/>
      <c r="BH11" s="596"/>
      <c r="BI11" s="596"/>
      <c r="BJ11" s="596"/>
      <c r="BK11" s="597"/>
      <c r="BL11" s="684">
        <v>2.2000000000000002</v>
      </c>
      <c r="BM11" s="684"/>
      <c r="BN11" s="684"/>
      <c r="BO11" s="684"/>
      <c r="BP11" s="685">
        <v>440814</v>
      </c>
      <c r="BQ11" s="685"/>
      <c r="BR11" s="685"/>
      <c r="BS11" s="685"/>
      <c r="BT11" s="685"/>
      <c r="BU11" s="685"/>
      <c r="BV11" s="685"/>
      <c r="BW11" s="688"/>
      <c r="BY11" s="592" t="s">
        <v>227</v>
      </c>
      <c r="BZ11" s="593"/>
      <c r="CA11" s="593"/>
      <c r="CB11" s="593"/>
      <c r="CC11" s="593"/>
      <c r="CD11" s="593"/>
      <c r="CE11" s="593"/>
      <c r="CF11" s="593"/>
      <c r="CG11" s="593"/>
      <c r="CH11" s="593"/>
      <c r="CI11" s="593"/>
      <c r="CJ11" s="593"/>
      <c r="CK11" s="593"/>
      <c r="CL11" s="594"/>
      <c r="CM11" s="595">
        <v>28527679</v>
      </c>
      <c r="CN11" s="596"/>
      <c r="CO11" s="596"/>
      <c r="CP11" s="596"/>
      <c r="CQ11" s="596"/>
      <c r="CR11" s="596"/>
      <c r="CS11" s="596"/>
      <c r="CT11" s="597"/>
      <c r="CU11" s="684">
        <v>5.4</v>
      </c>
      <c r="CV11" s="684"/>
      <c r="CW11" s="684"/>
      <c r="CX11" s="684"/>
      <c r="CY11" s="601">
        <v>18591768</v>
      </c>
      <c r="CZ11" s="596"/>
      <c r="DA11" s="596"/>
      <c r="DB11" s="596"/>
      <c r="DC11" s="596"/>
      <c r="DD11" s="596"/>
      <c r="DE11" s="596"/>
      <c r="DF11" s="596"/>
      <c r="DG11" s="596"/>
      <c r="DH11" s="596"/>
      <c r="DI11" s="596"/>
      <c r="DJ11" s="596"/>
      <c r="DK11" s="597"/>
      <c r="DL11" s="601">
        <v>10521882</v>
      </c>
      <c r="DM11" s="596"/>
      <c r="DN11" s="596"/>
      <c r="DO11" s="596"/>
      <c r="DP11" s="596"/>
      <c r="DQ11" s="596"/>
      <c r="DR11" s="596"/>
      <c r="DS11" s="596"/>
      <c r="DT11" s="596"/>
      <c r="DU11" s="596"/>
      <c r="DV11" s="596"/>
      <c r="DW11" s="596"/>
      <c r="DX11" s="690"/>
    </row>
    <row r="12" spans="2:138" ht="11.25" customHeight="1" x14ac:dyDescent="0.15">
      <c r="B12" s="592" t="s">
        <v>228</v>
      </c>
      <c r="C12" s="593"/>
      <c r="D12" s="593"/>
      <c r="E12" s="593"/>
      <c r="F12" s="593"/>
      <c r="G12" s="593"/>
      <c r="H12" s="593"/>
      <c r="I12" s="593"/>
      <c r="J12" s="593"/>
      <c r="K12" s="593"/>
      <c r="L12" s="593"/>
      <c r="M12" s="593"/>
      <c r="N12" s="593"/>
      <c r="O12" s="593"/>
      <c r="P12" s="593"/>
      <c r="Q12" s="594"/>
      <c r="R12" s="595">
        <v>15004535</v>
      </c>
      <c r="S12" s="596"/>
      <c r="T12" s="596"/>
      <c r="U12" s="596"/>
      <c r="V12" s="596"/>
      <c r="W12" s="596"/>
      <c r="X12" s="596"/>
      <c r="Y12" s="597"/>
      <c r="Z12" s="684">
        <v>2.8</v>
      </c>
      <c r="AA12" s="684"/>
      <c r="AB12" s="684"/>
      <c r="AC12" s="684"/>
      <c r="AD12" s="685">
        <v>15004535</v>
      </c>
      <c r="AE12" s="685"/>
      <c r="AF12" s="685"/>
      <c r="AG12" s="685"/>
      <c r="AH12" s="685"/>
      <c r="AI12" s="685"/>
      <c r="AJ12" s="685"/>
      <c r="AK12" s="685"/>
      <c r="AL12" s="598">
        <v>5.4</v>
      </c>
      <c r="AM12" s="686"/>
      <c r="AN12" s="686"/>
      <c r="AO12" s="687"/>
      <c r="AP12" s="592" t="s">
        <v>229</v>
      </c>
      <c r="AQ12" s="593"/>
      <c r="AR12" s="593"/>
      <c r="AS12" s="593"/>
      <c r="AT12" s="593"/>
      <c r="AU12" s="593"/>
      <c r="AV12" s="593"/>
      <c r="AW12" s="593"/>
      <c r="AX12" s="593"/>
      <c r="AY12" s="593"/>
      <c r="AZ12" s="593"/>
      <c r="BA12" s="593"/>
      <c r="BB12" s="593"/>
      <c r="BC12" s="594"/>
      <c r="BD12" s="595">
        <v>582753</v>
      </c>
      <c r="BE12" s="596"/>
      <c r="BF12" s="596"/>
      <c r="BG12" s="596"/>
      <c r="BH12" s="596"/>
      <c r="BI12" s="596"/>
      <c r="BJ12" s="596"/>
      <c r="BK12" s="597"/>
      <c r="BL12" s="684">
        <v>0.5</v>
      </c>
      <c r="BM12" s="684"/>
      <c r="BN12" s="684"/>
      <c r="BO12" s="684"/>
      <c r="BP12" s="685" t="s">
        <v>118</v>
      </c>
      <c r="BQ12" s="685"/>
      <c r="BR12" s="685"/>
      <c r="BS12" s="685"/>
      <c r="BT12" s="685"/>
      <c r="BU12" s="685"/>
      <c r="BV12" s="685"/>
      <c r="BW12" s="688"/>
      <c r="BY12" s="592" t="s">
        <v>230</v>
      </c>
      <c r="BZ12" s="593"/>
      <c r="CA12" s="593"/>
      <c r="CB12" s="593"/>
      <c r="CC12" s="593"/>
      <c r="CD12" s="593"/>
      <c r="CE12" s="593"/>
      <c r="CF12" s="593"/>
      <c r="CG12" s="593"/>
      <c r="CH12" s="593"/>
      <c r="CI12" s="593"/>
      <c r="CJ12" s="593"/>
      <c r="CK12" s="593"/>
      <c r="CL12" s="594"/>
      <c r="CM12" s="595">
        <v>54737187</v>
      </c>
      <c r="CN12" s="596"/>
      <c r="CO12" s="596"/>
      <c r="CP12" s="596"/>
      <c r="CQ12" s="596"/>
      <c r="CR12" s="596"/>
      <c r="CS12" s="596"/>
      <c r="CT12" s="597"/>
      <c r="CU12" s="684">
        <v>10.4</v>
      </c>
      <c r="CV12" s="684"/>
      <c r="CW12" s="684"/>
      <c r="CX12" s="684"/>
      <c r="CY12" s="601">
        <v>854682</v>
      </c>
      <c r="CZ12" s="596"/>
      <c r="DA12" s="596"/>
      <c r="DB12" s="596"/>
      <c r="DC12" s="596"/>
      <c r="DD12" s="596"/>
      <c r="DE12" s="596"/>
      <c r="DF12" s="596"/>
      <c r="DG12" s="596"/>
      <c r="DH12" s="596"/>
      <c r="DI12" s="596"/>
      <c r="DJ12" s="596"/>
      <c r="DK12" s="597"/>
      <c r="DL12" s="601">
        <v>5380664</v>
      </c>
      <c r="DM12" s="596"/>
      <c r="DN12" s="596"/>
      <c r="DO12" s="596"/>
      <c r="DP12" s="596"/>
      <c r="DQ12" s="596"/>
      <c r="DR12" s="596"/>
      <c r="DS12" s="596"/>
      <c r="DT12" s="596"/>
      <c r="DU12" s="596"/>
      <c r="DV12" s="596"/>
      <c r="DW12" s="596"/>
      <c r="DX12" s="690"/>
    </row>
    <row r="13" spans="2:138" ht="11.25" customHeight="1" x14ac:dyDescent="0.15">
      <c r="B13" s="592" t="s">
        <v>231</v>
      </c>
      <c r="C13" s="593"/>
      <c r="D13" s="593"/>
      <c r="E13" s="593"/>
      <c r="F13" s="593"/>
      <c r="G13" s="593"/>
      <c r="H13" s="593"/>
      <c r="I13" s="593"/>
      <c r="J13" s="593"/>
      <c r="K13" s="593"/>
      <c r="L13" s="593"/>
      <c r="M13" s="593"/>
      <c r="N13" s="593"/>
      <c r="O13" s="593"/>
      <c r="P13" s="593"/>
      <c r="Q13" s="594"/>
      <c r="R13" s="595" t="s">
        <v>211</v>
      </c>
      <c r="S13" s="596"/>
      <c r="T13" s="596"/>
      <c r="U13" s="596"/>
      <c r="V13" s="596"/>
      <c r="W13" s="596"/>
      <c r="X13" s="596"/>
      <c r="Y13" s="597"/>
      <c r="Z13" s="684" t="s">
        <v>118</v>
      </c>
      <c r="AA13" s="684"/>
      <c r="AB13" s="684"/>
      <c r="AC13" s="684"/>
      <c r="AD13" s="685" t="s">
        <v>211</v>
      </c>
      <c r="AE13" s="685"/>
      <c r="AF13" s="685"/>
      <c r="AG13" s="685"/>
      <c r="AH13" s="685"/>
      <c r="AI13" s="685"/>
      <c r="AJ13" s="685"/>
      <c r="AK13" s="685"/>
      <c r="AL13" s="598" t="s">
        <v>118</v>
      </c>
      <c r="AM13" s="686"/>
      <c r="AN13" s="686"/>
      <c r="AO13" s="687"/>
      <c r="AP13" s="592" t="s">
        <v>232</v>
      </c>
      <c r="AQ13" s="593"/>
      <c r="AR13" s="593"/>
      <c r="AS13" s="593"/>
      <c r="AT13" s="593"/>
      <c r="AU13" s="593"/>
      <c r="AV13" s="593"/>
      <c r="AW13" s="593"/>
      <c r="AX13" s="593"/>
      <c r="AY13" s="593"/>
      <c r="AZ13" s="593"/>
      <c r="BA13" s="593"/>
      <c r="BB13" s="593"/>
      <c r="BC13" s="594"/>
      <c r="BD13" s="595">
        <v>1063407</v>
      </c>
      <c r="BE13" s="596"/>
      <c r="BF13" s="596"/>
      <c r="BG13" s="596"/>
      <c r="BH13" s="596"/>
      <c r="BI13" s="596"/>
      <c r="BJ13" s="596"/>
      <c r="BK13" s="597"/>
      <c r="BL13" s="684">
        <v>1</v>
      </c>
      <c r="BM13" s="684"/>
      <c r="BN13" s="684"/>
      <c r="BO13" s="684"/>
      <c r="BP13" s="685" t="s">
        <v>216</v>
      </c>
      <c r="BQ13" s="685"/>
      <c r="BR13" s="685"/>
      <c r="BS13" s="685"/>
      <c r="BT13" s="685"/>
      <c r="BU13" s="685"/>
      <c r="BV13" s="685"/>
      <c r="BW13" s="688"/>
      <c r="BY13" s="592" t="s">
        <v>233</v>
      </c>
      <c r="BZ13" s="593"/>
      <c r="CA13" s="593"/>
      <c r="CB13" s="593"/>
      <c r="CC13" s="593"/>
      <c r="CD13" s="593"/>
      <c r="CE13" s="593"/>
      <c r="CF13" s="593"/>
      <c r="CG13" s="593"/>
      <c r="CH13" s="593"/>
      <c r="CI13" s="593"/>
      <c r="CJ13" s="593"/>
      <c r="CK13" s="593"/>
      <c r="CL13" s="594"/>
      <c r="CM13" s="595">
        <v>95488721</v>
      </c>
      <c r="CN13" s="596"/>
      <c r="CO13" s="596"/>
      <c r="CP13" s="596"/>
      <c r="CQ13" s="596"/>
      <c r="CR13" s="596"/>
      <c r="CS13" s="596"/>
      <c r="CT13" s="597"/>
      <c r="CU13" s="684">
        <v>18.100000000000001</v>
      </c>
      <c r="CV13" s="684"/>
      <c r="CW13" s="684"/>
      <c r="CX13" s="684"/>
      <c r="CY13" s="601">
        <v>84147527</v>
      </c>
      <c r="CZ13" s="596"/>
      <c r="DA13" s="596"/>
      <c r="DB13" s="596"/>
      <c r="DC13" s="596"/>
      <c r="DD13" s="596"/>
      <c r="DE13" s="596"/>
      <c r="DF13" s="596"/>
      <c r="DG13" s="596"/>
      <c r="DH13" s="596"/>
      <c r="DI13" s="596"/>
      <c r="DJ13" s="596"/>
      <c r="DK13" s="597"/>
      <c r="DL13" s="601">
        <v>17208477</v>
      </c>
      <c r="DM13" s="596"/>
      <c r="DN13" s="596"/>
      <c r="DO13" s="596"/>
      <c r="DP13" s="596"/>
      <c r="DQ13" s="596"/>
      <c r="DR13" s="596"/>
      <c r="DS13" s="596"/>
      <c r="DT13" s="596"/>
      <c r="DU13" s="596"/>
      <c r="DV13" s="596"/>
      <c r="DW13" s="596"/>
      <c r="DX13" s="690"/>
    </row>
    <row r="14" spans="2:138" ht="11.25" customHeight="1" x14ac:dyDescent="0.15">
      <c r="B14" s="592" t="s">
        <v>234</v>
      </c>
      <c r="C14" s="593"/>
      <c r="D14" s="593"/>
      <c r="E14" s="593"/>
      <c r="F14" s="593"/>
      <c r="G14" s="593"/>
      <c r="H14" s="593"/>
      <c r="I14" s="593"/>
      <c r="J14" s="593"/>
      <c r="K14" s="593"/>
      <c r="L14" s="593"/>
      <c r="M14" s="593"/>
      <c r="N14" s="593"/>
      <c r="O14" s="593"/>
      <c r="P14" s="593"/>
      <c r="Q14" s="594"/>
      <c r="R14" s="595">
        <v>433168</v>
      </c>
      <c r="S14" s="596"/>
      <c r="T14" s="596"/>
      <c r="U14" s="596"/>
      <c r="V14" s="596"/>
      <c r="W14" s="596"/>
      <c r="X14" s="596"/>
      <c r="Y14" s="597"/>
      <c r="Z14" s="684">
        <v>0.1</v>
      </c>
      <c r="AA14" s="684"/>
      <c r="AB14" s="684"/>
      <c r="AC14" s="684"/>
      <c r="AD14" s="685">
        <v>433168</v>
      </c>
      <c r="AE14" s="685"/>
      <c r="AF14" s="685"/>
      <c r="AG14" s="685"/>
      <c r="AH14" s="685"/>
      <c r="AI14" s="685"/>
      <c r="AJ14" s="685"/>
      <c r="AK14" s="685"/>
      <c r="AL14" s="598">
        <v>0.2</v>
      </c>
      <c r="AM14" s="686"/>
      <c r="AN14" s="686"/>
      <c r="AO14" s="687"/>
      <c r="AP14" s="592" t="s">
        <v>235</v>
      </c>
      <c r="AQ14" s="593"/>
      <c r="AR14" s="593"/>
      <c r="AS14" s="593"/>
      <c r="AT14" s="593"/>
      <c r="AU14" s="593"/>
      <c r="AV14" s="593"/>
      <c r="AW14" s="593"/>
      <c r="AX14" s="593"/>
      <c r="AY14" s="593"/>
      <c r="AZ14" s="593"/>
      <c r="BA14" s="593"/>
      <c r="BB14" s="593"/>
      <c r="BC14" s="594"/>
      <c r="BD14" s="595">
        <v>885058</v>
      </c>
      <c r="BE14" s="596"/>
      <c r="BF14" s="596"/>
      <c r="BG14" s="596"/>
      <c r="BH14" s="596"/>
      <c r="BI14" s="596"/>
      <c r="BJ14" s="596"/>
      <c r="BK14" s="597"/>
      <c r="BL14" s="684">
        <v>0.8</v>
      </c>
      <c r="BM14" s="684"/>
      <c r="BN14" s="684"/>
      <c r="BO14" s="684"/>
      <c r="BP14" s="685" t="s">
        <v>216</v>
      </c>
      <c r="BQ14" s="685"/>
      <c r="BR14" s="685"/>
      <c r="BS14" s="685"/>
      <c r="BT14" s="685"/>
      <c r="BU14" s="685"/>
      <c r="BV14" s="685"/>
      <c r="BW14" s="688"/>
      <c r="BY14" s="592" t="s">
        <v>236</v>
      </c>
      <c r="BZ14" s="593"/>
      <c r="CA14" s="593"/>
      <c r="CB14" s="593"/>
      <c r="CC14" s="593"/>
      <c r="CD14" s="593"/>
      <c r="CE14" s="593"/>
      <c r="CF14" s="593"/>
      <c r="CG14" s="593"/>
      <c r="CH14" s="593"/>
      <c r="CI14" s="593"/>
      <c r="CJ14" s="593"/>
      <c r="CK14" s="593"/>
      <c r="CL14" s="594"/>
      <c r="CM14" s="595">
        <v>27571505</v>
      </c>
      <c r="CN14" s="596"/>
      <c r="CO14" s="596"/>
      <c r="CP14" s="596"/>
      <c r="CQ14" s="596"/>
      <c r="CR14" s="596"/>
      <c r="CS14" s="596"/>
      <c r="CT14" s="597"/>
      <c r="CU14" s="684">
        <v>5.2</v>
      </c>
      <c r="CV14" s="684"/>
      <c r="CW14" s="684"/>
      <c r="CX14" s="684"/>
      <c r="CY14" s="601">
        <v>2111305</v>
      </c>
      <c r="CZ14" s="596"/>
      <c r="DA14" s="596"/>
      <c r="DB14" s="596"/>
      <c r="DC14" s="596"/>
      <c r="DD14" s="596"/>
      <c r="DE14" s="596"/>
      <c r="DF14" s="596"/>
      <c r="DG14" s="596"/>
      <c r="DH14" s="596"/>
      <c r="DI14" s="596"/>
      <c r="DJ14" s="596"/>
      <c r="DK14" s="597"/>
      <c r="DL14" s="601">
        <v>25793831</v>
      </c>
      <c r="DM14" s="596"/>
      <c r="DN14" s="596"/>
      <c r="DO14" s="596"/>
      <c r="DP14" s="596"/>
      <c r="DQ14" s="596"/>
      <c r="DR14" s="596"/>
      <c r="DS14" s="596"/>
      <c r="DT14" s="596"/>
      <c r="DU14" s="596"/>
      <c r="DV14" s="596"/>
      <c r="DW14" s="596"/>
      <c r="DX14" s="690"/>
    </row>
    <row r="15" spans="2:138" ht="11.25" customHeight="1" x14ac:dyDescent="0.15">
      <c r="B15" s="592" t="s">
        <v>237</v>
      </c>
      <c r="C15" s="593"/>
      <c r="D15" s="593"/>
      <c r="E15" s="593"/>
      <c r="F15" s="593"/>
      <c r="G15" s="593"/>
      <c r="H15" s="593"/>
      <c r="I15" s="593"/>
      <c r="J15" s="593"/>
      <c r="K15" s="593"/>
      <c r="L15" s="593"/>
      <c r="M15" s="593"/>
      <c r="N15" s="593"/>
      <c r="O15" s="593"/>
      <c r="P15" s="593"/>
      <c r="Q15" s="594"/>
      <c r="R15" s="595">
        <v>172716470</v>
      </c>
      <c r="S15" s="596"/>
      <c r="T15" s="596"/>
      <c r="U15" s="596"/>
      <c r="V15" s="596"/>
      <c r="W15" s="596"/>
      <c r="X15" s="596"/>
      <c r="Y15" s="597"/>
      <c r="Z15" s="684">
        <v>32</v>
      </c>
      <c r="AA15" s="684"/>
      <c r="AB15" s="684"/>
      <c r="AC15" s="684"/>
      <c r="AD15" s="685">
        <v>169551012</v>
      </c>
      <c r="AE15" s="685"/>
      <c r="AF15" s="685"/>
      <c r="AG15" s="685"/>
      <c r="AH15" s="685"/>
      <c r="AI15" s="685"/>
      <c r="AJ15" s="685"/>
      <c r="AK15" s="685"/>
      <c r="AL15" s="598">
        <v>61.1</v>
      </c>
      <c r="AM15" s="686"/>
      <c r="AN15" s="686"/>
      <c r="AO15" s="687"/>
      <c r="AP15" s="592" t="s">
        <v>238</v>
      </c>
      <c r="AQ15" s="593"/>
      <c r="AR15" s="593"/>
      <c r="AS15" s="593"/>
      <c r="AT15" s="593"/>
      <c r="AU15" s="593"/>
      <c r="AV15" s="593"/>
      <c r="AW15" s="593"/>
      <c r="AX15" s="593"/>
      <c r="AY15" s="593"/>
      <c r="AZ15" s="593"/>
      <c r="BA15" s="593"/>
      <c r="BB15" s="593"/>
      <c r="BC15" s="594"/>
      <c r="BD15" s="595">
        <v>19491440</v>
      </c>
      <c r="BE15" s="596"/>
      <c r="BF15" s="596"/>
      <c r="BG15" s="596"/>
      <c r="BH15" s="596"/>
      <c r="BI15" s="596"/>
      <c r="BJ15" s="596"/>
      <c r="BK15" s="597"/>
      <c r="BL15" s="684">
        <v>17.7</v>
      </c>
      <c r="BM15" s="684"/>
      <c r="BN15" s="684"/>
      <c r="BO15" s="684"/>
      <c r="BP15" s="685" t="s">
        <v>211</v>
      </c>
      <c r="BQ15" s="685"/>
      <c r="BR15" s="685"/>
      <c r="BS15" s="685"/>
      <c r="BT15" s="685"/>
      <c r="BU15" s="685"/>
      <c r="BV15" s="685"/>
      <c r="BW15" s="688"/>
      <c r="BY15" s="592" t="s">
        <v>239</v>
      </c>
      <c r="BZ15" s="593"/>
      <c r="CA15" s="593"/>
      <c r="CB15" s="593"/>
      <c r="CC15" s="593"/>
      <c r="CD15" s="593"/>
      <c r="CE15" s="593"/>
      <c r="CF15" s="593"/>
      <c r="CG15" s="593"/>
      <c r="CH15" s="593"/>
      <c r="CI15" s="593"/>
      <c r="CJ15" s="593"/>
      <c r="CK15" s="593"/>
      <c r="CL15" s="594"/>
      <c r="CM15" s="595" t="s">
        <v>211</v>
      </c>
      <c r="CN15" s="596"/>
      <c r="CO15" s="596"/>
      <c r="CP15" s="596"/>
      <c r="CQ15" s="596"/>
      <c r="CR15" s="596"/>
      <c r="CS15" s="596"/>
      <c r="CT15" s="597"/>
      <c r="CU15" s="684" t="s">
        <v>118</v>
      </c>
      <c r="CV15" s="684"/>
      <c r="CW15" s="684"/>
      <c r="CX15" s="684"/>
      <c r="CY15" s="601" t="s">
        <v>118</v>
      </c>
      <c r="CZ15" s="596"/>
      <c r="DA15" s="596"/>
      <c r="DB15" s="596"/>
      <c r="DC15" s="596"/>
      <c r="DD15" s="596"/>
      <c r="DE15" s="596"/>
      <c r="DF15" s="596"/>
      <c r="DG15" s="596"/>
      <c r="DH15" s="596"/>
      <c r="DI15" s="596"/>
      <c r="DJ15" s="596"/>
      <c r="DK15" s="597"/>
      <c r="DL15" s="601" t="s">
        <v>118</v>
      </c>
      <c r="DM15" s="596"/>
      <c r="DN15" s="596"/>
      <c r="DO15" s="596"/>
      <c r="DP15" s="596"/>
      <c r="DQ15" s="596"/>
      <c r="DR15" s="596"/>
      <c r="DS15" s="596"/>
      <c r="DT15" s="596"/>
      <c r="DU15" s="596"/>
      <c r="DV15" s="596"/>
      <c r="DW15" s="596"/>
      <c r="DX15" s="690"/>
    </row>
    <row r="16" spans="2:138" ht="11.25" customHeight="1" x14ac:dyDescent="0.15">
      <c r="B16" s="592" t="s">
        <v>240</v>
      </c>
      <c r="C16" s="593"/>
      <c r="D16" s="593"/>
      <c r="E16" s="593"/>
      <c r="F16" s="593"/>
      <c r="G16" s="593"/>
      <c r="H16" s="593"/>
      <c r="I16" s="593"/>
      <c r="J16" s="593"/>
      <c r="K16" s="593"/>
      <c r="L16" s="593"/>
      <c r="M16" s="593"/>
      <c r="N16" s="593"/>
      <c r="O16" s="593"/>
      <c r="P16" s="593"/>
      <c r="Q16" s="594"/>
      <c r="R16" s="595">
        <v>169551012</v>
      </c>
      <c r="S16" s="596"/>
      <c r="T16" s="596"/>
      <c r="U16" s="596"/>
      <c r="V16" s="596"/>
      <c r="W16" s="596"/>
      <c r="X16" s="596"/>
      <c r="Y16" s="597"/>
      <c r="Z16" s="598">
        <v>31.4</v>
      </c>
      <c r="AA16" s="686"/>
      <c r="AB16" s="686"/>
      <c r="AC16" s="689"/>
      <c r="AD16" s="601">
        <v>169551012</v>
      </c>
      <c r="AE16" s="596"/>
      <c r="AF16" s="596"/>
      <c r="AG16" s="596"/>
      <c r="AH16" s="596"/>
      <c r="AI16" s="596"/>
      <c r="AJ16" s="596"/>
      <c r="AK16" s="597"/>
      <c r="AL16" s="598">
        <v>61.1</v>
      </c>
      <c r="AM16" s="686"/>
      <c r="AN16" s="686"/>
      <c r="AO16" s="687"/>
      <c r="AP16" s="592" t="s">
        <v>241</v>
      </c>
      <c r="AQ16" s="593"/>
      <c r="AR16" s="593"/>
      <c r="AS16" s="593"/>
      <c r="AT16" s="593"/>
      <c r="AU16" s="593"/>
      <c r="AV16" s="593"/>
      <c r="AW16" s="593"/>
      <c r="AX16" s="593"/>
      <c r="AY16" s="593"/>
      <c r="AZ16" s="593"/>
      <c r="BA16" s="593"/>
      <c r="BB16" s="593"/>
      <c r="BC16" s="594"/>
      <c r="BD16" s="595">
        <v>1028759</v>
      </c>
      <c r="BE16" s="596"/>
      <c r="BF16" s="596"/>
      <c r="BG16" s="596"/>
      <c r="BH16" s="596"/>
      <c r="BI16" s="596"/>
      <c r="BJ16" s="596"/>
      <c r="BK16" s="597"/>
      <c r="BL16" s="684">
        <v>0.9</v>
      </c>
      <c r="BM16" s="684"/>
      <c r="BN16" s="684"/>
      <c r="BO16" s="684"/>
      <c r="BP16" s="685" t="s">
        <v>118</v>
      </c>
      <c r="BQ16" s="685"/>
      <c r="BR16" s="685"/>
      <c r="BS16" s="685"/>
      <c r="BT16" s="685"/>
      <c r="BU16" s="685"/>
      <c r="BV16" s="685"/>
      <c r="BW16" s="688"/>
      <c r="BY16" s="592" t="s">
        <v>242</v>
      </c>
      <c r="BZ16" s="593"/>
      <c r="CA16" s="593"/>
      <c r="CB16" s="593"/>
      <c r="CC16" s="593"/>
      <c r="CD16" s="593"/>
      <c r="CE16" s="593"/>
      <c r="CF16" s="593"/>
      <c r="CG16" s="593"/>
      <c r="CH16" s="593"/>
      <c r="CI16" s="593"/>
      <c r="CJ16" s="593"/>
      <c r="CK16" s="593"/>
      <c r="CL16" s="594"/>
      <c r="CM16" s="595">
        <v>106272747</v>
      </c>
      <c r="CN16" s="596"/>
      <c r="CO16" s="596"/>
      <c r="CP16" s="596"/>
      <c r="CQ16" s="596"/>
      <c r="CR16" s="596"/>
      <c r="CS16" s="596"/>
      <c r="CT16" s="597"/>
      <c r="CU16" s="684">
        <v>20.2</v>
      </c>
      <c r="CV16" s="684"/>
      <c r="CW16" s="684"/>
      <c r="CX16" s="684"/>
      <c r="CY16" s="601">
        <v>4085165</v>
      </c>
      <c r="CZ16" s="596"/>
      <c r="DA16" s="596"/>
      <c r="DB16" s="596"/>
      <c r="DC16" s="596"/>
      <c r="DD16" s="596"/>
      <c r="DE16" s="596"/>
      <c r="DF16" s="596"/>
      <c r="DG16" s="596"/>
      <c r="DH16" s="596"/>
      <c r="DI16" s="596"/>
      <c r="DJ16" s="596"/>
      <c r="DK16" s="597"/>
      <c r="DL16" s="601">
        <v>83498406</v>
      </c>
      <c r="DM16" s="596"/>
      <c r="DN16" s="596"/>
      <c r="DO16" s="596"/>
      <c r="DP16" s="596"/>
      <c r="DQ16" s="596"/>
      <c r="DR16" s="596"/>
      <c r="DS16" s="596"/>
      <c r="DT16" s="596"/>
      <c r="DU16" s="596"/>
      <c r="DV16" s="596"/>
      <c r="DW16" s="596"/>
      <c r="DX16" s="690"/>
    </row>
    <row r="17" spans="2:128" ht="11.25" customHeight="1" x14ac:dyDescent="0.15">
      <c r="B17" s="592" t="s">
        <v>243</v>
      </c>
      <c r="C17" s="593"/>
      <c r="D17" s="593"/>
      <c r="E17" s="593"/>
      <c r="F17" s="593"/>
      <c r="G17" s="593"/>
      <c r="H17" s="593"/>
      <c r="I17" s="593"/>
      <c r="J17" s="593"/>
      <c r="K17" s="593"/>
      <c r="L17" s="593"/>
      <c r="M17" s="593"/>
      <c r="N17" s="593"/>
      <c r="O17" s="593"/>
      <c r="P17" s="593"/>
      <c r="Q17" s="594"/>
      <c r="R17" s="595">
        <v>3157515</v>
      </c>
      <c r="S17" s="596"/>
      <c r="T17" s="596"/>
      <c r="U17" s="596"/>
      <c r="V17" s="596"/>
      <c r="W17" s="596"/>
      <c r="X17" s="596"/>
      <c r="Y17" s="597"/>
      <c r="Z17" s="598">
        <v>0.6</v>
      </c>
      <c r="AA17" s="686"/>
      <c r="AB17" s="686"/>
      <c r="AC17" s="689"/>
      <c r="AD17" s="601" t="s">
        <v>118</v>
      </c>
      <c r="AE17" s="596"/>
      <c r="AF17" s="596"/>
      <c r="AG17" s="596"/>
      <c r="AH17" s="596"/>
      <c r="AI17" s="596"/>
      <c r="AJ17" s="596"/>
      <c r="AK17" s="597"/>
      <c r="AL17" s="598" t="s">
        <v>211</v>
      </c>
      <c r="AM17" s="686"/>
      <c r="AN17" s="686"/>
      <c r="AO17" s="687"/>
      <c r="AP17" s="592" t="s">
        <v>244</v>
      </c>
      <c r="AQ17" s="593"/>
      <c r="AR17" s="593"/>
      <c r="AS17" s="593"/>
      <c r="AT17" s="593"/>
      <c r="AU17" s="593"/>
      <c r="AV17" s="593"/>
      <c r="AW17" s="593"/>
      <c r="AX17" s="593"/>
      <c r="AY17" s="593"/>
      <c r="AZ17" s="593"/>
      <c r="BA17" s="593"/>
      <c r="BB17" s="593"/>
      <c r="BC17" s="594"/>
      <c r="BD17" s="595">
        <v>18462681</v>
      </c>
      <c r="BE17" s="596"/>
      <c r="BF17" s="596"/>
      <c r="BG17" s="596"/>
      <c r="BH17" s="596"/>
      <c r="BI17" s="596"/>
      <c r="BJ17" s="596"/>
      <c r="BK17" s="597"/>
      <c r="BL17" s="684">
        <v>16.8</v>
      </c>
      <c r="BM17" s="684"/>
      <c r="BN17" s="684"/>
      <c r="BO17" s="684"/>
      <c r="BP17" s="685" t="s">
        <v>118</v>
      </c>
      <c r="BQ17" s="685"/>
      <c r="BR17" s="685"/>
      <c r="BS17" s="685"/>
      <c r="BT17" s="685"/>
      <c r="BU17" s="685"/>
      <c r="BV17" s="685"/>
      <c r="BW17" s="688"/>
      <c r="BY17" s="592" t="s">
        <v>245</v>
      </c>
      <c r="BZ17" s="593"/>
      <c r="CA17" s="593"/>
      <c r="CB17" s="593"/>
      <c r="CC17" s="593"/>
      <c r="CD17" s="593"/>
      <c r="CE17" s="593"/>
      <c r="CF17" s="593"/>
      <c r="CG17" s="593"/>
      <c r="CH17" s="593"/>
      <c r="CI17" s="593"/>
      <c r="CJ17" s="593"/>
      <c r="CK17" s="593"/>
      <c r="CL17" s="594"/>
      <c r="CM17" s="595">
        <v>7212312</v>
      </c>
      <c r="CN17" s="596"/>
      <c r="CO17" s="596"/>
      <c r="CP17" s="596"/>
      <c r="CQ17" s="596"/>
      <c r="CR17" s="596"/>
      <c r="CS17" s="596"/>
      <c r="CT17" s="597"/>
      <c r="CU17" s="684">
        <v>1.4</v>
      </c>
      <c r="CV17" s="684"/>
      <c r="CW17" s="684"/>
      <c r="CX17" s="684"/>
      <c r="CY17" s="601" t="s">
        <v>211</v>
      </c>
      <c r="CZ17" s="596"/>
      <c r="DA17" s="596"/>
      <c r="DB17" s="596"/>
      <c r="DC17" s="596"/>
      <c r="DD17" s="596"/>
      <c r="DE17" s="596"/>
      <c r="DF17" s="596"/>
      <c r="DG17" s="596"/>
      <c r="DH17" s="596"/>
      <c r="DI17" s="596"/>
      <c r="DJ17" s="596"/>
      <c r="DK17" s="597"/>
      <c r="DL17" s="601">
        <v>54989</v>
      </c>
      <c r="DM17" s="596"/>
      <c r="DN17" s="596"/>
      <c r="DO17" s="596"/>
      <c r="DP17" s="596"/>
      <c r="DQ17" s="596"/>
      <c r="DR17" s="596"/>
      <c r="DS17" s="596"/>
      <c r="DT17" s="596"/>
      <c r="DU17" s="596"/>
      <c r="DV17" s="596"/>
      <c r="DW17" s="596"/>
      <c r="DX17" s="690"/>
    </row>
    <row r="18" spans="2:128" ht="11.25" customHeight="1" x14ac:dyDescent="0.15">
      <c r="B18" s="592" t="s">
        <v>246</v>
      </c>
      <c r="C18" s="593"/>
      <c r="D18" s="593"/>
      <c r="E18" s="593"/>
      <c r="F18" s="593"/>
      <c r="G18" s="593"/>
      <c r="H18" s="593"/>
      <c r="I18" s="593"/>
      <c r="J18" s="593"/>
      <c r="K18" s="593"/>
      <c r="L18" s="593"/>
      <c r="M18" s="593"/>
      <c r="N18" s="593"/>
      <c r="O18" s="593"/>
      <c r="P18" s="593"/>
      <c r="Q18" s="594"/>
      <c r="R18" s="595">
        <v>7943</v>
      </c>
      <c r="S18" s="596"/>
      <c r="T18" s="596"/>
      <c r="U18" s="596"/>
      <c r="V18" s="596"/>
      <c r="W18" s="596"/>
      <c r="X18" s="596"/>
      <c r="Y18" s="597"/>
      <c r="Z18" s="598">
        <v>0</v>
      </c>
      <c r="AA18" s="686"/>
      <c r="AB18" s="686"/>
      <c r="AC18" s="689"/>
      <c r="AD18" s="601" t="s">
        <v>118</v>
      </c>
      <c r="AE18" s="596"/>
      <c r="AF18" s="596"/>
      <c r="AG18" s="596"/>
      <c r="AH18" s="596"/>
      <c r="AI18" s="596"/>
      <c r="AJ18" s="596"/>
      <c r="AK18" s="597"/>
      <c r="AL18" s="598" t="s">
        <v>216</v>
      </c>
      <c r="AM18" s="686"/>
      <c r="AN18" s="686"/>
      <c r="AO18" s="687"/>
      <c r="AP18" s="592" t="s">
        <v>247</v>
      </c>
      <c r="AQ18" s="593"/>
      <c r="AR18" s="593"/>
      <c r="AS18" s="593"/>
      <c r="AT18" s="593"/>
      <c r="AU18" s="593"/>
      <c r="AV18" s="593"/>
      <c r="AW18" s="593"/>
      <c r="AX18" s="593"/>
      <c r="AY18" s="593"/>
      <c r="AZ18" s="593"/>
      <c r="BA18" s="593"/>
      <c r="BB18" s="593"/>
      <c r="BC18" s="594"/>
      <c r="BD18" s="595">
        <v>34899451</v>
      </c>
      <c r="BE18" s="596"/>
      <c r="BF18" s="596"/>
      <c r="BG18" s="596"/>
      <c r="BH18" s="596"/>
      <c r="BI18" s="596"/>
      <c r="BJ18" s="596"/>
      <c r="BK18" s="597"/>
      <c r="BL18" s="684">
        <v>31.7</v>
      </c>
      <c r="BM18" s="684"/>
      <c r="BN18" s="684"/>
      <c r="BO18" s="684"/>
      <c r="BP18" s="685" t="s">
        <v>118</v>
      </c>
      <c r="BQ18" s="685"/>
      <c r="BR18" s="685"/>
      <c r="BS18" s="685"/>
      <c r="BT18" s="685"/>
      <c r="BU18" s="685"/>
      <c r="BV18" s="685"/>
      <c r="BW18" s="688"/>
      <c r="BY18" s="592" t="s">
        <v>248</v>
      </c>
      <c r="BZ18" s="593"/>
      <c r="CA18" s="593"/>
      <c r="CB18" s="593"/>
      <c r="CC18" s="593"/>
      <c r="CD18" s="593"/>
      <c r="CE18" s="593"/>
      <c r="CF18" s="593"/>
      <c r="CG18" s="593"/>
      <c r="CH18" s="593"/>
      <c r="CI18" s="593"/>
      <c r="CJ18" s="593"/>
      <c r="CK18" s="593"/>
      <c r="CL18" s="594"/>
      <c r="CM18" s="595">
        <v>75147427</v>
      </c>
      <c r="CN18" s="596"/>
      <c r="CO18" s="596"/>
      <c r="CP18" s="596"/>
      <c r="CQ18" s="596"/>
      <c r="CR18" s="596"/>
      <c r="CS18" s="596"/>
      <c r="CT18" s="597"/>
      <c r="CU18" s="684">
        <v>14.3</v>
      </c>
      <c r="CV18" s="684"/>
      <c r="CW18" s="684"/>
      <c r="CX18" s="684"/>
      <c r="CY18" s="601" t="s">
        <v>211</v>
      </c>
      <c r="CZ18" s="596"/>
      <c r="DA18" s="596"/>
      <c r="DB18" s="596"/>
      <c r="DC18" s="596"/>
      <c r="DD18" s="596"/>
      <c r="DE18" s="596"/>
      <c r="DF18" s="596"/>
      <c r="DG18" s="596"/>
      <c r="DH18" s="596"/>
      <c r="DI18" s="596"/>
      <c r="DJ18" s="596"/>
      <c r="DK18" s="597"/>
      <c r="DL18" s="601">
        <v>71458975</v>
      </c>
      <c r="DM18" s="596"/>
      <c r="DN18" s="596"/>
      <c r="DO18" s="596"/>
      <c r="DP18" s="596"/>
      <c r="DQ18" s="596"/>
      <c r="DR18" s="596"/>
      <c r="DS18" s="596"/>
      <c r="DT18" s="596"/>
      <c r="DU18" s="596"/>
      <c r="DV18" s="596"/>
      <c r="DW18" s="596"/>
      <c r="DX18" s="690"/>
    </row>
    <row r="19" spans="2:128" ht="11.25" customHeight="1" x14ac:dyDescent="0.15">
      <c r="B19" s="592" t="s">
        <v>249</v>
      </c>
      <c r="C19" s="593"/>
      <c r="D19" s="593"/>
      <c r="E19" s="593"/>
      <c r="F19" s="593"/>
      <c r="G19" s="593"/>
      <c r="H19" s="593"/>
      <c r="I19" s="593"/>
      <c r="J19" s="593"/>
      <c r="K19" s="593"/>
      <c r="L19" s="593"/>
      <c r="M19" s="593"/>
      <c r="N19" s="593"/>
      <c r="O19" s="593"/>
      <c r="P19" s="593"/>
      <c r="Q19" s="594"/>
      <c r="R19" s="595">
        <v>300412295</v>
      </c>
      <c r="S19" s="596"/>
      <c r="T19" s="596"/>
      <c r="U19" s="596"/>
      <c r="V19" s="596"/>
      <c r="W19" s="596"/>
      <c r="X19" s="596"/>
      <c r="Y19" s="597"/>
      <c r="Z19" s="598">
        <v>55.6</v>
      </c>
      <c r="AA19" s="686"/>
      <c r="AB19" s="686"/>
      <c r="AC19" s="689"/>
      <c r="AD19" s="601">
        <v>276344332</v>
      </c>
      <c r="AE19" s="596"/>
      <c r="AF19" s="596"/>
      <c r="AG19" s="596"/>
      <c r="AH19" s="596"/>
      <c r="AI19" s="596"/>
      <c r="AJ19" s="596"/>
      <c r="AK19" s="597"/>
      <c r="AL19" s="598">
        <v>99.6</v>
      </c>
      <c r="AM19" s="686"/>
      <c r="AN19" s="686"/>
      <c r="AO19" s="687"/>
      <c r="AP19" s="592" t="s">
        <v>250</v>
      </c>
      <c r="AQ19" s="593"/>
      <c r="AR19" s="593"/>
      <c r="AS19" s="593"/>
      <c r="AT19" s="593"/>
      <c r="AU19" s="593"/>
      <c r="AV19" s="593"/>
      <c r="AW19" s="593"/>
      <c r="AX19" s="593"/>
      <c r="AY19" s="593"/>
      <c r="AZ19" s="593"/>
      <c r="BA19" s="593"/>
      <c r="BB19" s="593"/>
      <c r="BC19" s="594"/>
      <c r="BD19" s="595">
        <v>1729455</v>
      </c>
      <c r="BE19" s="596"/>
      <c r="BF19" s="596"/>
      <c r="BG19" s="596"/>
      <c r="BH19" s="596"/>
      <c r="BI19" s="596"/>
      <c r="BJ19" s="596"/>
      <c r="BK19" s="597"/>
      <c r="BL19" s="684">
        <v>1.6</v>
      </c>
      <c r="BM19" s="684"/>
      <c r="BN19" s="684"/>
      <c r="BO19" s="684"/>
      <c r="BP19" s="685" t="s">
        <v>118</v>
      </c>
      <c r="BQ19" s="685"/>
      <c r="BR19" s="685"/>
      <c r="BS19" s="685"/>
      <c r="BT19" s="685"/>
      <c r="BU19" s="685"/>
      <c r="BV19" s="685"/>
      <c r="BW19" s="688"/>
      <c r="BY19" s="592" t="s">
        <v>251</v>
      </c>
      <c r="BZ19" s="593"/>
      <c r="CA19" s="593"/>
      <c r="CB19" s="593"/>
      <c r="CC19" s="593"/>
      <c r="CD19" s="593"/>
      <c r="CE19" s="593"/>
      <c r="CF19" s="593"/>
      <c r="CG19" s="593"/>
      <c r="CH19" s="593"/>
      <c r="CI19" s="593"/>
      <c r="CJ19" s="593"/>
      <c r="CK19" s="593"/>
      <c r="CL19" s="594"/>
      <c r="CM19" s="595" t="s">
        <v>118</v>
      </c>
      <c r="CN19" s="596"/>
      <c r="CO19" s="596"/>
      <c r="CP19" s="596"/>
      <c r="CQ19" s="596"/>
      <c r="CR19" s="596"/>
      <c r="CS19" s="596"/>
      <c r="CT19" s="597"/>
      <c r="CU19" s="684" t="s">
        <v>216</v>
      </c>
      <c r="CV19" s="684"/>
      <c r="CW19" s="684"/>
      <c r="CX19" s="684"/>
      <c r="CY19" s="601" t="s">
        <v>211</v>
      </c>
      <c r="CZ19" s="596"/>
      <c r="DA19" s="596"/>
      <c r="DB19" s="596"/>
      <c r="DC19" s="596"/>
      <c r="DD19" s="596"/>
      <c r="DE19" s="596"/>
      <c r="DF19" s="596"/>
      <c r="DG19" s="596"/>
      <c r="DH19" s="596"/>
      <c r="DI19" s="596"/>
      <c r="DJ19" s="596"/>
      <c r="DK19" s="597"/>
      <c r="DL19" s="601" t="s">
        <v>211</v>
      </c>
      <c r="DM19" s="596"/>
      <c r="DN19" s="596"/>
      <c r="DO19" s="596"/>
      <c r="DP19" s="596"/>
      <c r="DQ19" s="596"/>
      <c r="DR19" s="596"/>
      <c r="DS19" s="596"/>
      <c r="DT19" s="596"/>
      <c r="DU19" s="596"/>
      <c r="DV19" s="596"/>
      <c r="DW19" s="596"/>
      <c r="DX19" s="690"/>
    </row>
    <row r="20" spans="2:128" ht="11.25" customHeight="1" x14ac:dyDescent="0.15">
      <c r="B20" s="592" t="s">
        <v>252</v>
      </c>
      <c r="C20" s="593"/>
      <c r="D20" s="593"/>
      <c r="E20" s="593"/>
      <c r="F20" s="593"/>
      <c r="G20" s="593"/>
      <c r="H20" s="593"/>
      <c r="I20" s="593"/>
      <c r="J20" s="593"/>
      <c r="K20" s="593"/>
      <c r="L20" s="593"/>
      <c r="M20" s="593"/>
      <c r="N20" s="593"/>
      <c r="O20" s="593"/>
      <c r="P20" s="593"/>
      <c r="Q20" s="594"/>
      <c r="R20" s="595">
        <v>210298</v>
      </c>
      <c r="S20" s="596"/>
      <c r="T20" s="596"/>
      <c r="U20" s="596"/>
      <c r="V20" s="596"/>
      <c r="W20" s="596"/>
      <c r="X20" s="596"/>
      <c r="Y20" s="597"/>
      <c r="Z20" s="598">
        <v>0</v>
      </c>
      <c r="AA20" s="686"/>
      <c r="AB20" s="686"/>
      <c r="AC20" s="689"/>
      <c r="AD20" s="601">
        <v>210298</v>
      </c>
      <c r="AE20" s="596"/>
      <c r="AF20" s="596"/>
      <c r="AG20" s="596"/>
      <c r="AH20" s="596"/>
      <c r="AI20" s="596"/>
      <c r="AJ20" s="596"/>
      <c r="AK20" s="597"/>
      <c r="AL20" s="598">
        <v>0.1</v>
      </c>
      <c r="AM20" s="686"/>
      <c r="AN20" s="686"/>
      <c r="AO20" s="687"/>
      <c r="AP20" s="691" t="s">
        <v>253</v>
      </c>
      <c r="AQ20" s="692"/>
      <c r="AR20" s="692"/>
      <c r="AS20" s="692"/>
      <c r="AT20" s="692"/>
      <c r="AU20" s="692"/>
      <c r="AV20" s="692"/>
      <c r="AW20" s="692"/>
      <c r="AX20" s="692"/>
      <c r="AY20" s="692"/>
      <c r="AZ20" s="692"/>
      <c r="BA20" s="692"/>
      <c r="BB20" s="692"/>
      <c r="BC20" s="693"/>
      <c r="BD20" s="595">
        <v>1049706</v>
      </c>
      <c r="BE20" s="596"/>
      <c r="BF20" s="596"/>
      <c r="BG20" s="596"/>
      <c r="BH20" s="596"/>
      <c r="BI20" s="596"/>
      <c r="BJ20" s="596"/>
      <c r="BK20" s="597"/>
      <c r="BL20" s="684">
        <v>1</v>
      </c>
      <c r="BM20" s="684"/>
      <c r="BN20" s="684"/>
      <c r="BO20" s="684"/>
      <c r="BP20" s="685" t="s">
        <v>211</v>
      </c>
      <c r="BQ20" s="685"/>
      <c r="BR20" s="685"/>
      <c r="BS20" s="685"/>
      <c r="BT20" s="685"/>
      <c r="BU20" s="685"/>
      <c r="BV20" s="685"/>
      <c r="BW20" s="688"/>
      <c r="BY20" s="691" t="s">
        <v>254</v>
      </c>
      <c r="BZ20" s="692"/>
      <c r="CA20" s="692"/>
      <c r="CB20" s="692"/>
      <c r="CC20" s="692"/>
      <c r="CD20" s="692"/>
      <c r="CE20" s="692"/>
      <c r="CF20" s="692"/>
      <c r="CG20" s="692"/>
      <c r="CH20" s="692"/>
      <c r="CI20" s="692"/>
      <c r="CJ20" s="692"/>
      <c r="CK20" s="692"/>
      <c r="CL20" s="693"/>
      <c r="CM20" s="595" t="s">
        <v>118</v>
      </c>
      <c r="CN20" s="596"/>
      <c r="CO20" s="596"/>
      <c r="CP20" s="596"/>
      <c r="CQ20" s="596"/>
      <c r="CR20" s="596"/>
      <c r="CS20" s="596"/>
      <c r="CT20" s="597"/>
      <c r="CU20" s="684" t="s">
        <v>255</v>
      </c>
      <c r="CV20" s="684"/>
      <c r="CW20" s="684"/>
      <c r="CX20" s="684"/>
      <c r="CY20" s="601" t="s">
        <v>211</v>
      </c>
      <c r="CZ20" s="596"/>
      <c r="DA20" s="596"/>
      <c r="DB20" s="596"/>
      <c r="DC20" s="596"/>
      <c r="DD20" s="596"/>
      <c r="DE20" s="596"/>
      <c r="DF20" s="596"/>
      <c r="DG20" s="596"/>
      <c r="DH20" s="596"/>
      <c r="DI20" s="596"/>
      <c r="DJ20" s="596"/>
      <c r="DK20" s="597"/>
      <c r="DL20" s="601" t="s">
        <v>118</v>
      </c>
      <c r="DM20" s="596"/>
      <c r="DN20" s="596"/>
      <c r="DO20" s="596"/>
      <c r="DP20" s="596"/>
      <c r="DQ20" s="596"/>
      <c r="DR20" s="596"/>
      <c r="DS20" s="596"/>
      <c r="DT20" s="596"/>
      <c r="DU20" s="596"/>
      <c r="DV20" s="596"/>
      <c r="DW20" s="596"/>
      <c r="DX20" s="690"/>
    </row>
    <row r="21" spans="2:128" ht="11.25" customHeight="1" x14ac:dyDescent="0.15">
      <c r="B21" s="592" t="s">
        <v>256</v>
      </c>
      <c r="C21" s="593"/>
      <c r="D21" s="593"/>
      <c r="E21" s="593"/>
      <c r="F21" s="593"/>
      <c r="G21" s="593"/>
      <c r="H21" s="593"/>
      <c r="I21" s="593"/>
      <c r="J21" s="593"/>
      <c r="K21" s="593"/>
      <c r="L21" s="593"/>
      <c r="M21" s="593"/>
      <c r="N21" s="593"/>
      <c r="O21" s="593"/>
      <c r="P21" s="593"/>
      <c r="Q21" s="594"/>
      <c r="R21" s="595">
        <v>4394089</v>
      </c>
      <c r="S21" s="596"/>
      <c r="T21" s="596"/>
      <c r="U21" s="596"/>
      <c r="V21" s="596"/>
      <c r="W21" s="596"/>
      <c r="X21" s="596"/>
      <c r="Y21" s="597"/>
      <c r="Z21" s="598">
        <v>0.8</v>
      </c>
      <c r="AA21" s="686"/>
      <c r="AB21" s="686"/>
      <c r="AC21" s="689"/>
      <c r="AD21" s="601" t="s">
        <v>211</v>
      </c>
      <c r="AE21" s="596"/>
      <c r="AF21" s="596"/>
      <c r="AG21" s="596"/>
      <c r="AH21" s="596"/>
      <c r="AI21" s="596"/>
      <c r="AJ21" s="596"/>
      <c r="AK21" s="597"/>
      <c r="AL21" s="598" t="s">
        <v>118</v>
      </c>
      <c r="AM21" s="686"/>
      <c r="AN21" s="686"/>
      <c r="AO21" s="687"/>
      <c r="AP21" s="691" t="s">
        <v>257</v>
      </c>
      <c r="AQ21" s="692"/>
      <c r="AR21" s="692"/>
      <c r="AS21" s="692"/>
      <c r="AT21" s="692"/>
      <c r="AU21" s="692"/>
      <c r="AV21" s="692"/>
      <c r="AW21" s="692"/>
      <c r="AX21" s="692"/>
      <c r="AY21" s="692"/>
      <c r="AZ21" s="692"/>
      <c r="BA21" s="692"/>
      <c r="BB21" s="692"/>
      <c r="BC21" s="693"/>
      <c r="BD21" s="595">
        <v>316283</v>
      </c>
      <c r="BE21" s="596"/>
      <c r="BF21" s="596"/>
      <c r="BG21" s="596"/>
      <c r="BH21" s="596"/>
      <c r="BI21" s="596"/>
      <c r="BJ21" s="596"/>
      <c r="BK21" s="597"/>
      <c r="BL21" s="684">
        <v>0.3</v>
      </c>
      <c r="BM21" s="684"/>
      <c r="BN21" s="684"/>
      <c r="BO21" s="684"/>
      <c r="BP21" s="685" t="s">
        <v>211</v>
      </c>
      <c r="BQ21" s="685"/>
      <c r="BR21" s="685"/>
      <c r="BS21" s="685"/>
      <c r="BT21" s="685"/>
      <c r="BU21" s="685"/>
      <c r="BV21" s="685"/>
      <c r="BW21" s="688"/>
      <c r="BY21" s="691" t="s">
        <v>258</v>
      </c>
      <c r="BZ21" s="692"/>
      <c r="CA21" s="692"/>
      <c r="CB21" s="692"/>
      <c r="CC21" s="692"/>
      <c r="CD21" s="692"/>
      <c r="CE21" s="692"/>
      <c r="CF21" s="692"/>
      <c r="CG21" s="692"/>
      <c r="CH21" s="692"/>
      <c r="CI21" s="692"/>
      <c r="CJ21" s="692"/>
      <c r="CK21" s="692"/>
      <c r="CL21" s="693"/>
      <c r="CM21" s="595">
        <v>359339</v>
      </c>
      <c r="CN21" s="596"/>
      <c r="CO21" s="596"/>
      <c r="CP21" s="596"/>
      <c r="CQ21" s="596"/>
      <c r="CR21" s="596"/>
      <c r="CS21" s="596"/>
      <c r="CT21" s="597"/>
      <c r="CU21" s="684">
        <v>0.1</v>
      </c>
      <c r="CV21" s="684"/>
      <c r="CW21" s="684"/>
      <c r="CX21" s="684"/>
      <c r="CY21" s="601" t="s">
        <v>118</v>
      </c>
      <c r="CZ21" s="596"/>
      <c r="DA21" s="596"/>
      <c r="DB21" s="596"/>
      <c r="DC21" s="596"/>
      <c r="DD21" s="596"/>
      <c r="DE21" s="596"/>
      <c r="DF21" s="596"/>
      <c r="DG21" s="596"/>
      <c r="DH21" s="596"/>
      <c r="DI21" s="596"/>
      <c r="DJ21" s="596"/>
      <c r="DK21" s="597"/>
      <c r="DL21" s="601">
        <v>359339</v>
      </c>
      <c r="DM21" s="596"/>
      <c r="DN21" s="596"/>
      <c r="DO21" s="596"/>
      <c r="DP21" s="596"/>
      <c r="DQ21" s="596"/>
      <c r="DR21" s="596"/>
      <c r="DS21" s="596"/>
      <c r="DT21" s="596"/>
      <c r="DU21" s="596"/>
      <c r="DV21" s="596"/>
      <c r="DW21" s="596"/>
      <c r="DX21" s="690"/>
    </row>
    <row r="22" spans="2:128" ht="11.25" customHeight="1" x14ac:dyDescent="0.15">
      <c r="B22" s="592" t="s">
        <v>259</v>
      </c>
      <c r="C22" s="593"/>
      <c r="D22" s="593"/>
      <c r="E22" s="593"/>
      <c r="F22" s="593"/>
      <c r="G22" s="593"/>
      <c r="H22" s="593"/>
      <c r="I22" s="593"/>
      <c r="J22" s="593"/>
      <c r="K22" s="593"/>
      <c r="L22" s="593"/>
      <c r="M22" s="593"/>
      <c r="N22" s="593"/>
      <c r="O22" s="593"/>
      <c r="P22" s="593"/>
      <c r="Q22" s="594"/>
      <c r="R22" s="595">
        <v>4732993</v>
      </c>
      <c r="S22" s="596"/>
      <c r="T22" s="596"/>
      <c r="U22" s="596"/>
      <c r="V22" s="596"/>
      <c r="W22" s="596"/>
      <c r="X22" s="596"/>
      <c r="Y22" s="597"/>
      <c r="Z22" s="598">
        <v>0.9</v>
      </c>
      <c r="AA22" s="686"/>
      <c r="AB22" s="686"/>
      <c r="AC22" s="689"/>
      <c r="AD22" s="601">
        <v>531202</v>
      </c>
      <c r="AE22" s="596"/>
      <c r="AF22" s="596"/>
      <c r="AG22" s="596"/>
      <c r="AH22" s="596"/>
      <c r="AI22" s="596"/>
      <c r="AJ22" s="596"/>
      <c r="AK22" s="597"/>
      <c r="AL22" s="598">
        <v>0.2</v>
      </c>
      <c r="AM22" s="686"/>
      <c r="AN22" s="686"/>
      <c r="AO22" s="687"/>
      <c r="AP22" s="691" t="s">
        <v>260</v>
      </c>
      <c r="AQ22" s="692"/>
      <c r="AR22" s="692"/>
      <c r="AS22" s="692"/>
      <c r="AT22" s="692"/>
      <c r="AU22" s="692"/>
      <c r="AV22" s="692"/>
      <c r="AW22" s="692"/>
      <c r="AX22" s="692"/>
      <c r="AY22" s="692"/>
      <c r="AZ22" s="692"/>
      <c r="BA22" s="692"/>
      <c r="BB22" s="692"/>
      <c r="BC22" s="693"/>
      <c r="BD22" s="595">
        <v>1485931</v>
      </c>
      <c r="BE22" s="596"/>
      <c r="BF22" s="596"/>
      <c r="BG22" s="596"/>
      <c r="BH22" s="596"/>
      <c r="BI22" s="596"/>
      <c r="BJ22" s="596"/>
      <c r="BK22" s="597"/>
      <c r="BL22" s="684">
        <v>1.3</v>
      </c>
      <c r="BM22" s="684"/>
      <c r="BN22" s="684"/>
      <c r="BO22" s="684"/>
      <c r="BP22" s="685" t="s">
        <v>216</v>
      </c>
      <c r="BQ22" s="685"/>
      <c r="BR22" s="685"/>
      <c r="BS22" s="685"/>
      <c r="BT22" s="685"/>
      <c r="BU22" s="685"/>
      <c r="BV22" s="685"/>
      <c r="BW22" s="688"/>
      <c r="BY22" s="691" t="s">
        <v>261</v>
      </c>
      <c r="BZ22" s="692"/>
      <c r="CA22" s="692"/>
      <c r="CB22" s="692"/>
      <c r="CC22" s="692"/>
      <c r="CD22" s="692"/>
      <c r="CE22" s="692"/>
      <c r="CF22" s="692"/>
      <c r="CG22" s="692"/>
      <c r="CH22" s="692"/>
      <c r="CI22" s="692"/>
      <c r="CJ22" s="692"/>
      <c r="CK22" s="692"/>
      <c r="CL22" s="693"/>
      <c r="CM22" s="595">
        <v>630839</v>
      </c>
      <c r="CN22" s="596"/>
      <c r="CO22" s="596"/>
      <c r="CP22" s="596"/>
      <c r="CQ22" s="596"/>
      <c r="CR22" s="596"/>
      <c r="CS22" s="596"/>
      <c r="CT22" s="597"/>
      <c r="CU22" s="684">
        <v>0.1</v>
      </c>
      <c r="CV22" s="684"/>
      <c r="CW22" s="684"/>
      <c r="CX22" s="684"/>
      <c r="CY22" s="601" t="s">
        <v>118</v>
      </c>
      <c r="CZ22" s="596"/>
      <c r="DA22" s="596"/>
      <c r="DB22" s="596"/>
      <c r="DC22" s="596"/>
      <c r="DD22" s="596"/>
      <c r="DE22" s="596"/>
      <c r="DF22" s="596"/>
      <c r="DG22" s="596"/>
      <c r="DH22" s="596"/>
      <c r="DI22" s="596"/>
      <c r="DJ22" s="596"/>
      <c r="DK22" s="597"/>
      <c r="DL22" s="601">
        <v>630839</v>
      </c>
      <c r="DM22" s="596"/>
      <c r="DN22" s="596"/>
      <c r="DO22" s="596"/>
      <c r="DP22" s="596"/>
      <c r="DQ22" s="596"/>
      <c r="DR22" s="596"/>
      <c r="DS22" s="596"/>
      <c r="DT22" s="596"/>
      <c r="DU22" s="596"/>
      <c r="DV22" s="596"/>
      <c r="DW22" s="596"/>
      <c r="DX22" s="690"/>
    </row>
    <row r="23" spans="2:128" ht="11.25" customHeight="1" x14ac:dyDescent="0.15">
      <c r="B23" s="592" t="s">
        <v>262</v>
      </c>
      <c r="C23" s="593"/>
      <c r="D23" s="593"/>
      <c r="E23" s="593"/>
      <c r="F23" s="593"/>
      <c r="G23" s="593"/>
      <c r="H23" s="593"/>
      <c r="I23" s="593"/>
      <c r="J23" s="593"/>
      <c r="K23" s="593"/>
      <c r="L23" s="593"/>
      <c r="M23" s="593"/>
      <c r="N23" s="593"/>
      <c r="O23" s="593"/>
      <c r="P23" s="593"/>
      <c r="Q23" s="594"/>
      <c r="R23" s="595">
        <v>1544614</v>
      </c>
      <c r="S23" s="596"/>
      <c r="T23" s="596"/>
      <c r="U23" s="596"/>
      <c r="V23" s="596"/>
      <c r="W23" s="596"/>
      <c r="X23" s="596"/>
      <c r="Y23" s="597"/>
      <c r="Z23" s="598">
        <v>0.3</v>
      </c>
      <c r="AA23" s="686"/>
      <c r="AB23" s="686"/>
      <c r="AC23" s="689"/>
      <c r="AD23" s="601" t="s">
        <v>211</v>
      </c>
      <c r="AE23" s="596"/>
      <c r="AF23" s="596"/>
      <c r="AG23" s="596"/>
      <c r="AH23" s="596"/>
      <c r="AI23" s="596"/>
      <c r="AJ23" s="596"/>
      <c r="AK23" s="597"/>
      <c r="AL23" s="598" t="s">
        <v>118</v>
      </c>
      <c r="AM23" s="686"/>
      <c r="AN23" s="686"/>
      <c r="AO23" s="687"/>
      <c r="AP23" s="691" t="s">
        <v>263</v>
      </c>
      <c r="AQ23" s="692"/>
      <c r="AR23" s="692"/>
      <c r="AS23" s="692"/>
      <c r="AT23" s="692"/>
      <c r="AU23" s="692"/>
      <c r="AV23" s="692"/>
      <c r="AW23" s="692"/>
      <c r="AX23" s="692"/>
      <c r="AY23" s="692"/>
      <c r="AZ23" s="692"/>
      <c r="BA23" s="692"/>
      <c r="BB23" s="692"/>
      <c r="BC23" s="693"/>
      <c r="BD23" s="595">
        <v>5842284</v>
      </c>
      <c r="BE23" s="596"/>
      <c r="BF23" s="596"/>
      <c r="BG23" s="596"/>
      <c r="BH23" s="596"/>
      <c r="BI23" s="596"/>
      <c r="BJ23" s="596"/>
      <c r="BK23" s="597"/>
      <c r="BL23" s="684">
        <v>5.3</v>
      </c>
      <c r="BM23" s="684"/>
      <c r="BN23" s="684"/>
      <c r="BO23" s="684"/>
      <c r="BP23" s="685" t="s">
        <v>216</v>
      </c>
      <c r="BQ23" s="685"/>
      <c r="BR23" s="685"/>
      <c r="BS23" s="685"/>
      <c r="BT23" s="685"/>
      <c r="BU23" s="685"/>
      <c r="BV23" s="685"/>
      <c r="BW23" s="688"/>
      <c r="BY23" s="691" t="s">
        <v>264</v>
      </c>
      <c r="BZ23" s="692"/>
      <c r="CA23" s="692"/>
      <c r="CB23" s="692"/>
      <c r="CC23" s="692"/>
      <c r="CD23" s="692"/>
      <c r="CE23" s="692"/>
      <c r="CF23" s="692"/>
      <c r="CG23" s="692"/>
      <c r="CH23" s="692"/>
      <c r="CI23" s="692"/>
      <c r="CJ23" s="692"/>
      <c r="CK23" s="692"/>
      <c r="CL23" s="693"/>
      <c r="CM23" s="595">
        <v>525884</v>
      </c>
      <c r="CN23" s="596"/>
      <c r="CO23" s="596"/>
      <c r="CP23" s="596"/>
      <c r="CQ23" s="596"/>
      <c r="CR23" s="596"/>
      <c r="CS23" s="596"/>
      <c r="CT23" s="597"/>
      <c r="CU23" s="684">
        <v>0.1</v>
      </c>
      <c r="CV23" s="684"/>
      <c r="CW23" s="684"/>
      <c r="CX23" s="684"/>
      <c r="CY23" s="601" t="s">
        <v>118</v>
      </c>
      <c r="CZ23" s="596"/>
      <c r="DA23" s="596"/>
      <c r="DB23" s="596"/>
      <c r="DC23" s="596"/>
      <c r="DD23" s="596"/>
      <c r="DE23" s="596"/>
      <c r="DF23" s="596"/>
      <c r="DG23" s="596"/>
      <c r="DH23" s="596"/>
      <c r="DI23" s="596"/>
      <c r="DJ23" s="596"/>
      <c r="DK23" s="597"/>
      <c r="DL23" s="601">
        <v>525884</v>
      </c>
      <c r="DM23" s="596"/>
      <c r="DN23" s="596"/>
      <c r="DO23" s="596"/>
      <c r="DP23" s="596"/>
      <c r="DQ23" s="596"/>
      <c r="DR23" s="596"/>
      <c r="DS23" s="596"/>
      <c r="DT23" s="596"/>
      <c r="DU23" s="596"/>
      <c r="DV23" s="596"/>
      <c r="DW23" s="596"/>
      <c r="DX23" s="690"/>
    </row>
    <row r="24" spans="2:128" ht="11.25" customHeight="1" x14ac:dyDescent="0.15">
      <c r="B24" s="592" t="s">
        <v>265</v>
      </c>
      <c r="C24" s="593"/>
      <c r="D24" s="593"/>
      <c r="E24" s="593"/>
      <c r="F24" s="593"/>
      <c r="G24" s="593"/>
      <c r="H24" s="593"/>
      <c r="I24" s="593"/>
      <c r="J24" s="593"/>
      <c r="K24" s="593"/>
      <c r="L24" s="593"/>
      <c r="M24" s="593"/>
      <c r="N24" s="593"/>
      <c r="O24" s="593"/>
      <c r="P24" s="593"/>
      <c r="Q24" s="594"/>
      <c r="R24" s="595">
        <v>75926943</v>
      </c>
      <c r="S24" s="596"/>
      <c r="T24" s="596"/>
      <c r="U24" s="596"/>
      <c r="V24" s="596"/>
      <c r="W24" s="596"/>
      <c r="X24" s="596"/>
      <c r="Y24" s="597"/>
      <c r="Z24" s="598">
        <v>14.1</v>
      </c>
      <c r="AA24" s="686"/>
      <c r="AB24" s="686"/>
      <c r="AC24" s="689"/>
      <c r="AD24" s="601" t="s">
        <v>211</v>
      </c>
      <c r="AE24" s="596"/>
      <c r="AF24" s="596"/>
      <c r="AG24" s="596"/>
      <c r="AH24" s="596"/>
      <c r="AI24" s="596"/>
      <c r="AJ24" s="596"/>
      <c r="AK24" s="597"/>
      <c r="AL24" s="598" t="s">
        <v>118</v>
      </c>
      <c r="AM24" s="686"/>
      <c r="AN24" s="686"/>
      <c r="AO24" s="687"/>
      <c r="AP24" s="691" t="s">
        <v>266</v>
      </c>
      <c r="AQ24" s="692"/>
      <c r="AR24" s="692"/>
      <c r="AS24" s="692"/>
      <c r="AT24" s="692"/>
      <c r="AU24" s="692"/>
      <c r="AV24" s="692"/>
      <c r="AW24" s="692"/>
      <c r="AX24" s="692"/>
      <c r="AY24" s="692"/>
      <c r="AZ24" s="692"/>
      <c r="BA24" s="692"/>
      <c r="BB24" s="692"/>
      <c r="BC24" s="693"/>
      <c r="BD24" s="595">
        <v>11147411</v>
      </c>
      <c r="BE24" s="596"/>
      <c r="BF24" s="596"/>
      <c r="BG24" s="596"/>
      <c r="BH24" s="596"/>
      <c r="BI24" s="596"/>
      <c r="BJ24" s="596"/>
      <c r="BK24" s="597"/>
      <c r="BL24" s="684">
        <v>10.1</v>
      </c>
      <c r="BM24" s="684"/>
      <c r="BN24" s="684"/>
      <c r="BO24" s="684"/>
      <c r="BP24" s="685" t="s">
        <v>118</v>
      </c>
      <c r="BQ24" s="685"/>
      <c r="BR24" s="685"/>
      <c r="BS24" s="685"/>
      <c r="BT24" s="685"/>
      <c r="BU24" s="685"/>
      <c r="BV24" s="685"/>
      <c r="BW24" s="688"/>
      <c r="BY24" s="691" t="s">
        <v>267</v>
      </c>
      <c r="BZ24" s="692"/>
      <c r="CA24" s="692"/>
      <c r="CB24" s="692"/>
      <c r="CC24" s="692"/>
      <c r="CD24" s="692"/>
      <c r="CE24" s="692"/>
      <c r="CF24" s="692"/>
      <c r="CG24" s="692"/>
      <c r="CH24" s="692"/>
      <c r="CI24" s="692"/>
      <c r="CJ24" s="692"/>
      <c r="CK24" s="692"/>
      <c r="CL24" s="693"/>
      <c r="CM24" s="595" t="s">
        <v>118</v>
      </c>
      <c r="CN24" s="596"/>
      <c r="CO24" s="596"/>
      <c r="CP24" s="596"/>
      <c r="CQ24" s="596"/>
      <c r="CR24" s="596"/>
      <c r="CS24" s="596"/>
      <c r="CT24" s="597"/>
      <c r="CU24" s="684" t="s">
        <v>216</v>
      </c>
      <c r="CV24" s="684"/>
      <c r="CW24" s="684"/>
      <c r="CX24" s="684"/>
      <c r="CY24" s="601" t="s">
        <v>118</v>
      </c>
      <c r="CZ24" s="596"/>
      <c r="DA24" s="596"/>
      <c r="DB24" s="596"/>
      <c r="DC24" s="596"/>
      <c r="DD24" s="596"/>
      <c r="DE24" s="596"/>
      <c r="DF24" s="596"/>
      <c r="DG24" s="596"/>
      <c r="DH24" s="596"/>
      <c r="DI24" s="596"/>
      <c r="DJ24" s="596"/>
      <c r="DK24" s="597"/>
      <c r="DL24" s="601" t="s">
        <v>211</v>
      </c>
      <c r="DM24" s="596"/>
      <c r="DN24" s="596"/>
      <c r="DO24" s="596"/>
      <c r="DP24" s="596"/>
      <c r="DQ24" s="596"/>
      <c r="DR24" s="596"/>
      <c r="DS24" s="596"/>
      <c r="DT24" s="596"/>
      <c r="DU24" s="596"/>
      <c r="DV24" s="596"/>
      <c r="DW24" s="596"/>
      <c r="DX24" s="690"/>
    </row>
    <row r="25" spans="2:128" ht="11.25" customHeight="1" x14ac:dyDescent="0.15">
      <c r="B25" s="592" t="s">
        <v>268</v>
      </c>
      <c r="C25" s="593"/>
      <c r="D25" s="593"/>
      <c r="E25" s="593"/>
      <c r="F25" s="593"/>
      <c r="G25" s="593"/>
      <c r="H25" s="593"/>
      <c r="I25" s="593"/>
      <c r="J25" s="593"/>
      <c r="K25" s="593"/>
      <c r="L25" s="593"/>
      <c r="M25" s="593"/>
      <c r="N25" s="593"/>
      <c r="O25" s="593"/>
      <c r="P25" s="593"/>
      <c r="Q25" s="594"/>
      <c r="R25" s="595" t="s">
        <v>211</v>
      </c>
      <c r="S25" s="596"/>
      <c r="T25" s="596"/>
      <c r="U25" s="596"/>
      <c r="V25" s="596"/>
      <c r="W25" s="596"/>
      <c r="X25" s="596"/>
      <c r="Y25" s="597"/>
      <c r="Z25" s="598" t="s">
        <v>211</v>
      </c>
      <c r="AA25" s="686"/>
      <c r="AB25" s="686"/>
      <c r="AC25" s="689"/>
      <c r="AD25" s="601" t="s">
        <v>118</v>
      </c>
      <c r="AE25" s="596"/>
      <c r="AF25" s="596"/>
      <c r="AG25" s="596"/>
      <c r="AH25" s="596"/>
      <c r="AI25" s="596"/>
      <c r="AJ25" s="596"/>
      <c r="AK25" s="597"/>
      <c r="AL25" s="598" t="s">
        <v>211</v>
      </c>
      <c r="AM25" s="686"/>
      <c r="AN25" s="686"/>
      <c r="AO25" s="687"/>
      <c r="AP25" s="691" t="s">
        <v>269</v>
      </c>
      <c r="AQ25" s="692"/>
      <c r="AR25" s="692"/>
      <c r="AS25" s="692"/>
      <c r="AT25" s="692"/>
      <c r="AU25" s="692"/>
      <c r="AV25" s="692"/>
      <c r="AW25" s="692"/>
      <c r="AX25" s="692"/>
      <c r="AY25" s="692"/>
      <c r="AZ25" s="692"/>
      <c r="BA25" s="692"/>
      <c r="BB25" s="692"/>
      <c r="BC25" s="693"/>
      <c r="BD25" s="595">
        <v>91</v>
      </c>
      <c r="BE25" s="596"/>
      <c r="BF25" s="596"/>
      <c r="BG25" s="596"/>
      <c r="BH25" s="596"/>
      <c r="BI25" s="596"/>
      <c r="BJ25" s="596"/>
      <c r="BK25" s="597"/>
      <c r="BL25" s="684">
        <v>0</v>
      </c>
      <c r="BM25" s="684"/>
      <c r="BN25" s="684"/>
      <c r="BO25" s="684"/>
      <c r="BP25" s="685" t="s">
        <v>118</v>
      </c>
      <c r="BQ25" s="685"/>
      <c r="BR25" s="685"/>
      <c r="BS25" s="685"/>
      <c r="BT25" s="685"/>
      <c r="BU25" s="685"/>
      <c r="BV25" s="685"/>
      <c r="BW25" s="688"/>
      <c r="BY25" s="691" t="s">
        <v>270</v>
      </c>
      <c r="BZ25" s="692"/>
      <c r="CA25" s="692"/>
      <c r="CB25" s="692"/>
      <c r="CC25" s="692"/>
      <c r="CD25" s="692"/>
      <c r="CE25" s="692"/>
      <c r="CF25" s="692"/>
      <c r="CG25" s="692"/>
      <c r="CH25" s="692"/>
      <c r="CI25" s="692"/>
      <c r="CJ25" s="692"/>
      <c r="CK25" s="692"/>
      <c r="CL25" s="693"/>
      <c r="CM25" s="595" t="s">
        <v>211</v>
      </c>
      <c r="CN25" s="596"/>
      <c r="CO25" s="596"/>
      <c r="CP25" s="596"/>
      <c r="CQ25" s="596"/>
      <c r="CR25" s="596"/>
      <c r="CS25" s="596"/>
      <c r="CT25" s="597"/>
      <c r="CU25" s="684" t="s">
        <v>216</v>
      </c>
      <c r="CV25" s="684"/>
      <c r="CW25" s="684"/>
      <c r="CX25" s="684"/>
      <c r="CY25" s="601" t="s">
        <v>118</v>
      </c>
      <c r="CZ25" s="596"/>
      <c r="DA25" s="596"/>
      <c r="DB25" s="596"/>
      <c r="DC25" s="596"/>
      <c r="DD25" s="596"/>
      <c r="DE25" s="596"/>
      <c r="DF25" s="596"/>
      <c r="DG25" s="596"/>
      <c r="DH25" s="596"/>
      <c r="DI25" s="596"/>
      <c r="DJ25" s="596"/>
      <c r="DK25" s="597"/>
      <c r="DL25" s="601" t="s">
        <v>216</v>
      </c>
      <c r="DM25" s="596"/>
      <c r="DN25" s="596"/>
      <c r="DO25" s="596"/>
      <c r="DP25" s="596"/>
      <c r="DQ25" s="596"/>
      <c r="DR25" s="596"/>
      <c r="DS25" s="596"/>
      <c r="DT25" s="596"/>
      <c r="DU25" s="596"/>
      <c r="DV25" s="596"/>
      <c r="DW25" s="596"/>
      <c r="DX25" s="690"/>
    </row>
    <row r="26" spans="2:128" ht="11.25" customHeight="1" x14ac:dyDescent="0.15">
      <c r="B26" s="592" t="s">
        <v>271</v>
      </c>
      <c r="C26" s="593"/>
      <c r="D26" s="593"/>
      <c r="E26" s="593"/>
      <c r="F26" s="593"/>
      <c r="G26" s="593"/>
      <c r="H26" s="593"/>
      <c r="I26" s="593"/>
      <c r="J26" s="593"/>
      <c r="K26" s="593"/>
      <c r="L26" s="593"/>
      <c r="M26" s="593"/>
      <c r="N26" s="593"/>
      <c r="O26" s="593"/>
      <c r="P26" s="593"/>
      <c r="Q26" s="594"/>
      <c r="R26" s="595">
        <v>2210736</v>
      </c>
      <c r="S26" s="596"/>
      <c r="T26" s="596"/>
      <c r="U26" s="596"/>
      <c r="V26" s="596"/>
      <c r="W26" s="596"/>
      <c r="X26" s="596"/>
      <c r="Y26" s="597"/>
      <c r="Z26" s="598">
        <v>0.4</v>
      </c>
      <c r="AA26" s="686"/>
      <c r="AB26" s="686"/>
      <c r="AC26" s="689"/>
      <c r="AD26" s="601" t="s">
        <v>118</v>
      </c>
      <c r="AE26" s="596"/>
      <c r="AF26" s="596"/>
      <c r="AG26" s="596"/>
      <c r="AH26" s="596"/>
      <c r="AI26" s="596"/>
      <c r="AJ26" s="596"/>
      <c r="AK26" s="597"/>
      <c r="AL26" s="598" t="s">
        <v>118</v>
      </c>
      <c r="AM26" s="686"/>
      <c r="AN26" s="686"/>
      <c r="AO26" s="687"/>
      <c r="AP26" s="691" t="s">
        <v>272</v>
      </c>
      <c r="AQ26" s="692"/>
      <c r="AR26" s="692"/>
      <c r="AS26" s="692"/>
      <c r="AT26" s="692"/>
      <c r="AU26" s="692"/>
      <c r="AV26" s="692"/>
      <c r="AW26" s="692"/>
      <c r="AX26" s="692"/>
      <c r="AY26" s="692"/>
      <c r="AZ26" s="692"/>
      <c r="BA26" s="692"/>
      <c r="BB26" s="692"/>
      <c r="BC26" s="693"/>
      <c r="BD26" s="595" t="s">
        <v>118</v>
      </c>
      <c r="BE26" s="596"/>
      <c r="BF26" s="596"/>
      <c r="BG26" s="596"/>
      <c r="BH26" s="596"/>
      <c r="BI26" s="596"/>
      <c r="BJ26" s="596"/>
      <c r="BK26" s="597"/>
      <c r="BL26" s="684" t="s">
        <v>216</v>
      </c>
      <c r="BM26" s="684"/>
      <c r="BN26" s="684"/>
      <c r="BO26" s="684"/>
      <c r="BP26" s="685" t="s">
        <v>118</v>
      </c>
      <c r="BQ26" s="685"/>
      <c r="BR26" s="685"/>
      <c r="BS26" s="685"/>
      <c r="BT26" s="685"/>
      <c r="BU26" s="685"/>
      <c r="BV26" s="685"/>
      <c r="BW26" s="688"/>
      <c r="BY26" s="691" t="s">
        <v>273</v>
      </c>
      <c r="BZ26" s="692"/>
      <c r="CA26" s="692"/>
      <c r="CB26" s="692"/>
      <c r="CC26" s="692"/>
      <c r="CD26" s="692"/>
      <c r="CE26" s="692"/>
      <c r="CF26" s="692"/>
      <c r="CG26" s="692"/>
      <c r="CH26" s="692"/>
      <c r="CI26" s="692"/>
      <c r="CJ26" s="692"/>
      <c r="CK26" s="692"/>
      <c r="CL26" s="693"/>
      <c r="CM26" s="595">
        <v>17471101</v>
      </c>
      <c r="CN26" s="596"/>
      <c r="CO26" s="596"/>
      <c r="CP26" s="596"/>
      <c r="CQ26" s="596"/>
      <c r="CR26" s="596"/>
      <c r="CS26" s="596"/>
      <c r="CT26" s="597"/>
      <c r="CU26" s="684">
        <v>3.3</v>
      </c>
      <c r="CV26" s="684"/>
      <c r="CW26" s="684"/>
      <c r="CX26" s="684"/>
      <c r="CY26" s="601" t="s">
        <v>211</v>
      </c>
      <c r="CZ26" s="596"/>
      <c r="DA26" s="596"/>
      <c r="DB26" s="596"/>
      <c r="DC26" s="596"/>
      <c r="DD26" s="596"/>
      <c r="DE26" s="596"/>
      <c r="DF26" s="596"/>
      <c r="DG26" s="596"/>
      <c r="DH26" s="596"/>
      <c r="DI26" s="596"/>
      <c r="DJ26" s="596"/>
      <c r="DK26" s="597"/>
      <c r="DL26" s="601">
        <v>17471101</v>
      </c>
      <c r="DM26" s="596"/>
      <c r="DN26" s="596"/>
      <c r="DO26" s="596"/>
      <c r="DP26" s="596"/>
      <c r="DQ26" s="596"/>
      <c r="DR26" s="596"/>
      <c r="DS26" s="596"/>
      <c r="DT26" s="596"/>
      <c r="DU26" s="596"/>
      <c r="DV26" s="596"/>
      <c r="DW26" s="596"/>
      <c r="DX26" s="690"/>
    </row>
    <row r="27" spans="2:128" ht="11.25" customHeight="1" x14ac:dyDescent="0.15">
      <c r="B27" s="592" t="s">
        <v>274</v>
      </c>
      <c r="C27" s="593"/>
      <c r="D27" s="593"/>
      <c r="E27" s="593"/>
      <c r="F27" s="593"/>
      <c r="G27" s="593"/>
      <c r="H27" s="593"/>
      <c r="I27" s="593"/>
      <c r="J27" s="593"/>
      <c r="K27" s="593"/>
      <c r="L27" s="593"/>
      <c r="M27" s="593"/>
      <c r="N27" s="593"/>
      <c r="O27" s="593"/>
      <c r="P27" s="593"/>
      <c r="Q27" s="594"/>
      <c r="R27" s="595">
        <v>101679</v>
      </c>
      <c r="S27" s="596"/>
      <c r="T27" s="596"/>
      <c r="U27" s="596"/>
      <c r="V27" s="596"/>
      <c r="W27" s="596"/>
      <c r="X27" s="596"/>
      <c r="Y27" s="597"/>
      <c r="Z27" s="598">
        <v>0</v>
      </c>
      <c r="AA27" s="686"/>
      <c r="AB27" s="686"/>
      <c r="AC27" s="689"/>
      <c r="AD27" s="601" t="s">
        <v>118</v>
      </c>
      <c r="AE27" s="596"/>
      <c r="AF27" s="596"/>
      <c r="AG27" s="596"/>
      <c r="AH27" s="596"/>
      <c r="AI27" s="596"/>
      <c r="AJ27" s="596"/>
      <c r="AK27" s="597"/>
      <c r="AL27" s="598" t="s">
        <v>211</v>
      </c>
      <c r="AM27" s="686"/>
      <c r="AN27" s="686"/>
      <c r="AO27" s="687"/>
      <c r="AP27" s="691" t="s">
        <v>275</v>
      </c>
      <c r="AQ27" s="692"/>
      <c r="AR27" s="692"/>
      <c r="AS27" s="692"/>
      <c r="AT27" s="692"/>
      <c r="AU27" s="692"/>
      <c r="AV27" s="692"/>
      <c r="AW27" s="692"/>
      <c r="AX27" s="692"/>
      <c r="AY27" s="692"/>
      <c r="AZ27" s="692"/>
      <c r="BA27" s="692"/>
      <c r="BB27" s="692"/>
      <c r="BC27" s="693"/>
      <c r="BD27" s="595" t="s">
        <v>118</v>
      </c>
      <c r="BE27" s="596"/>
      <c r="BF27" s="596"/>
      <c r="BG27" s="596"/>
      <c r="BH27" s="596"/>
      <c r="BI27" s="596"/>
      <c r="BJ27" s="596"/>
      <c r="BK27" s="597"/>
      <c r="BL27" s="684" t="s">
        <v>216</v>
      </c>
      <c r="BM27" s="684"/>
      <c r="BN27" s="684"/>
      <c r="BO27" s="684"/>
      <c r="BP27" s="685" t="s">
        <v>255</v>
      </c>
      <c r="BQ27" s="685"/>
      <c r="BR27" s="685"/>
      <c r="BS27" s="685"/>
      <c r="BT27" s="685"/>
      <c r="BU27" s="685"/>
      <c r="BV27" s="685"/>
      <c r="BW27" s="688"/>
      <c r="BY27" s="691" t="s">
        <v>276</v>
      </c>
      <c r="BZ27" s="692"/>
      <c r="CA27" s="692"/>
      <c r="CB27" s="692"/>
      <c r="CC27" s="692"/>
      <c r="CD27" s="692"/>
      <c r="CE27" s="692"/>
      <c r="CF27" s="692"/>
      <c r="CG27" s="692"/>
      <c r="CH27" s="692"/>
      <c r="CI27" s="692"/>
      <c r="CJ27" s="692"/>
      <c r="CK27" s="692"/>
      <c r="CL27" s="693"/>
      <c r="CM27" s="595">
        <v>220729</v>
      </c>
      <c r="CN27" s="596"/>
      <c r="CO27" s="596"/>
      <c r="CP27" s="596"/>
      <c r="CQ27" s="596"/>
      <c r="CR27" s="596"/>
      <c r="CS27" s="596"/>
      <c r="CT27" s="597"/>
      <c r="CU27" s="684">
        <v>0</v>
      </c>
      <c r="CV27" s="684"/>
      <c r="CW27" s="684"/>
      <c r="CX27" s="684"/>
      <c r="CY27" s="601" t="s">
        <v>211</v>
      </c>
      <c r="CZ27" s="596"/>
      <c r="DA27" s="596"/>
      <c r="DB27" s="596"/>
      <c r="DC27" s="596"/>
      <c r="DD27" s="596"/>
      <c r="DE27" s="596"/>
      <c r="DF27" s="596"/>
      <c r="DG27" s="596"/>
      <c r="DH27" s="596"/>
      <c r="DI27" s="596"/>
      <c r="DJ27" s="596"/>
      <c r="DK27" s="597"/>
      <c r="DL27" s="601">
        <v>220729</v>
      </c>
      <c r="DM27" s="596"/>
      <c r="DN27" s="596"/>
      <c r="DO27" s="596"/>
      <c r="DP27" s="596"/>
      <c r="DQ27" s="596"/>
      <c r="DR27" s="596"/>
      <c r="DS27" s="596"/>
      <c r="DT27" s="596"/>
      <c r="DU27" s="596"/>
      <c r="DV27" s="596"/>
      <c r="DW27" s="596"/>
      <c r="DX27" s="690"/>
    </row>
    <row r="28" spans="2:128" ht="11.25" customHeight="1" x14ac:dyDescent="0.15">
      <c r="B28" s="592" t="s">
        <v>277</v>
      </c>
      <c r="C28" s="593"/>
      <c r="D28" s="593"/>
      <c r="E28" s="593"/>
      <c r="F28" s="593"/>
      <c r="G28" s="593"/>
      <c r="H28" s="593"/>
      <c r="I28" s="593"/>
      <c r="J28" s="593"/>
      <c r="K28" s="593"/>
      <c r="L28" s="593"/>
      <c r="M28" s="593"/>
      <c r="N28" s="593"/>
      <c r="O28" s="593"/>
      <c r="P28" s="593"/>
      <c r="Q28" s="594"/>
      <c r="R28" s="595">
        <v>4469885</v>
      </c>
      <c r="S28" s="596"/>
      <c r="T28" s="596"/>
      <c r="U28" s="596"/>
      <c r="V28" s="596"/>
      <c r="W28" s="596"/>
      <c r="X28" s="596"/>
      <c r="Y28" s="597"/>
      <c r="Z28" s="598">
        <v>0.8</v>
      </c>
      <c r="AA28" s="686"/>
      <c r="AB28" s="686"/>
      <c r="AC28" s="689"/>
      <c r="AD28" s="601" t="s">
        <v>216</v>
      </c>
      <c r="AE28" s="596"/>
      <c r="AF28" s="596"/>
      <c r="AG28" s="596"/>
      <c r="AH28" s="596"/>
      <c r="AI28" s="596"/>
      <c r="AJ28" s="596"/>
      <c r="AK28" s="597"/>
      <c r="AL28" s="598" t="s">
        <v>211</v>
      </c>
      <c r="AM28" s="686"/>
      <c r="AN28" s="686"/>
      <c r="AO28" s="687"/>
      <c r="AP28" s="691" t="s">
        <v>278</v>
      </c>
      <c r="AQ28" s="692"/>
      <c r="AR28" s="692"/>
      <c r="AS28" s="692"/>
      <c r="AT28" s="692"/>
      <c r="AU28" s="692"/>
      <c r="AV28" s="692"/>
      <c r="AW28" s="692"/>
      <c r="AX28" s="692"/>
      <c r="AY28" s="692"/>
      <c r="AZ28" s="692"/>
      <c r="BA28" s="692"/>
      <c r="BB28" s="692"/>
      <c r="BC28" s="693"/>
      <c r="BD28" s="595">
        <v>16660</v>
      </c>
      <c r="BE28" s="596"/>
      <c r="BF28" s="596"/>
      <c r="BG28" s="596"/>
      <c r="BH28" s="596"/>
      <c r="BI28" s="596"/>
      <c r="BJ28" s="596"/>
      <c r="BK28" s="597"/>
      <c r="BL28" s="684">
        <v>0</v>
      </c>
      <c r="BM28" s="684"/>
      <c r="BN28" s="684"/>
      <c r="BO28" s="684"/>
      <c r="BP28" s="685" t="s">
        <v>216</v>
      </c>
      <c r="BQ28" s="685"/>
      <c r="BR28" s="685"/>
      <c r="BS28" s="685"/>
      <c r="BT28" s="685"/>
      <c r="BU28" s="685"/>
      <c r="BV28" s="685"/>
      <c r="BW28" s="688"/>
      <c r="BY28" s="691" t="s">
        <v>279</v>
      </c>
      <c r="BZ28" s="692"/>
      <c r="CA28" s="692"/>
      <c r="CB28" s="692"/>
      <c r="CC28" s="692"/>
      <c r="CD28" s="692"/>
      <c r="CE28" s="692"/>
      <c r="CF28" s="692"/>
      <c r="CG28" s="692"/>
      <c r="CH28" s="692"/>
      <c r="CI28" s="692"/>
      <c r="CJ28" s="692"/>
      <c r="CK28" s="692"/>
      <c r="CL28" s="693"/>
      <c r="CM28" s="595" t="s">
        <v>216</v>
      </c>
      <c r="CN28" s="596"/>
      <c r="CO28" s="596"/>
      <c r="CP28" s="596"/>
      <c r="CQ28" s="596"/>
      <c r="CR28" s="596"/>
      <c r="CS28" s="596"/>
      <c r="CT28" s="597"/>
      <c r="CU28" s="684" t="s">
        <v>216</v>
      </c>
      <c r="CV28" s="684"/>
      <c r="CW28" s="684"/>
      <c r="CX28" s="684"/>
      <c r="CY28" s="601" t="s">
        <v>118</v>
      </c>
      <c r="CZ28" s="596"/>
      <c r="DA28" s="596"/>
      <c r="DB28" s="596"/>
      <c r="DC28" s="596"/>
      <c r="DD28" s="596"/>
      <c r="DE28" s="596"/>
      <c r="DF28" s="596"/>
      <c r="DG28" s="596"/>
      <c r="DH28" s="596"/>
      <c r="DI28" s="596"/>
      <c r="DJ28" s="596"/>
      <c r="DK28" s="597"/>
      <c r="DL28" s="601" t="s">
        <v>118</v>
      </c>
      <c r="DM28" s="596"/>
      <c r="DN28" s="596"/>
      <c r="DO28" s="596"/>
      <c r="DP28" s="596"/>
      <c r="DQ28" s="596"/>
      <c r="DR28" s="596"/>
      <c r="DS28" s="596"/>
      <c r="DT28" s="596"/>
      <c r="DU28" s="596"/>
      <c r="DV28" s="596"/>
      <c r="DW28" s="596"/>
      <c r="DX28" s="690"/>
    </row>
    <row r="29" spans="2:128" ht="11.25" customHeight="1" x14ac:dyDescent="0.15">
      <c r="B29" s="592" t="s">
        <v>280</v>
      </c>
      <c r="C29" s="593"/>
      <c r="D29" s="593"/>
      <c r="E29" s="593"/>
      <c r="F29" s="593"/>
      <c r="G29" s="593"/>
      <c r="H29" s="593"/>
      <c r="I29" s="593"/>
      <c r="J29" s="593"/>
      <c r="K29" s="593"/>
      <c r="L29" s="593"/>
      <c r="M29" s="593"/>
      <c r="N29" s="593"/>
      <c r="O29" s="593"/>
      <c r="P29" s="593"/>
      <c r="Q29" s="594"/>
      <c r="R29" s="595">
        <v>13716752</v>
      </c>
      <c r="S29" s="596"/>
      <c r="T29" s="596"/>
      <c r="U29" s="596"/>
      <c r="V29" s="596"/>
      <c r="W29" s="596"/>
      <c r="X29" s="596"/>
      <c r="Y29" s="597"/>
      <c r="Z29" s="598">
        <v>2.5</v>
      </c>
      <c r="AA29" s="686"/>
      <c r="AB29" s="686"/>
      <c r="AC29" s="689"/>
      <c r="AD29" s="601" t="s">
        <v>211</v>
      </c>
      <c r="AE29" s="596"/>
      <c r="AF29" s="596"/>
      <c r="AG29" s="596"/>
      <c r="AH29" s="596"/>
      <c r="AI29" s="596"/>
      <c r="AJ29" s="596"/>
      <c r="AK29" s="597"/>
      <c r="AL29" s="598" t="s">
        <v>216</v>
      </c>
      <c r="AM29" s="686"/>
      <c r="AN29" s="686"/>
      <c r="AO29" s="687"/>
      <c r="AP29" s="691" t="s">
        <v>281</v>
      </c>
      <c r="AQ29" s="692"/>
      <c r="AR29" s="692"/>
      <c r="AS29" s="692"/>
      <c r="AT29" s="692"/>
      <c r="AU29" s="692"/>
      <c r="AV29" s="692"/>
      <c r="AW29" s="692"/>
      <c r="AX29" s="692"/>
      <c r="AY29" s="692"/>
      <c r="AZ29" s="692"/>
      <c r="BA29" s="692"/>
      <c r="BB29" s="692"/>
      <c r="BC29" s="693"/>
      <c r="BD29" s="595">
        <v>16660</v>
      </c>
      <c r="BE29" s="596"/>
      <c r="BF29" s="596"/>
      <c r="BG29" s="596"/>
      <c r="BH29" s="596"/>
      <c r="BI29" s="596"/>
      <c r="BJ29" s="596"/>
      <c r="BK29" s="597"/>
      <c r="BL29" s="684">
        <v>0</v>
      </c>
      <c r="BM29" s="684"/>
      <c r="BN29" s="684"/>
      <c r="BO29" s="684"/>
      <c r="BP29" s="685" t="s">
        <v>216</v>
      </c>
      <c r="BQ29" s="685"/>
      <c r="BR29" s="685"/>
      <c r="BS29" s="685"/>
      <c r="BT29" s="685"/>
      <c r="BU29" s="685"/>
      <c r="BV29" s="685"/>
      <c r="BW29" s="688"/>
      <c r="BY29" s="691" t="s">
        <v>282</v>
      </c>
      <c r="BZ29" s="692"/>
      <c r="CA29" s="692"/>
      <c r="CB29" s="692"/>
      <c r="CC29" s="692"/>
      <c r="CD29" s="692"/>
      <c r="CE29" s="692"/>
      <c r="CF29" s="692"/>
      <c r="CG29" s="692"/>
      <c r="CH29" s="692"/>
      <c r="CI29" s="692"/>
      <c r="CJ29" s="692"/>
      <c r="CK29" s="692"/>
      <c r="CL29" s="693"/>
      <c r="CM29" s="595">
        <v>979254</v>
      </c>
      <c r="CN29" s="596"/>
      <c r="CO29" s="596"/>
      <c r="CP29" s="596"/>
      <c r="CQ29" s="596"/>
      <c r="CR29" s="596"/>
      <c r="CS29" s="596"/>
      <c r="CT29" s="597"/>
      <c r="CU29" s="684">
        <v>0.2</v>
      </c>
      <c r="CV29" s="684"/>
      <c r="CW29" s="684"/>
      <c r="CX29" s="684"/>
      <c r="CY29" s="601" t="s">
        <v>118</v>
      </c>
      <c r="CZ29" s="596"/>
      <c r="DA29" s="596"/>
      <c r="DB29" s="596"/>
      <c r="DC29" s="596"/>
      <c r="DD29" s="596"/>
      <c r="DE29" s="596"/>
      <c r="DF29" s="596"/>
      <c r="DG29" s="596"/>
      <c r="DH29" s="596"/>
      <c r="DI29" s="596"/>
      <c r="DJ29" s="596"/>
      <c r="DK29" s="597"/>
      <c r="DL29" s="601">
        <v>979254</v>
      </c>
      <c r="DM29" s="596"/>
      <c r="DN29" s="596"/>
      <c r="DO29" s="596"/>
      <c r="DP29" s="596"/>
      <c r="DQ29" s="596"/>
      <c r="DR29" s="596"/>
      <c r="DS29" s="596"/>
      <c r="DT29" s="596"/>
      <c r="DU29" s="596"/>
      <c r="DV29" s="596"/>
      <c r="DW29" s="596"/>
      <c r="DX29" s="690"/>
    </row>
    <row r="30" spans="2:128" ht="11.25" customHeight="1" x14ac:dyDescent="0.15">
      <c r="B30" s="592" t="s">
        <v>283</v>
      </c>
      <c r="C30" s="593"/>
      <c r="D30" s="593"/>
      <c r="E30" s="593"/>
      <c r="F30" s="593"/>
      <c r="G30" s="593"/>
      <c r="H30" s="593"/>
      <c r="I30" s="593"/>
      <c r="J30" s="593"/>
      <c r="K30" s="593"/>
      <c r="L30" s="593"/>
      <c r="M30" s="593"/>
      <c r="N30" s="593"/>
      <c r="O30" s="593"/>
      <c r="P30" s="593"/>
      <c r="Q30" s="594"/>
      <c r="R30" s="595">
        <v>60162345</v>
      </c>
      <c r="S30" s="596"/>
      <c r="T30" s="596"/>
      <c r="U30" s="596"/>
      <c r="V30" s="596"/>
      <c r="W30" s="596"/>
      <c r="X30" s="596"/>
      <c r="Y30" s="597"/>
      <c r="Z30" s="598">
        <v>11.1</v>
      </c>
      <c r="AA30" s="686"/>
      <c r="AB30" s="686"/>
      <c r="AC30" s="689"/>
      <c r="AD30" s="601">
        <v>438922</v>
      </c>
      <c r="AE30" s="596"/>
      <c r="AF30" s="596"/>
      <c r="AG30" s="596"/>
      <c r="AH30" s="596"/>
      <c r="AI30" s="596"/>
      <c r="AJ30" s="596"/>
      <c r="AK30" s="597"/>
      <c r="AL30" s="598">
        <v>0.2</v>
      </c>
      <c r="AM30" s="686"/>
      <c r="AN30" s="686"/>
      <c r="AO30" s="687"/>
      <c r="AP30" s="691" t="s">
        <v>284</v>
      </c>
      <c r="AQ30" s="692"/>
      <c r="AR30" s="692"/>
      <c r="AS30" s="692"/>
      <c r="AT30" s="692"/>
      <c r="AU30" s="692"/>
      <c r="AV30" s="692"/>
      <c r="AW30" s="692"/>
      <c r="AX30" s="692"/>
      <c r="AY30" s="692"/>
      <c r="AZ30" s="692"/>
      <c r="BA30" s="692"/>
      <c r="BB30" s="692"/>
      <c r="BC30" s="693"/>
      <c r="BD30" s="595">
        <v>16660</v>
      </c>
      <c r="BE30" s="596"/>
      <c r="BF30" s="596"/>
      <c r="BG30" s="596"/>
      <c r="BH30" s="596"/>
      <c r="BI30" s="596"/>
      <c r="BJ30" s="596"/>
      <c r="BK30" s="597"/>
      <c r="BL30" s="684">
        <v>0</v>
      </c>
      <c r="BM30" s="684"/>
      <c r="BN30" s="684"/>
      <c r="BO30" s="684"/>
      <c r="BP30" s="685" t="s">
        <v>211</v>
      </c>
      <c r="BQ30" s="685"/>
      <c r="BR30" s="685"/>
      <c r="BS30" s="685"/>
      <c r="BT30" s="685"/>
      <c r="BU30" s="685"/>
      <c r="BV30" s="685"/>
      <c r="BW30" s="688"/>
      <c r="BY30" s="691" t="s">
        <v>285</v>
      </c>
      <c r="BZ30" s="694"/>
      <c r="CA30" s="694"/>
      <c r="CB30" s="694"/>
      <c r="CC30" s="694"/>
      <c r="CD30" s="694"/>
      <c r="CE30" s="694"/>
      <c r="CF30" s="694"/>
      <c r="CG30" s="694"/>
      <c r="CH30" s="694"/>
      <c r="CI30" s="694"/>
      <c r="CJ30" s="694"/>
      <c r="CK30" s="694"/>
      <c r="CL30" s="693"/>
      <c r="CM30" s="595" t="s">
        <v>118</v>
      </c>
      <c r="CN30" s="596"/>
      <c r="CO30" s="596"/>
      <c r="CP30" s="596"/>
      <c r="CQ30" s="596"/>
      <c r="CR30" s="596"/>
      <c r="CS30" s="596"/>
      <c r="CT30" s="597"/>
      <c r="CU30" s="684" t="s">
        <v>216</v>
      </c>
      <c r="CV30" s="684"/>
      <c r="CW30" s="684"/>
      <c r="CX30" s="684"/>
      <c r="CY30" s="601" t="s">
        <v>216</v>
      </c>
      <c r="CZ30" s="596"/>
      <c r="DA30" s="596"/>
      <c r="DB30" s="596"/>
      <c r="DC30" s="596"/>
      <c r="DD30" s="596"/>
      <c r="DE30" s="596"/>
      <c r="DF30" s="596"/>
      <c r="DG30" s="596"/>
      <c r="DH30" s="596"/>
      <c r="DI30" s="596"/>
      <c r="DJ30" s="596"/>
      <c r="DK30" s="597"/>
      <c r="DL30" s="601" t="s">
        <v>118</v>
      </c>
      <c r="DM30" s="596"/>
      <c r="DN30" s="596"/>
      <c r="DO30" s="596"/>
      <c r="DP30" s="596"/>
      <c r="DQ30" s="596"/>
      <c r="DR30" s="596"/>
      <c r="DS30" s="596"/>
      <c r="DT30" s="596"/>
      <c r="DU30" s="596"/>
      <c r="DV30" s="596"/>
      <c r="DW30" s="596"/>
      <c r="DX30" s="690"/>
    </row>
    <row r="31" spans="2:128" ht="11.25" customHeight="1" x14ac:dyDescent="0.15">
      <c r="B31" s="592" t="s">
        <v>286</v>
      </c>
      <c r="C31" s="593"/>
      <c r="D31" s="593"/>
      <c r="E31" s="593"/>
      <c r="F31" s="593"/>
      <c r="G31" s="593"/>
      <c r="H31" s="593"/>
      <c r="I31" s="593"/>
      <c r="J31" s="593"/>
      <c r="K31" s="593"/>
      <c r="L31" s="593"/>
      <c r="M31" s="593"/>
      <c r="N31" s="593"/>
      <c r="O31" s="593"/>
      <c r="P31" s="593"/>
      <c r="Q31" s="594"/>
      <c r="R31" s="595">
        <v>72012100</v>
      </c>
      <c r="S31" s="596"/>
      <c r="T31" s="596"/>
      <c r="U31" s="596"/>
      <c r="V31" s="596"/>
      <c r="W31" s="596"/>
      <c r="X31" s="596"/>
      <c r="Y31" s="597"/>
      <c r="Z31" s="598">
        <v>13.3</v>
      </c>
      <c r="AA31" s="686"/>
      <c r="AB31" s="686"/>
      <c r="AC31" s="689"/>
      <c r="AD31" s="601" t="s">
        <v>255</v>
      </c>
      <c r="AE31" s="596"/>
      <c r="AF31" s="596"/>
      <c r="AG31" s="596"/>
      <c r="AH31" s="596"/>
      <c r="AI31" s="596"/>
      <c r="AJ31" s="596"/>
      <c r="AK31" s="597"/>
      <c r="AL31" s="598" t="s">
        <v>216</v>
      </c>
      <c r="AM31" s="686"/>
      <c r="AN31" s="686"/>
      <c r="AO31" s="687"/>
      <c r="AP31" s="691" t="s">
        <v>287</v>
      </c>
      <c r="AQ31" s="692"/>
      <c r="AR31" s="692"/>
      <c r="AS31" s="692"/>
      <c r="AT31" s="692"/>
      <c r="AU31" s="692"/>
      <c r="AV31" s="692"/>
      <c r="AW31" s="692"/>
      <c r="AX31" s="692"/>
      <c r="AY31" s="692"/>
      <c r="AZ31" s="692"/>
      <c r="BA31" s="692"/>
      <c r="BB31" s="692"/>
      <c r="BC31" s="693"/>
      <c r="BD31" s="595" t="s">
        <v>118</v>
      </c>
      <c r="BE31" s="596"/>
      <c r="BF31" s="596"/>
      <c r="BG31" s="596"/>
      <c r="BH31" s="596"/>
      <c r="BI31" s="596"/>
      <c r="BJ31" s="596"/>
      <c r="BK31" s="597"/>
      <c r="BL31" s="684" t="s">
        <v>211</v>
      </c>
      <c r="BM31" s="684"/>
      <c r="BN31" s="684"/>
      <c r="BO31" s="684"/>
      <c r="BP31" s="685" t="s">
        <v>118</v>
      </c>
      <c r="BQ31" s="685"/>
      <c r="BR31" s="685"/>
      <c r="BS31" s="685"/>
      <c r="BT31" s="685"/>
      <c r="BU31" s="685"/>
      <c r="BV31" s="685"/>
      <c r="BW31" s="688"/>
      <c r="BY31" s="592" t="s">
        <v>288</v>
      </c>
      <c r="BZ31" s="593"/>
      <c r="CA31" s="593"/>
      <c r="CB31" s="593"/>
      <c r="CC31" s="593"/>
      <c r="CD31" s="593"/>
      <c r="CE31" s="593"/>
      <c r="CF31" s="593"/>
      <c r="CG31" s="593"/>
      <c r="CH31" s="593"/>
      <c r="CI31" s="593"/>
      <c r="CJ31" s="593"/>
      <c r="CK31" s="593"/>
      <c r="CL31" s="594"/>
      <c r="CM31" s="595" t="s">
        <v>211</v>
      </c>
      <c r="CN31" s="596"/>
      <c r="CO31" s="596"/>
      <c r="CP31" s="596"/>
      <c r="CQ31" s="596"/>
      <c r="CR31" s="596"/>
      <c r="CS31" s="596"/>
      <c r="CT31" s="597"/>
      <c r="CU31" s="684" t="s">
        <v>211</v>
      </c>
      <c r="CV31" s="684"/>
      <c r="CW31" s="684"/>
      <c r="CX31" s="684"/>
      <c r="CY31" s="601" t="s">
        <v>211</v>
      </c>
      <c r="CZ31" s="596"/>
      <c r="DA31" s="596"/>
      <c r="DB31" s="596"/>
      <c r="DC31" s="596"/>
      <c r="DD31" s="596"/>
      <c r="DE31" s="596"/>
      <c r="DF31" s="596"/>
      <c r="DG31" s="596"/>
      <c r="DH31" s="596"/>
      <c r="DI31" s="596"/>
      <c r="DJ31" s="596"/>
      <c r="DK31" s="597"/>
      <c r="DL31" s="601" t="s">
        <v>211</v>
      </c>
      <c r="DM31" s="596"/>
      <c r="DN31" s="596"/>
      <c r="DO31" s="596"/>
      <c r="DP31" s="596"/>
      <c r="DQ31" s="596"/>
      <c r="DR31" s="596"/>
      <c r="DS31" s="596"/>
      <c r="DT31" s="596"/>
      <c r="DU31" s="596"/>
      <c r="DV31" s="596"/>
      <c r="DW31" s="596"/>
      <c r="DX31" s="690"/>
    </row>
    <row r="32" spans="2:128" ht="11.25" customHeight="1" x14ac:dyDescent="0.15">
      <c r="B32" s="592" t="s">
        <v>289</v>
      </c>
      <c r="C32" s="593"/>
      <c r="D32" s="593"/>
      <c r="E32" s="593"/>
      <c r="F32" s="593"/>
      <c r="G32" s="593"/>
      <c r="H32" s="593"/>
      <c r="I32" s="593"/>
      <c r="J32" s="593"/>
      <c r="K32" s="593"/>
      <c r="L32" s="593"/>
      <c r="M32" s="593"/>
      <c r="N32" s="593"/>
      <c r="O32" s="593"/>
      <c r="P32" s="593"/>
      <c r="Q32" s="594"/>
      <c r="R32" s="595" t="s">
        <v>211</v>
      </c>
      <c r="S32" s="596"/>
      <c r="T32" s="596"/>
      <c r="U32" s="596"/>
      <c r="V32" s="596"/>
      <c r="W32" s="596"/>
      <c r="X32" s="596"/>
      <c r="Y32" s="597"/>
      <c r="Z32" s="598" t="s">
        <v>211</v>
      </c>
      <c r="AA32" s="686"/>
      <c r="AB32" s="686"/>
      <c r="AC32" s="689"/>
      <c r="AD32" s="601" t="s">
        <v>216</v>
      </c>
      <c r="AE32" s="596"/>
      <c r="AF32" s="596"/>
      <c r="AG32" s="596"/>
      <c r="AH32" s="596"/>
      <c r="AI32" s="596"/>
      <c r="AJ32" s="596"/>
      <c r="AK32" s="597"/>
      <c r="AL32" s="598" t="s">
        <v>118</v>
      </c>
      <c r="AM32" s="686"/>
      <c r="AN32" s="686"/>
      <c r="AO32" s="687"/>
      <c r="AP32" s="691" t="s">
        <v>290</v>
      </c>
      <c r="AQ32" s="692"/>
      <c r="AR32" s="692"/>
      <c r="AS32" s="692"/>
      <c r="AT32" s="692"/>
      <c r="AU32" s="692"/>
      <c r="AV32" s="692"/>
      <c r="AW32" s="692"/>
      <c r="AX32" s="692"/>
      <c r="AY32" s="692"/>
      <c r="AZ32" s="692"/>
      <c r="BA32" s="692"/>
      <c r="BB32" s="692"/>
      <c r="BC32" s="693"/>
      <c r="BD32" s="595" t="s">
        <v>118</v>
      </c>
      <c r="BE32" s="596"/>
      <c r="BF32" s="596"/>
      <c r="BG32" s="596"/>
      <c r="BH32" s="596"/>
      <c r="BI32" s="596"/>
      <c r="BJ32" s="596"/>
      <c r="BK32" s="597"/>
      <c r="BL32" s="684" t="s">
        <v>118</v>
      </c>
      <c r="BM32" s="684"/>
      <c r="BN32" s="684"/>
      <c r="BO32" s="684"/>
      <c r="BP32" s="685" t="s">
        <v>216</v>
      </c>
      <c r="BQ32" s="685"/>
      <c r="BR32" s="685"/>
      <c r="BS32" s="685"/>
      <c r="BT32" s="685"/>
      <c r="BU32" s="685"/>
      <c r="BV32" s="685"/>
      <c r="BW32" s="688"/>
      <c r="BY32" s="607" t="s">
        <v>291</v>
      </c>
      <c r="BZ32" s="608"/>
      <c r="CA32" s="608"/>
      <c r="CB32" s="608"/>
      <c r="CC32" s="608"/>
      <c r="CD32" s="608"/>
      <c r="CE32" s="608"/>
      <c r="CF32" s="608"/>
      <c r="CG32" s="608"/>
      <c r="CH32" s="608"/>
      <c r="CI32" s="608"/>
      <c r="CJ32" s="608"/>
      <c r="CK32" s="608"/>
      <c r="CL32" s="609"/>
      <c r="CM32" s="595">
        <v>527013741</v>
      </c>
      <c r="CN32" s="596"/>
      <c r="CO32" s="596"/>
      <c r="CP32" s="596"/>
      <c r="CQ32" s="596"/>
      <c r="CR32" s="596"/>
      <c r="CS32" s="596"/>
      <c r="CT32" s="597"/>
      <c r="CU32" s="684">
        <v>100</v>
      </c>
      <c r="CV32" s="684"/>
      <c r="CW32" s="684"/>
      <c r="CX32" s="684"/>
      <c r="CY32" s="601">
        <v>113951013</v>
      </c>
      <c r="CZ32" s="596"/>
      <c r="DA32" s="596"/>
      <c r="DB32" s="596"/>
      <c r="DC32" s="596"/>
      <c r="DD32" s="596"/>
      <c r="DE32" s="596"/>
      <c r="DF32" s="596"/>
      <c r="DG32" s="596"/>
      <c r="DH32" s="596"/>
      <c r="DI32" s="596"/>
      <c r="DJ32" s="596"/>
      <c r="DK32" s="597"/>
      <c r="DL32" s="601">
        <v>330727598</v>
      </c>
      <c r="DM32" s="596"/>
      <c r="DN32" s="596"/>
      <c r="DO32" s="596"/>
      <c r="DP32" s="596"/>
      <c r="DQ32" s="596"/>
      <c r="DR32" s="596"/>
      <c r="DS32" s="596"/>
      <c r="DT32" s="596"/>
      <c r="DU32" s="596"/>
      <c r="DV32" s="596"/>
      <c r="DW32" s="596"/>
      <c r="DX32" s="690"/>
    </row>
    <row r="33" spans="2:128" ht="11.25" customHeight="1" x14ac:dyDescent="0.15">
      <c r="B33" s="592" t="s">
        <v>292</v>
      </c>
      <c r="C33" s="593"/>
      <c r="D33" s="593"/>
      <c r="E33" s="593"/>
      <c r="F33" s="593"/>
      <c r="G33" s="593"/>
      <c r="H33" s="593"/>
      <c r="I33" s="593"/>
      <c r="J33" s="593"/>
      <c r="K33" s="593"/>
      <c r="L33" s="593"/>
      <c r="M33" s="593"/>
      <c r="N33" s="593"/>
      <c r="O33" s="593"/>
      <c r="P33" s="593"/>
      <c r="Q33" s="594"/>
      <c r="R33" s="595">
        <v>21640900</v>
      </c>
      <c r="S33" s="596"/>
      <c r="T33" s="596"/>
      <c r="U33" s="596"/>
      <c r="V33" s="596"/>
      <c r="W33" s="596"/>
      <c r="X33" s="596"/>
      <c r="Y33" s="597"/>
      <c r="Z33" s="598">
        <v>4</v>
      </c>
      <c r="AA33" s="686"/>
      <c r="AB33" s="686"/>
      <c r="AC33" s="689"/>
      <c r="AD33" s="601" t="s">
        <v>118</v>
      </c>
      <c r="AE33" s="596"/>
      <c r="AF33" s="596"/>
      <c r="AG33" s="596"/>
      <c r="AH33" s="596"/>
      <c r="AI33" s="596"/>
      <c r="AJ33" s="596"/>
      <c r="AK33" s="597"/>
      <c r="AL33" s="598" t="s">
        <v>118</v>
      </c>
      <c r="AM33" s="686"/>
      <c r="AN33" s="686"/>
      <c r="AO33" s="687"/>
      <c r="AP33" s="592" t="s">
        <v>157</v>
      </c>
      <c r="AQ33" s="593"/>
      <c r="AR33" s="593"/>
      <c r="AS33" s="593"/>
      <c r="AT33" s="593"/>
      <c r="AU33" s="593"/>
      <c r="AV33" s="593"/>
      <c r="AW33" s="593"/>
      <c r="AX33" s="593"/>
      <c r="AY33" s="593"/>
      <c r="AZ33" s="593"/>
      <c r="BA33" s="593"/>
      <c r="BB33" s="593"/>
      <c r="BC33" s="594"/>
      <c r="BD33" s="595">
        <v>110091481</v>
      </c>
      <c r="BE33" s="596"/>
      <c r="BF33" s="596"/>
      <c r="BG33" s="596"/>
      <c r="BH33" s="596"/>
      <c r="BI33" s="596"/>
      <c r="BJ33" s="596"/>
      <c r="BK33" s="597"/>
      <c r="BL33" s="684">
        <v>100</v>
      </c>
      <c r="BM33" s="684"/>
      <c r="BN33" s="684"/>
      <c r="BO33" s="684"/>
      <c r="BP33" s="685">
        <v>715359</v>
      </c>
      <c r="BQ33" s="685"/>
      <c r="BR33" s="685"/>
      <c r="BS33" s="685"/>
      <c r="BT33" s="685"/>
      <c r="BU33" s="685"/>
      <c r="BV33" s="685"/>
      <c r="BW33" s="688"/>
      <c r="BY33" s="667" t="s">
        <v>293</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15">
      <c r="B34" s="607" t="s">
        <v>294</v>
      </c>
      <c r="C34" s="608"/>
      <c r="D34" s="608"/>
      <c r="E34" s="608"/>
      <c r="F34" s="608"/>
      <c r="G34" s="608"/>
      <c r="H34" s="608"/>
      <c r="I34" s="608"/>
      <c r="J34" s="608"/>
      <c r="K34" s="608"/>
      <c r="L34" s="608"/>
      <c r="M34" s="608"/>
      <c r="N34" s="608"/>
      <c r="O34" s="608"/>
      <c r="P34" s="608"/>
      <c r="Q34" s="609"/>
      <c r="R34" s="595">
        <v>539894729</v>
      </c>
      <c r="S34" s="596"/>
      <c r="T34" s="596"/>
      <c r="U34" s="596"/>
      <c r="V34" s="596"/>
      <c r="W34" s="596"/>
      <c r="X34" s="596"/>
      <c r="Y34" s="597"/>
      <c r="Z34" s="684">
        <v>100</v>
      </c>
      <c r="AA34" s="684"/>
      <c r="AB34" s="684"/>
      <c r="AC34" s="684"/>
      <c r="AD34" s="685">
        <v>277524754</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199</v>
      </c>
      <c r="BZ34" s="668"/>
      <c r="CA34" s="668"/>
      <c r="CB34" s="668"/>
      <c r="CC34" s="668"/>
      <c r="CD34" s="668"/>
      <c r="CE34" s="668"/>
      <c r="CF34" s="668"/>
      <c r="CG34" s="668"/>
      <c r="CH34" s="668"/>
      <c r="CI34" s="668"/>
      <c r="CJ34" s="668"/>
      <c r="CK34" s="668"/>
      <c r="CL34" s="669"/>
      <c r="CM34" s="667" t="s">
        <v>295</v>
      </c>
      <c r="CN34" s="668"/>
      <c r="CO34" s="668"/>
      <c r="CP34" s="668"/>
      <c r="CQ34" s="668"/>
      <c r="CR34" s="668"/>
      <c r="CS34" s="668"/>
      <c r="CT34" s="669"/>
      <c r="CU34" s="667" t="s">
        <v>296</v>
      </c>
      <c r="CV34" s="668"/>
      <c r="CW34" s="668"/>
      <c r="CX34" s="669"/>
      <c r="CY34" s="667" t="s">
        <v>297</v>
      </c>
      <c r="CZ34" s="668"/>
      <c r="DA34" s="668"/>
      <c r="DB34" s="668"/>
      <c r="DC34" s="668"/>
      <c r="DD34" s="668"/>
      <c r="DE34" s="668"/>
      <c r="DF34" s="669"/>
      <c r="DG34" s="673" t="s">
        <v>298</v>
      </c>
      <c r="DH34" s="674"/>
      <c r="DI34" s="674"/>
      <c r="DJ34" s="674"/>
      <c r="DK34" s="674"/>
      <c r="DL34" s="674"/>
      <c r="DM34" s="674"/>
      <c r="DN34" s="674"/>
      <c r="DO34" s="674"/>
      <c r="DP34" s="674"/>
      <c r="DQ34" s="675"/>
      <c r="DR34" s="667" t="s">
        <v>299</v>
      </c>
      <c r="DS34" s="668"/>
      <c r="DT34" s="668"/>
      <c r="DU34" s="668"/>
      <c r="DV34" s="668"/>
      <c r="DW34" s="668"/>
      <c r="DX34" s="669"/>
    </row>
    <row r="35" spans="2:128" ht="11.25" customHeight="1" x14ac:dyDescent="0.15">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300</v>
      </c>
      <c r="BZ35" s="665"/>
      <c r="CA35" s="665"/>
      <c r="CB35" s="665"/>
      <c r="CC35" s="665"/>
      <c r="CD35" s="665"/>
      <c r="CE35" s="665"/>
      <c r="CF35" s="665"/>
      <c r="CG35" s="665"/>
      <c r="CH35" s="665"/>
      <c r="CI35" s="665"/>
      <c r="CJ35" s="665"/>
      <c r="CK35" s="665"/>
      <c r="CL35" s="666"/>
      <c r="CM35" s="676">
        <v>223735374</v>
      </c>
      <c r="CN35" s="677"/>
      <c r="CO35" s="677"/>
      <c r="CP35" s="677"/>
      <c r="CQ35" s="677"/>
      <c r="CR35" s="677"/>
      <c r="CS35" s="677"/>
      <c r="CT35" s="678"/>
      <c r="CU35" s="679">
        <v>42.5</v>
      </c>
      <c r="CV35" s="680"/>
      <c r="CW35" s="680"/>
      <c r="CX35" s="681"/>
      <c r="CY35" s="682">
        <v>196970126</v>
      </c>
      <c r="CZ35" s="677"/>
      <c r="DA35" s="677"/>
      <c r="DB35" s="677"/>
      <c r="DC35" s="677"/>
      <c r="DD35" s="677"/>
      <c r="DE35" s="677"/>
      <c r="DF35" s="678"/>
      <c r="DG35" s="682">
        <v>191975889</v>
      </c>
      <c r="DH35" s="677"/>
      <c r="DI35" s="677"/>
      <c r="DJ35" s="677"/>
      <c r="DK35" s="677"/>
      <c r="DL35" s="677"/>
      <c r="DM35" s="677"/>
      <c r="DN35" s="677"/>
      <c r="DO35" s="677"/>
      <c r="DP35" s="677"/>
      <c r="DQ35" s="678"/>
      <c r="DR35" s="679">
        <v>64.2</v>
      </c>
      <c r="DS35" s="680"/>
      <c r="DT35" s="680"/>
      <c r="DU35" s="680"/>
      <c r="DV35" s="680"/>
      <c r="DW35" s="680"/>
      <c r="DX35" s="683"/>
    </row>
    <row r="36" spans="2:128" ht="11.25" customHeight="1" x14ac:dyDescent="0.15">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301</v>
      </c>
      <c r="BZ36" s="593"/>
      <c r="CA36" s="593"/>
      <c r="CB36" s="593"/>
      <c r="CC36" s="593"/>
      <c r="CD36" s="593"/>
      <c r="CE36" s="593"/>
      <c r="CF36" s="593"/>
      <c r="CG36" s="593"/>
      <c r="CH36" s="593"/>
      <c r="CI36" s="593"/>
      <c r="CJ36" s="593"/>
      <c r="CK36" s="593"/>
      <c r="CL36" s="594"/>
      <c r="CM36" s="595">
        <v>137147749</v>
      </c>
      <c r="CN36" s="602"/>
      <c r="CO36" s="602"/>
      <c r="CP36" s="602"/>
      <c r="CQ36" s="602"/>
      <c r="CR36" s="602"/>
      <c r="CS36" s="602"/>
      <c r="CT36" s="603"/>
      <c r="CU36" s="598">
        <v>26</v>
      </c>
      <c r="CV36" s="599"/>
      <c r="CW36" s="599"/>
      <c r="CX36" s="600"/>
      <c r="CY36" s="601">
        <v>120228826</v>
      </c>
      <c r="CZ36" s="602"/>
      <c r="DA36" s="602"/>
      <c r="DB36" s="602"/>
      <c r="DC36" s="602"/>
      <c r="DD36" s="602"/>
      <c r="DE36" s="602"/>
      <c r="DF36" s="603"/>
      <c r="DG36" s="601">
        <v>118189691</v>
      </c>
      <c r="DH36" s="602"/>
      <c r="DI36" s="602"/>
      <c r="DJ36" s="602"/>
      <c r="DK36" s="602"/>
      <c r="DL36" s="602"/>
      <c r="DM36" s="602"/>
      <c r="DN36" s="602"/>
      <c r="DO36" s="602"/>
      <c r="DP36" s="602"/>
      <c r="DQ36" s="603"/>
      <c r="DR36" s="598">
        <v>39.5</v>
      </c>
      <c r="DS36" s="599"/>
      <c r="DT36" s="599"/>
      <c r="DU36" s="599"/>
      <c r="DV36" s="599"/>
      <c r="DW36" s="599"/>
      <c r="DX36" s="632"/>
    </row>
    <row r="37" spans="2:128" ht="11.25" customHeight="1" x14ac:dyDescent="0.15">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302</v>
      </c>
      <c r="AQ37" s="668"/>
      <c r="AR37" s="668"/>
      <c r="AS37" s="668"/>
      <c r="AT37" s="668"/>
      <c r="AU37" s="668"/>
      <c r="AV37" s="668"/>
      <c r="AW37" s="668"/>
      <c r="AX37" s="668"/>
      <c r="AY37" s="668"/>
      <c r="AZ37" s="668"/>
      <c r="BA37" s="668"/>
      <c r="BB37" s="668"/>
      <c r="BC37" s="669"/>
      <c r="BD37" s="667" t="s">
        <v>303</v>
      </c>
      <c r="BE37" s="668"/>
      <c r="BF37" s="668"/>
      <c r="BG37" s="668"/>
      <c r="BH37" s="668"/>
      <c r="BI37" s="668"/>
      <c r="BJ37" s="668"/>
      <c r="BK37" s="668"/>
      <c r="BL37" s="668"/>
      <c r="BM37" s="669"/>
      <c r="BN37" s="667" t="s">
        <v>304</v>
      </c>
      <c r="BO37" s="668"/>
      <c r="BP37" s="668"/>
      <c r="BQ37" s="668"/>
      <c r="BR37" s="668"/>
      <c r="BS37" s="668"/>
      <c r="BT37" s="668"/>
      <c r="BU37" s="668"/>
      <c r="BV37" s="668"/>
      <c r="BW37" s="669"/>
      <c r="BY37" s="592" t="s">
        <v>305</v>
      </c>
      <c r="BZ37" s="593"/>
      <c r="CA37" s="593"/>
      <c r="CB37" s="593"/>
      <c r="CC37" s="593"/>
      <c r="CD37" s="593"/>
      <c r="CE37" s="593"/>
      <c r="CF37" s="593"/>
      <c r="CG37" s="593"/>
      <c r="CH37" s="593"/>
      <c r="CI37" s="593"/>
      <c r="CJ37" s="593"/>
      <c r="CK37" s="593"/>
      <c r="CL37" s="594"/>
      <c r="CM37" s="595">
        <v>98737486</v>
      </c>
      <c r="CN37" s="596"/>
      <c r="CO37" s="596"/>
      <c r="CP37" s="596"/>
      <c r="CQ37" s="596"/>
      <c r="CR37" s="596"/>
      <c r="CS37" s="596"/>
      <c r="CT37" s="597"/>
      <c r="CU37" s="598">
        <v>18.7</v>
      </c>
      <c r="CV37" s="599"/>
      <c r="CW37" s="599"/>
      <c r="CX37" s="600"/>
      <c r="CY37" s="601">
        <v>82271755</v>
      </c>
      <c r="CZ37" s="602"/>
      <c r="DA37" s="602"/>
      <c r="DB37" s="602"/>
      <c r="DC37" s="602"/>
      <c r="DD37" s="602"/>
      <c r="DE37" s="602"/>
      <c r="DF37" s="603"/>
      <c r="DG37" s="601">
        <v>82271755</v>
      </c>
      <c r="DH37" s="602"/>
      <c r="DI37" s="602"/>
      <c r="DJ37" s="602"/>
      <c r="DK37" s="602"/>
      <c r="DL37" s="602"/>
      <c r="DM37" s="602"/>
      <c r="DN37" s="602"/>
      <c r="DO37" s="602"/>
      <c r="DP37" s="602"/>
      <c r="DQ37" s="603"/>
      <c r="DR37" s="598">
        <v>27.5</v>
      </c>
      <c r="DS37" s="599"/>
      <c r="DT37" s="599"/>
      <c r="DU37" s="599"/>
      <c r="DV37" s="599"/>
      <c r="DW37" s="599"/>
      <c r="DX37" s="632"/>
    </row>
    <row r="38" spans="2:128" ht="11.25" customHeight="1" x14ac:dyDescent="0.15">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306</v>
      </c>
      <c r="AQ38" s="656"/>
      <c r="AR38" s="656"/>
      <c r="AS38" s="656"/>
      <c r="AT38" s="661" t="s">
        <v>307</v>
      </c>
      <c r="AU38" s="223"/>
      <c r="AV38" s="223"/>
      <c r="AW38" s="223"/>
      <c r="AX38" s="664" t="s">
        <v>157</v>
      </c>
      <c r="AY38" s="665"/>
      <c r="AZ38" s="665"/>
      <c r="BA38" s="665"/>
      <c r="BB38" s="665"/>
      <c r="BC38" s="666"/>
      <c r="BD38" s="670">
        <v>99.6</v>
      </c>
      <c r="BE38" s="671"/>
      <c r="BF38" s="671"/>
      <c r="BG38" s="671"/>
      <c r="BH38" s="671"/>
      <c r="BI38" s="671">
        <v>98.5</v>
      </c>
      <c r="BJ38" s="671"/>
      <c r="BK38" s="671"/>
      <c r="BL38" s="671"/>
      <c r="BM38" s="672"/>
      <c r="BN38" s="670">
        <v>99.5</v>
      </c>
      <c r="BO38" s="671"/>
      <c r="BP38" s="671"/>
      <c r="BQ38" s="671"/>
      <c r="BR38" s="671"/>
      <c r="BS38" s="671">
        <v>98.3</v>
      </c>
      <c r="BT38" s="671"/>
      <c r="BU38" s="671"/>
      <c r="BV38" s="671"/>
      <c r="BW38" s="672"/>
      <c r="BY38" s="592" t="s">
        <v>308</v>
      </c>
      <c r="BZ38" s="593"/>
      <c r="CA38" s="593"/>
      <c r="CB38" s="593"/>
      <c r="CC38" s="593"/>
      <c r="CD38" s="593"/>
      <c r="CE38" s="593"/>
      <c r="CF38" s="593"/>
      <c r="CG38" s="593"/>
      <c r="CH38" s="593"/>
      <c r="CI38" s="593"/>
      <c r="CJ38" s="593"/>
      <c r="CK38" s="593"/>
      <c r="CL38" s="594"/>
      <c r="CM38" s="595">
        <v>11516258</v>
      </c>
      <c r="CN38" s="602"/>
      <c r="CO38" s="602"/>
      <c r="CP38" s="602"/>
      <c r="CQ38" s="602"/>
      <c r="CR38" s="602"/>
      <c r="CS38" s="602"/>
      <c r="CT38" s="603"/>
      <c r="CU38" s="598">
        <v>2.2000000000000002</v>
      </c>
      <c r="CV38" s="599"/>
      <c r="CW38" s="599"/>
      <c r="CX38" s="600"/>
      <c r="CY38" s="601">
        <v>5358385</v>
      </c>
      <c r="CZ38" s="602"/>
      <c r="DA38" s="602"/>
      <c r="DB38" s="602"/>
      <c r="DC38" s="602"/>
      <c r="DD38" s="602"/>
      <c r="DE38" s="602"/>
      <c r="DF38" s="603"/>
      <c r="DG38" s="601">
        <v>5358385</v>
      </c>
      <c r="DH38" s="602"/>
      <c r="DI38" s="602"/>
      <c r="DJ38" s="602"/>
      <c r="DK38" s="602"/>
      <c r="DL38" s="602"/>
      <c r="DM38" s="602"/>
      <c r="DN38" s="602"/>
      <c r="DO38" s="602"/>
      <c r="DP38" s="602"/>
      <c r="DQ38" s="603"/>
      <c r="DR38" s="598">
        <v>1.8</v>
      </c>
      <c r="DS38" s="599"/>
      <c r="DT38" s="599"/>
      <c r="DU38" s="599"/>
      <c r="DV38" s="599"/>
      <c r="DW38" s="599"/>
      <c r="DX38" s="632"/>
    </row>
    <row r="39" spans="2:128" ht="11.25" customHeight="1" x14ac:dyDescent="0.15">
      <c r="AP39" s="657"/>
      <c r="AQ39" s="658"/>
      <c r="AR39" s="658"/>
      <c r="AS39" s="658"/>
      <c r="AT39" s="662"/>
      <c r="AU39" s="212" t="s">
        <v>309</v>
      </c>
      <c r="AV39" s="212"/>
      <c r="AW39" s="212"/>
      <c r="AX39" s="592" t="s">
        <v>310</v>
      </c>
      <c r="AY39" s="593"/>
      <c r="AZ39" s="593"/>
      <c r="BA39" s="593"/>
      <c r="BB39" s="593"/>
      <c r="BC39" s="594"/>
      <c r="BD39" s="653">
        <v>99.2</v>
      </c>
      <c r="BE39" s="634"/>
      <c r="BF39" s="634"/>
      <c r="BG39" s="634"/>
      <c r="BH39" s="634"/>
      <c r="BI39" s="634">
        <v>97.4</v>
      </c>
      <c r="BJ39" s="634"/>
      <c r="BK39" s="634"/>
      <c r="BL39" s="634"/>
      <c r="BM39" s="654"/>
      <c r="BN39" s="653">
        <v>99.2</v>
      </c>
      <c r="BO39" s="634"/>
      <c r="BP39" s="634"/>
      <c r="BQ39" s="634"/>
      <c r="BR39" s="634"/>
      <c r="BS39" s="634">
        <v>97.1</v>
      </c>
      <c r="BT39" s="634"/>
      <c r="BU39" s="634"/>
      <c r="BV39" s="634"/>
      <c r="BW39" s="654"/>
      <c r="BY39" s="592" t="s">
        <v>311</v>
      </c>
      <c r="BZ39" s="593"/>
      <c r="CA39" s="593"/>
      <c r="CB39" s="593"/>
      <c r="CC39" s="593"/>
      <c r="CD39" s="593"/>
      <c r="CE39" s="593"/>
      <c r="CF39" s="593"/>
      <c r="CG39" s="593"/>
      <c r="CH39" s="593"/>
      <c r="CI39" s="593"/>
      <c r="CJ39" s="593"/>
      <c r="CK39" s="593"/>
      <c r="CL39" s="594"/>
      <c r="CM39" s="595">
        <v>75071367</v>
      </c>
      <c r="CN39" s="596"/>
      <c r="CO39" s="596"/>
      <c r="CP39" s="596"/>
      <c r="CQ39" s="596"/>
      <c r="CR39" s="596"/>
      <c r="CS39" s="596"/>
      <c r="CT39" s="597"/>
      <c r="CU39" s="598">
        <v>14.2</v>
      </c>
      <c r="CV39" s="599"/>
      <c r="CW39" s="599"/>
      <c r="CX39" s="600"/>
      <c r="CY39" s="601">
        <v>71382915</v>
      </c>
      <c r="CZ39" s="602"/>
      <c r="DA39" s="602"/>
      <c r="DB39" s="602"/>
      <c r="DC39" s="602"/>
      <c r="DD39" s="602"/>
      <c r="DE39" s="602"/>
      <c r="DF39" s="603"/>
      <c r="DG39" s="601">
        <v>68427813</v>
      </c>
      <c r="DH39" s="602"/>
      <c r="DI39" s="602"/>
      <c r="DJ39" s="602"/>
      <c r="DK39" s="602"/>
      <c r="DL39" s="602"/>
      <c r="DM39" s="602"/>
      <c r="DN39" s="602"/>
      <c r="DO39" s="602"/>
      <c r="DP39" s="602"/>
      <c r="DQ39" s="603"/>
      <c r="DR39" s="598">
        <v>22.9</v>
      </c>
      <c r="DS39" s="599"/>
      <c r="DT39" s="599"/>
      <c r="DU39" s="599"/>
      <c r="DV39" s="599"/>
      <c r="DW39" s="599"/>
      <c r="DX39" s="632"/>
    </row>
    <row r="40" spans="2:128" ht="11.25" customHeight="1" x14ac:dyDescent="0.15">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312</v>
      </c>
      <c r="AY40" s="608"/>
      <c r="AZ40" s="608"/>
      <c r="BA40" s="608"/>
      <c r="BB40" s="608"/>
      <c r="BC40" s="609"/>
      <c r="BD40" s="650">
        <v>100</v>
      </c>
      <c r="BE40" s="651"/>
      <c r="BF40" s="651"/>
      <c r="BG40" s="651"/>
      <c r="BH40" s="651"/>
      <c r="BI40" s="651">
        <v>99.9</v>
      </c>
      <c r="BJ40" s="651"/>
      <c r="BK40" s="651"/>
      <c r="BL40" s="651"/>
      <c r="BM40" s="652"/>
      <c r="BN40" s="650">
        <v>100</v>
      </c>
      <c r="BO40" s="651"/>
      <c r="BP40" s="651"/>
      <c r="BQ40" s="651"/>
      <c r="BR40" s="651"/>
      <c r="BS40" s="651">
        <v>99.9</v>
      </c>
      <c r="BT40" s="651"/>
      <c r="BU40" s="651"/>
      <c r="BV40" s="651"/>
      <c r="BW40" s="652"/>
      <c r="BY40" s="626" t="s">
        <v>313</v>
      </c>
      <c r="BZ40" s="627"/>
      <c r="CA40" s="592" t="s">
        <v>314</v>
      </c>
      <c r="CB40" s="593"/>
      <c r="CC40" s="593"/>
      <c r="CD40" s="593"/>
      <c r="CE40" s="593"/>
      <c r="CF40" s="593"/>
      <c r="CG40" s="593"/>
      <c r="CH40" s="593"/>
      <c r="CI40" s="593"/>
      <c r="CJ40" s="593"/>
      <c r="CK40" s="593"/>
      <c r="CL40" s="594"/>
      <c r="CM40" s="595">
        <v>75070201</v>
      </c>
      <c r="CN40" s="602"/>
      <c r="CO40" s="602"/>
      <c r="CP40" s="602"/>
      <c r="CQ40" s="602"/>
      <c r="CR40" s="602"/>
      <c r="CS40" s="602"/>
      <c r="CT40" s="603"/>
      <c r="CU40" s="598">
        <v>14.2</v>
      </c>
      <c r="CV40" s="599"/>
      <c r="CW40" s="599"/>
      <c r="CX40" s="600"/>
      <c r="CY40" s="601">
        <v>71381749</v>
      </c>
      <c r="CZ40" s="602"/>
      <c r="DA40" s="602"/>
      <c r="DB40" s="602"/>
      <c r="DC40" s="602"/>
      <c r="DD40" s="602"/>
      <c r="DE40" s="602"/>
      <c r="DF40" s="603"/>
      <c r="DG40" s="601">
        <v>68426647</v>
      </c>
      <c r="DH40" s="602"/>
      <c r="DI40" s="602"/>
      <c r="DJ40" s="602"/>
      <c r="DK40" s="602"/>
      <c r="DL40" s="602"/>
      <c r="DM40" s="602"/>
      <c r="DN40" s="602"/>
      <c r="DO40" s="602"/>
      <c r="DP40" s="602"/>
      <c r="DQ40" s="603"/>
      <c r="DR40" s="598">
        <v>22.9</v>
      </c>
      <c r="DS40" s="599"/>
      <c r="DT40" s="599"/>
      <c r="DU40" s="599"/>
      <c r="DV40" s="599"/>
      <c r="DW40" s="599"/>
      <c r="DX40" s="632"/>
    </row>
    <row r="41" spans="2:128" ht="11.25" customHeight="1" x14ac:dyDescent="0.15">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315</v>
      </c>
      <c r="AQ41" s="644"/>
      <c r="AR41" s="644"/>
      <c r="AS41" s="644"/>
      <c r="AT41" s="644"/>
      <c r="AU41" s="644"/>
      <c r="AV41" s="644"/>
      <c r="AW41" s="645"/>
      <c r="AX41" s="646" t="s">
        <v>316</v>
      </c>
      <c r="AY41" s="646"/>
      <c r="AZ41" s="646"/>
      <c r="BA41" s="646"/>
      <c r="BB41" s="646"/>
      <c r="BC41" s="646"/>
      <c r="BD41" s="647">
        <v>1084017</v>
      </c>
      <c r="BE41" s="648"/>
      <c r="BF41" s="648"/>
      <c r="BG41" s="648"/>
      <c r="BH41" s="648"/>
      <c r="BI41" s="648"/>
      <c r="BJ41" s="648"/>
      <c r="BK41" s="648"/>
      <c r="BL41" s="648"/>
      <c r="BM41" s="649"/>
      <c r="BN41" s="647" t="s">
        <v>317</v>
      </c>
      <c r="BO41" s="648"/>
      <c r="BP41" s="648"/>
      <c r="BQ41" s="648"/>
      <c r="BR41" s="648"/>
      <c r="BS41" s="648"/>
      <c r="BT41" s="648"/>
      <c r="BU41" s="648"/>
      <c r="BV41" s="648"/>
      <c r="BW41" s="649"/>
      <c r="BY41" s="628"/>
      <c r="BZ41" s="629"/>
      <c r="CA41" s="592" t="s">
        <v>318</v>
      </c>
      <c r="CB41" s="593"/>
      <c r="CC41" s="593"/>
      <c r="CD41" s="593"/>
      <c r="CE41" s="593"/>
      <c r="CF41" s="593"/>
      <c r="CG41" s="593"/>
      <c r="CH41" s="593"/>
      <c r="CI41" s="593"/>
      <c r="CJ41" s="593"/>
      <c r="CK41" s="593"/>
      <c r="CL41" s="594"/>
      <c r="CM41" s="595">
        <v>67180741</v>
      </c>
      <c r="CN41" s="596"/>
      <c r="CO41" s="596"/>
      <c r="CP41" s="596"/>
      <c r="CQ41" s="596"/>
      <c r="CR41" s="596"/>
      <c r="CS41" s="596"/>
      <c r="CT41" s="597"/>
      <c r="CU41" s="598">
        <v>12.7</v>
      </c>
      <c r="CV41" s="599"/>
      <c r="CW41" s="599"/>
      <c r="CX41" s="600"/>
      <c r="CY41" s="601">
        <v>63555554</v>
      </c>
      <c r="CZ41" s="602"/>
      <c r="DA41" s="602"/>
      <c r="DB41" s="602"/>
      <c r="DC41" s="602"/>
      <c r="DD41" s="602"/>
      <c r="DE41" s="602"/>
      <c r="DF41" s="603"/>
      <c r="DG41" s="601">
        <v>60602463</v>
      </c>
      <c r="DH41" s="602"/>
      <c r="DI41" s="602"/>
      <c r="DJ41" s="602"/>
      <c r="DK41" s="602"/>
      <c r="DL41" s="602"/>
      <c r="DM41" s="602"/>
      <c r="DN41" s="602"/>
      <c r="DO41" s="602"/>
      <c r="DP41" s="602"/>
      <c r="DQ41" s="603"/>
      <c r="DR41" s="598">
        <v>20.3</v>
      </c>
      <c r="DS41" s="599"/>
      <c r="DT41" s="599"/>
      <c r="DU41" s="599"/>
      <c r="DV41" s="599"/>
      <c r="DW41" s="599"/>
      <c r="DX41" s="632"/>
    </row>
    <row r="42" spans="2:128" ht="11.25" customHeight="1" x14ac:dyDescent="0.15">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319</v>
      </c>
      <c r="AQ42" s="637"/>
      <c r="AR42" s="637"/>
      <c r="AS42" s="637"/>
      <c r="AT42" s="637"/>
      <c r="AU42" s="637"/>
      <c r="AV42" s="637"/>
      <c r="AW42" s="638"/>
      <c r="AX42" s="639" t="s">
        <v>320</v>
      </c>
      <c r="AY42" s="639"/>
      <c r="AZ42" s="639"/>
      <c r="BA42" s="639"/>
      <c r="BB42" s="639"/>
      <c r="BC42" s="639"/>
      <c r="BD42" s="640">
        <v>1084017</v>
      </c>
      <c r="BE42" s="641"/>
      <c r="BF42" s="641"/>
      <c r="BG42" s="641"/>
      <c r="BH42" s="641"/>
      <c r="BI42" s="641"/>
      <c r="BJ42" s="641"/>
      <c r="BK42" s="641"/>
      <c r="BL42" s="641"/>
      <c r="BM42" s="642"/>
      <c r="BN42" s="640" t="s">
        <v>321</v>
      </c>
      <c r="BO42" s="641"/>
      <c r="BP42" s="641"/>
      <c r="BQ42" s="641"/>
      <c r="BR42" s="641"/>
      <c r="BS42" s="641"/>
      <c r="BT42" s="641"/>
      <c r="BU42" s="641"/>
      <c r="BV42" s="641"/>
      <c r="BW42" s="642"/>
      <c r="BY42" s="628"/>
      <c r="BZ42" s="629"/>
      <c r="CA42" s="592" t="s">
        <v>322</v>
      </c>
      <c r="CB42" s="593"/>
      <c r="CC42" s="593"/>
      <c r="CD42" s="593"/>
      <c r="CE42" s="593"/>
      <c r="CF42" s="593"/>
      <c r="CG42" s="593"/>
      <c r="CH42" s="593"/>
      <c r="CI42" s="593"/>
      <c r="CJ42" s="593"/>
      <c r="CK42" s="593"/>
      <c r="CL42" s="594"/>
      <c r="CM42" s="595">
        <v>7889460</v>
      </c>
      <c r="CN42" s="602"/>
      <c r="CO42" s="602"/>
      <c r="CP42" s="602"/>
      <c r="CQ42" s="602"/>
      <c r="CR42" s="602"/>
      <c r="CS42" s="602"/>
      <c r="CT42" s="603"/>
      <c r="CU42" s="598">
        <v>1.5</v>
      </c>
      <c r="CV42" s="599"/>
      <c r="CW42" s="599"/>
      <c r="CX42" s="600"/>
      <c r="CY42" s="601">
        <v>7826195</v>
      </c>
      <c r="CZ42" s="602"/>
      <c r="DA42" s="602"/>
      <c r="DB42" s="602"/>
      <c r="DC42" s="602"/>
      <c r="DD42" s="602"/>
      <c r="DE42" s="602"/>
      <c r="DF42" s="603"/>
      <c r="DG42" s="601">
        <v>7824184</v>
      </c>
      <c r="DH42" s="602"/>
      <c r="DI42" s="602"/>
      <c r="DJ42" s="602"/>
      <c r="DK42" s="602"/>
      <c r="DL42" s="602"/>
      <c r="DM42" s="602"/>
      <c r="DN42" s="602"/>
      <c r="DO42" s="602"/>
      <c r="DP42" s="602"/>
      <c r="DQ42" s="603"/>
      <c r="DR42" s="598">
        <v>2.6</v>
      </c>
      <c r="DS42" s="599"/>
      <c r="DT42" s="599"/>
      <c r="DU42" s="599"/>
      <c r="DV42" s="599"/>
      <c r="DW42" s="599"/>
      <c r="DX42" s="632"/>
    </row>
    <row r="43" spans="2:128" ht="11.25" customHeight="1" x14ac:dyDescent="0.15">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323</v>
      </c>
      <c r="CB43" s="593"/>
      <c r="CC43" s="593"/>
      <c r="CD43" s="593"/>
      <c r="CE43" s="593"/>
      <c r="CF43" s="593"/>
      <c r="CG43" s="593"/>
      <c r="CH43" s="593"/>
      <c r="CI43" s="593"/>
      <c r="CJ43" s="593"/>
      <c r="CK43" s="593"/>
      <c r="CL43" s="594"/>
      <c r="CM43" s="595">
        <v>1166</v>
      </c>
      <c r="CN43" s="596"/>
      <c r="CO43" s="596"/>
      <c r="CP43" s="596"/>
      <c r="CQ43" s="596"/>
      <c r="CR43" s="596"/>
      <c r="CS43" s="596"/>
      <c r="CT43" s="597"/>
      <c r="CU43" s="598">
        <v>0</v>
      </c>
      <c r="CV43" s="599"/>
      <c r="CW43" s="599"/>
      <c r="CX43" s="600"/>
      <c r="CY43" s="601">
        <v>1166</v>
      </c>
      <c r="CZ43" s="602"/>
      <c r="DA43" s="602"/>
      <c r="DB43" s="602"/>
      <c r="DC43" s="602"/>
      <c r="DD43" s="602"/>
      <c r="DE43" s="602"/>
      <c r="DF43" s="603"/>
      <c r="DG43" s="601">
        <v>1166</v>
      </c>
      <c r="DH43" s="602"/>
      <c r="DI43" s="602"/>
      <c r="DJ43" s="602"/>
      <c r="DK43" s="602"/>
      <c r="DL43" s="602"/>
      <c r="DM43" s="602"/>
      <c r="DN43" s="602"/>
      <c r="DO43" s="602"/>
      <c r="DP43" s="602"/>
      <c r="DQ43" s="603"/>
      <c r="DR43" s="598">
        <v>0</v>
      </c>
      <c r="DS43" s="599"/>
      <c r="DT43" s="599"/>
      <c r="DU43" s="599"/>
      <c r="DV43" s="599"/>
      <c r="DW43" s="599"/>
      <c r="DX43" s="632"/>
    </row>
    <row r="44" spans="2:128" ht="11.25" customHeight="1" x14ac:dyDescent="0.15">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324</v>
      </c>
      <c r="BZ44" s="593"/>
      <c r="CA44" s="593"/>
      <c r="CB44" s="593"/>
      <c r="CC44" s="593"/>
      <c r="CD44" s="593"/>
      <c r="CE44" s="593"/>
      <c r="CF44" s="593"/>
      <c r="CG44" s="593"/>
      <c r="CH44" s="593"/>
      <c r="CI44" s="593"/>
      <c r="CJ44" s="593"/>
      <c r="CK44" s="593"/>
      <c r="CL44" s="594"/>
      <c r="CM44" s="595">
        <v>182118173</v>
      </c>
      <c r="CN44" s="602"/>
      <c r="CO44" s="602"/>
      <c r="CP44" s="602"/>
      <c r="CQ44" s="602"/>
      <c r="CR44" s="602"/>
      <c r="CS44" s="602"/>
      <c r="CT44" s="603"/>
      <c r="CU44" s="598">
        <v>34.6</v>
      </c>
      <c r="CV44" s="599"/>
      <c r="CW44" s="599"/>
      <c r="CX44" s="600"/>
      <c r="CY44" s="601">
        <v>118769235</v>
      </c>
      <c r="CZ44" s="602"/>
      <c r="DA44" s="602"/>
      <c r="DB44" s="602"/>
      <c r="DC44" s="602"/>
      <c r="DD44" s="602"/>
      <c r="DE44" s="602"/>
      <c r="DF44" s="603"/>
      <c r="DG44" s="601">
        <v>86638142</v>
      </c>
      <c r="DH44" s="602"/>
      <c r="DI44" s="602"/>
      <c r="DJ44" s="602"/>
      <c r="DK44" s="602"/>
      <c r="DL44" s="602"/>
      <c r="DM44" s="602"/>
      <c r="DN44" s="602"/>
      <c r="DO44" s="602"/>
      <c r="DP44" s="602"/>
      <c r="DQ44" s="603"/>
      <c r="DR44" s="598">
        <v>29</v>
      </c>
      <c r="DS44" s="599"/>
      <c r="DT44" s="599"/>
      <c r="DU44" s="599"/>
      <c r="DV44" s="599"/>
      <c r="DW44" s="599"/>
      <c r="DX44" s="632"/>
    </row>
    <row r="45" spans="2:128" ht="11.25" customHeight="1" x14ac:dyDescent="0.15">
      <c r="B45" s="212" t="s">
        <v>325</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326</v>
      </c>
      <c r="BZ45" s="593"/>
      <c r="CA45" s="593"/>
      <c r="CB45" s="593"/>
      <c r="CC45" s="593"/>
      <c r="CD45" s="593"/>
      <c r="CE45" s="593"/>
      <c r="CF45" s="593"/>
      <c r="CG45" s="593"/>
      <c r="CH45" s="593"/>
      <c r="CI45" s="593"/>
      <c r="CJ45" s="593"/>
      <c r="CK45" s="593"/>
      <c r="CL45" s="594"/>
      <c r="CM45" s="595">
        <v>15010630</v>
      </c>
      <c r="CN45" s="596"/>
      <c r="CO45" s="596"/>
      <c r="CP45" s="596"/>
      <c r="CQ45" s="596"/>
      <c r="CR45" s="596"/>
      <c r="CS45" s="596"/>
      <c r="CT45" s="597"/>
      <c r="CU45" s="598">
        <v>2.8</v>
      </c>
      <c r="CV45" s="599"/>
      <c r="CW45" s="599"/>
      <c r="CX45" s="600"/>
      <c r="CY45" s="601">
        <v>12805996</v>
      </c>
      <c r="CZ45" s="602"/>
      <c r="DA45" s="602"/>
      <c r="DB45" s="602"/>
      <c r="DC45" s="602"/>
      <c r="DD45" s="602"/>
      <c r="DE45" s="602"/>
      <c r="DF45" s="603"/>
      <c r="DG45" s="601">
        <v>11936758</v>
      </c>
      <c r="DH45" s="602"/>
      <c r="DI45" s="602"/>
      <c r="DJ45" s="602"/>
      <c r="DK45" s="602"/>
      <c r="DL45" s="602"/>
      <c r="DM45" s="602"/>
      <c r="DN45" s="602"/>
      <c r="DO45" s="602"/>
      <c r="DP45" s="602"/>
      <c r="DQ45" s="603"/>
      <c r="DR45" s="598">
        <v>4</v>
      </c>
      <c r="DS45" s="599"/>
      <c r="DT45" s="599"/>
      <c r="DU45" s="599"/>
      <c r="DV45" s="599"/>
      <c r="DW45" s="599"/>
      <c r="DX45" s="632"/>
    </row>
    <row r="46" spans="2:128" ht="11.25" customHeight="1" x14ac:dyDescent="0.15">
      <c r="B46" s="226" t="s">
        <v>327</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328</v>
      </c>
      <c r="BZ46" s="593"/>
      <c r="CA46" s="593"/>
      <c r="CB46" s="593"/>
      <c r="CC46" s="593"/>
      <c r="CD46" s="593"/>
      <c r="CE46" s="593"/>
      <c r="CF46" s="593"/>
      <c r="CG46" s="593"/>
      <c r="CH46" s="593"/>
      <c r="CI46" s="593"/>
      <c r="CJ46" s="593"/>
      <c r="CK46" s="593"/>
      <c r="CL46" s="594"/>
      <c r="CM46" s="595">
        <v>4266042</v>
      </c>
      <c r="CN46" s="602"/>
      <c r="CO46" s="602"/>
      <c r="CP46" s="602"/>
      <c r="CQ46" s="602"/>
      <c r="CR46" s="602"/>
      <c r="CS46" s="602"/>
      <c r="CT46" s="603"/>
      <c r="CU46" s="598">
        <v>0.8</v>
      </c>
      <c r="CV46" s="599"/>
      <c r="CW46" s="599"/>
      <c r="CX46" s="600"/>
      <c r="CY46" s="601">
        <v>3874686</v>
      </c>
      <c r="CZ46" s="602"/>
      <c r="DA46" s="602"/>
      <c r="DB46" s="602"/>
      <c r="DC46" s="602"/>
      <c r="DD46" s="602"/>
      <c r="DE46" s="602"/>
      <c r="DF46" s="603"/>
      <c r="DG46" s="601">
        <v>3874686</v>
      </c>
      <c r="DH46" s="602"/>
      <c r="DI46" s="602"/>
      <c r="DJ46" s="602"/>
      <c r="DK46" s="602"/>
      <c r="DL46" s="602"/>
      <c r="DM46" s="602"/>
      <c r="DN46" s="602"/>
      <c r="DO46" s="602"/>
      <c r="DP46" s="602"/>
      <c r="DQ46" s="603"/>
      <c r="DR46" s="598">
        <v>1.3</v>
      </c>
      <c r="DS46" s="599"/>
      <c r="DT46" s="599"/>
      <c r="DU46" s="599"/>
      <c r="DV46" s="599"/>
      <c r="DW46" s="599"/>
      <c r="DX46" s="632"/>
    </row>
    <row r="47" spans="2:128" ht="11.25" customHeight="1" x14ac:dyDescent="0.15">
      <c r="B47" s="227" t="s">
        <v>329</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330</v>
      </c>
      <c r="BZ47" s="593"/>
      <c r="CA47" s="593"/>
      <c r="CB47" s="593"/>
      <c r="CC47" s="593"/>
      <c r="CD47" s="593"/>
      <c r="CE47" s="593"/>
      <c r="CF47" s="593"/>
      <c r="CG47" s="593"/>
      <c r="CH47" s="593"/>
      <c r="CI47" s="593"/>
      <c r="CJ47" s="593"/>
      <c r="CK47" s="593"/>
      <c r="CL47" s="594"/>
      <c r="CM47" s="595">
        <v>99888025</v>
      </c>
      <c r="CN47" s="596"/>
      <c r="CO47" s="596"/>
      <c r="CP47" s="596"/>
      <c r="CQ47" s="596"/>
      <c r="CR47" s="596"/>
      <c r="CS47" s="596"/>
      <c r="CT47" s="597"/>
      <c r="CU47" s="598">
        <v>19</v>
      </c>
      <c r="CV47" s="599"/>
      <c r="CW47" s="599"/>
      <c r="CX47" s="600"/>
      <c r="CY47" s="601">
        <v>89253971</v>
      </c>
      <c r="CZ47" s="602"/>
      <c r="DA47" s="602"/>
      <c r="DB47" s="602"/>
      <c r="DC47" s="602"/>
      <c r="DD47" s="602"/>
      <c r="DE47" s="602"/>
      <c r="DF47" s="603"/>
      <c r="DG47" s="601">
        <v>64375808</v>
      </c>
      <c r="DH47" s="602"/>
      <c r="DI47" s="602"/>
      <c r="DJ47" s="602"/>
      <c r="DK47" s="602"/>
      <c r="DL47" s="602"/>
      <c r="DM47" s="602"/>
      <c r="DN47" s="602"/>
      <c r="DO47" s="602"/>
      <c r="DP47" s="602"/>
      <c r="DQ47" s="603"/>
      <c r="DR47" s="598">
        <v>21.5</v>
      </c>
      <c r="DS47" s="599"/>
      <c r="DT47" s="599"/>
      <c r="DU47" s="599"/>
      <c r="DV47" s="599"/>
      <c r="DW47" s="599"/>
      <c r="DX47" s="632"/>
    </row>
    <row r="48" spans="2:128" ht="11.25" customHeight="1" x14ac:dyDescent="0.15">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331</v>
      </c>
      <c r="BZ48" s="593"/>
      <c r="CA48" s="593"/>
      <c r="CB48" s="593"/>
      <c r="CC48" s="593"/>
      <c r="CD48" s="593"/>
      <c r="CE48" s="593"/>
      <c r="CF48" s="593"/>
      <c r="CG48" s="593"/>
      <c r="CH48" s="593"/>
      <c r="CI48" s="593"/>
      <c r="CJ48" s="593"/>
      <c r="CK48" s="593"/>
      <c r="CL48" s="594"/>
      <c r="CM48" s="595">
        <v>7368677</v>
      </c>
      <c r="CN48" s="602"/>
      <c r="CO48" s="602"/>
      <c r="CP48" s="602"/>
      <c r="CQ48" s="602"/>
      <c r="CR48" s="602"/>
      <c r="CS48" s="602"/>
      <c r="CT48" s="603"/>
      <c r="CU48" s="598">
        <v>1.4</v>
      </c>
      <c r="CV48" s="599"/>
      <c r="CW48" s="599"/>
      <c r="CX48" s="600"/>
      <c r="CY48" s="601">
        <v>7367914</v>
      </c>
      <c r="CZ48" s="602"/>
      <c r="DA48" s="602"/>
      <c r="DB48" s="602"/>
      <c r="DC48" s="602"/>
      <c r="DD48" s="602"/>
      <c r="DE48" s="602"/>
      <c r="DF48" s="603"/>
      <c r="DG48" s="601">
        <v>6438804</v>
      </c>
      <c r="DH48" s="602"/>
      <c r="DI48" s="602"/>
      <c r="DJ48" s="602"/>
      <c r="DK48" s="602"/>
      <c r="DL48" s="602"/>
      <c r="DM48" s="602"/>
      <c r="DN48" s="602"/>
      <c r="DO48" s="602"/>
      <c r="DP48" s="602"/>
      <c r="DQ48" s="603"/>
      <c r="DR48" s="598">
        <v>2.2000000000000002</v>
      </c>
      <c r="DS48" s="599"/>
      <c r="DT48" s="599"/>
      <c r="DU48" s="599"/>
      <c r="DV48" s="599"/>
      <c r="DW48" s="599"/>
      <c r="DX48" s="632"/>
    </row>
    <row r="49" spans="2:128" ht="11.25" customHeight="1" x14ac:dyDescent="0.15">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332</v>
      </c>
      <c r="BZ49" s="593"/>
      <c r="CA49" s="593"/>
      <c r="CB49" s="593"/>
      <c r="CC49" s="593"/>
      <c r="CD49" s="593"/>
      <c r="CE49" s="593"/>
      <c r="CF49" s="593"/>
      <c r="CG49" s="593"/>
      <c r="CH49" s="593"/>
      <c r="CI49" s="593"/>
      <c r="CJ49" s="593"/>
      <c r="CK49" s="593"/>
      <c r="CL49" s="594"/>
      <c r="CM49" s="595">
        <v>5218384</v>
      </c>
      <c r="CN49" s="596"/>
      <c r="CO49" s="596"/>
      <c r="CP49" s="596"/>
      <c r="CQ49" s="596"/>
      <c r="CR49" s="596"/>
      <c r="CS49" s="596"/>
      <c r="CT49" s="597"/>
      <c r="CU49" s="598">
        <v>1</v>
      </c>
      <c r="CV49" s="599"/>
      <c r="CW49" s="599"/>
      <c r="CX49" s="600"/>
      <c r="CY49" s="601">
        <v>4411207</v>
      </c>
      <c r="CZ49" s="602"/>
      <c r="DA49" s="602"/>
      <c r="DB49" s="602"/>
      <c r="DC49" s="602"/>
      <c r="DD49" s="602"/>
      <c r="DE49" s="602"/>
      <c r="DF49" s="603"/>
      <c r="DG49" s="601" t="s">
        <v>255</v>
      </c>
      <c r="DH49" s="602"/>
      <c r="DI49" s="602"/>
      <c r="DJ49" s="602"/>
      <c r="DK49" s="602"/>
      <c r="DL49" s="602"/>
      <c r="DM49" s="602"/>
      <c r="DN49" s="602"/>
      <c r="DO49" s="602"/>
      <c r="DP49" s="602"/>
      <c r="DQ49" s="603"/>
      <c r="DR49" s="598" t="s">
        <v>118</v>
      </c>
      <c r="DS49" s="599"/>
      <c r="DT49" s="599"/>
      <c r="DU49" s="599"/>
      <c r="DV49" s="599"/>
      <c r="DW49" s="599"/>
      <c r="DX49" s="632"/>
    </row>
    <row r="50" spans="2:128" ht="11.25" customHeight="1" x14ac:dyDescent="0.15">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333</v>
      </c>
      <c r="BZ50" s="593"/>
      <c r="CA50" s="593"/>
      <c r="CB50" s="593"/>
      <c r="CC50" s="593"/>
      <c r="CD50" s="593"/>
      <c r="CE50" s="593"/>
      <c r="CF50" s="593"/>
      <c r="CG50" s="593"/>
      <c r="CH50" s="593"/>
      <c r="CI50" s="593"/>
      <c r="CJ50" s="593"/>
      <c r="CK50" s="593"/>
      <c r="CL50" s="594"/>
      <c r="CM50" s="595">
        <v>5901</v>
      </c>
      <c r="CN50" s="602"/>
      <c r="CO50" s="602"/>
      <c r="CP50" s="602"/>
      <c r="CQ50" s="602"/>
      <c r="CR50" s="602"/>
      <c r="CS50" s="602"/>
      <c r="CT50" s="603"/>
      <c r="CU50" s="598">
        <v>0</v>
      </c>
      <c r="CV50" s="599"/>
      <c r="CW50" s="599"/>
      <c r="CX50" s="600"/>
      <c r="CY50" s="601">
        <v>5901</v>
      </c>
      <c r="CZ50" s="602"/>
      <c r="DA50" s="602"/>
      <c r="DB50" s="602"/>
      <c r="DC50" s="602"/>
      <c r="DD50" s="602"/>
      <c r="DE50" s="602"/>
      <c r="DF50" s="603"/>
      <c r="DG50" s="601" t="s">
        <v>255</v>
      </c>
      <c r="DH50" s="602"/>
      <c r="DI50" s="602"/>
      <c r="DJ50" s="602"/>
      <c r="DK50" s="602"/>
      <c r="DL50" s="602"/>
      <c r="DM50" s="602"/>
      <c r="DN50" s="602"/>
      <c r="DO50" s="602"/>
      <c r="DP50" s="602"/>
      <c r="DQ50" s="603"/>
      <c r="DR50" s="598" t="s">
        <v>216</v>
      </c>
      <c r="DS50" s="599"/>
      <c r="DT50" s="599"/>
      <c r="DU50" s="599"/>
      <c r="DV50" s="599"/>
      <c r="DW50" s="599"/>
      <c r="DX50" s="632"/>
    </row>
    <row r="51" spans="2:128" ht="11.25" customHeight="1" x14ac:dyDescent="0.15">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334</v>
      </c>
      <c r="BZ51" s="593"/>
      <c r="CA51" s="593"/>
      <c r="CB51" s="593"/>
      <c r="CC51" s="593"/>
      <c r="CD51" s="593"/>
      <c r="CE51" s="593"/>
      <c r="CF51" s="593"/>
      <c r="CG51" s="593"/>
      <c r="CH51" s="593"/>
      <c r="CI51" s="593"/>
      <c r="CJ51" s="593"/>
      <c r="CK51" s="593"/>
      <c r="CL51" s="594"/>
      <c r="CM51" s="595">
        <v>50360514</v>
      </c>
      <c r="CN51" s="596"/>
      <c r="CO51" s="596"/>
      <c r="CP51" s="596"/>
      <c r="CQ51" s="596"/>
      <c r="CR51" s="596"/>
      <c r="CS51" s="596"/>
      <c r="CT51" s="597"/>
      <c r="CU51" s="598">
        <v>9.6</v>
      </c>
      <c r="CV51" s="599"/>
      <c r="CW51" s="599"/>
      <c r="CX51" s="600"/>
      <c r="CY51" s="601">
        <v>1049560</v>
      </c>
      <c r="CZ51" s="602"/>
      <c r="DA51" s="602"/>
      <c r="DB51" s="602"/>
      <c r="DC51" s="602"/>
      <c r="DD51" s="602"/>
      <c r="DE51" s="602"/>
      <c r="DF51" s="603"/>
      <c r="DG51" s="601">
        <v>12086</v>
      </c>
      <c r="DH51" s="602"/>
      <c r="DI51" s="602"/>
      <c r="DJ51" s="602"/>
      <c r="DK51" s="602"/>
      <c r="DL51" s="602"/>
      <c r="DM51" s="602"/>
      <c r="DN51" s="602"/>
      <c r="DO51" s="602"/>
      <c r="DP51" s="602"/>
      <c r="DQ51" s="603"/>
      <c r="DR51" s="598">
        <v>0</v>
      </c>
      <c r="DS51" s="599"/>
      <c r="DT51" s="599"/>
      <c r="DU51" s="599"/>
      <c r="DV51" s="599"/>
      <c r="DW51" s="599"/>
      <c r="DX51" s="632"/>
    </row>
    <row r="52" spans="2:128" ht="11.25" customHeight="1" x14ac:dyDescent="0.15">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335</v>
      </c>
      <c r="BZ52" s="593"/>
      <c r="CA52" s="593"/>
      <c r="CB52" s="593"/>
      <c r="CC52" s="593"/>
      <c r="CD52" s="593"/>
      <c r="CE52" s="593"/>
      <c r="CF52" s="593"/>
      <c r="CG52" s="593"/>
      <c r="CH52" s="593"/>
      <c r="CI52" s="593"/>
      <c r="CJ52" s="593"/>
      <c r="CK52" s="593"/>
      <c r="CL52" s="594"/>
      <c r="CM52" s="595" t="s">
        <v>118</v>
      </c>
      <c r="CN52" s="602"/>
      <c r="CO52" s="602"/>
      <c r="CP52" s="602"/>
      <c r="CQ52" s="602"/>
      <c r="CR52" s="602"/>
      <c r="CS52" s="602"/>
      <c r="CT52" s="603"/>
      <c r="CU52" s="598" t="s">
        <v>211</v>
      </c>
      <c r="CV52" s="599"/>
      <c r="CW52" s="599"/>
      <c r="CX52" s="600"/>
      <c r="CY52" s="601" t="s">
        <v>216</v>
      </c>
      <c r="CZ52" s="602"/>
      <c r="DA52" s="602"/>
      <c r="DB52" s="602"/>
      <c r="DC52" s="602"/>
      <c r="DD52" s="602"/>
      <c r="DE52" s="602"/>
      <c r="DF52" s="603"/>
      <c r="DG52" s="601" t="s">
        <v>118</v>
      </c>
      <c r="DH52" s="602"/>
      <c r="DI52" s="602"/>
      <c r="DJ52" s="602"/>
      <c r="DK52" s="602"/>
      <c r="DL52" s="602"/>
      <c r="DM52" s="602"/>
      <c r="DN52" s="602"/>
      <c r="DO52" s="602"/>
      <c r="DP52" s="602"/>
      <c r="DQ52" s="603"/>
      <c r="DR52" s="598" t="s">
        <v>118</v>
      </c>
      <c r="DS52" s="599"/>
      <c r="DT52" s="599"/>
      <c r="DU52" s="599"/>
      <c r="DV52" s="599"/>
      <c r="DW52" s="599"/>
      <c r="DX52" s="632"/>
    </row>
    <row r="53" spans="2:128" ht="11.25" customHeight="1" x14ac:dyDescent="0.15">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336</v>
      </c>
      <c r="BZ53" s="593"/>
      <c r="CA53" s="593"/>
      <c r="CB53" s="593"/>
      <c r="CC53" s="593"/>
      <c r="CD53" s="593"/>
      <c r="CE53" s="593"/>
      <c r="CF53" s="593"/>
      <c r="CG53" s="593"/>
      <c r="CH53" s="593"/>
      <c r="CI53" s="593"/>
      <c r="CJ53" s="593"/>
      <c r="CK53" s="593"/>
      <c r="CL53" s="594"/>
      <c r="CM53" s="595">
        <v>121160194</v>
      </c>
      <c r="CN53" s="596"/>
      <c r="CO53" s="596"/>
      <c r="CP53" s="596"/>
      <c r="CQ53" s="596"/>
      <c r="CR53" s="596"/>
      <c r="CS53" s="596"/>
      <c r="CT53" s="597"/>
      <c r="CU53" s="598">
        <v>23</v>
      </c>
      <c r="CV53" s="599"/>
      <c r="CW53" s="599"/>
      <c r="CX53" s="600"/>
      <c r="CY53" s="601">
        <v>14988237</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15">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337</v>
      </c>
      <c r="BZ54" s="593"/>
      <c r="CA54" s="593"/>
      <c r="CB54" s="593"/>
      <c r="CC54" s="593"/>
      <c r="CD54" s="593"/>
      <c r="CE54" s="593"/>
      <c r="CF54" s="593"/>
      <c r="CG54" s="593"/>
      <c r="CH54" s="593"/>
      <c r="CI54" s="593"/>
      <c r="CJ54" s="593"/>
      <c r="CK54" s="593"/>
      <c r="CL54" s="594"/>
      <c r="CM54" s="595">
        <v>2934024</v>
      </c>
      <c r="CN54" s="596"/>
      <c r="CO54" s="596"/>
      <c r="CP54" s="596"/>
      <c r="CQ54" s="596"/>
      <c r="CR54" s="596"/>
      <c r="CS54" s="596"/>
      <c r="CT54" s="597"/>
      <c r="CU54" s="598">
        <v>0.6</v>
      </c>
      <c r="CV54" s="599"/>
      <c r="CW54" s="599"/>
      <c r="CX54" s="600"/>
      <c r="CY54" s="601">
        <v>735163</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15">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313</v>
      </c>
      <c r="BZ55" s="627"/>
      <c r="CA55" s="592" t="s">
        <v>338</v>
      </c>
      <c r="CB55" s="593"/>
      <c r="CC55" s="593"/>
      <c r="CD55" s="593"/>
      <c r="CE55" s="593"/>
      <c r="CF55" s="593"/>
      <c r="CG55" s="593"/>
      <c r="CH55" s="593"/>
      <c r="CI55" s="593"/>
      <c r="CJ55" s="593"/>
      <c r="CK55" s="593"/>
      <c r="CL55" s="594"/>
      <c r="CM55" s="595">
        <v>113951013</v>
      </c>
      <c r="CN55" s="596"/>
      <c r="CO55" s="596"/>
      <c r="CP55" s="596"/>
      <c r="CQ55" s="596"/>
      <c r="CR55" s="596"/>
      <c r="CS55" s="596"/>
      <c r="CT55" s="597"/>
      <c r="CU55" s="598">
        <v>21.6</v>
      </c>
      <c r="CV55" s="599"/>
      <c r="CW55" s="599"/>
      <c r="CX55" s="600"/>
      <c r="CY55" s="601">
        <v>14936379</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15">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339</v>
      </c>
      <c r="CB56" s="593"/>
      <c r="CC56" s="593"/>
      <c r="CD56" s="593"/>
      <c r="CE56" s="593"/>
      <c r="CF56" s="593"/>
      <c r="CG56" s="593"/>
      <c r="CH56" s="593"/>
      <c r="CI56" s="593"/>
      <c r="CJ56" s="593"/>
      <c r="CK56" s="593"/>
      <c r="CL56" s="594"/>
      <c r="CM56" s="595">
        <v>78241485</v>
      </c>
      <c r="CN56" s="596"/>
      <c r="CO56" s="596"/>
      <c r="CP56" s="596"/>
      <c r="CQ56" s="596"/>
      <c r="CR56" s="596"/>
      <c r="CS56" s="596"/>
      <c r="CT56" s="597"/>
      <c r="CU56" s="598">
        <v>14.8</v>
      </c>
      <c r="CV56" s="599"/>
      <c r="CW56" s="599"/>
      <c r="CX56" s="600"/>
      <c r="CY56" s="601">
        <v>3960842</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15">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340</v>
      </c>
      <c r="CB57" s="593"/>
      <c r="CC57" s="593"/>
      <c r="CD57" s="593"/>
      <c r="CE57" s="593"/>
      <c r="CF57" s="593"/>
      <c r="CG57" s="593"/>
      <c r="CH57" s="593"/>
      <c r="CI57" s="593"/>
      <c r="CJ57" s="593"/>
      <c r="CK57" s="593"/>
      <c r="CL57" s="594"/>
      <c r="CM57" s="595">
        <v>22950345</v>
      </c>
      <c r="CN57" s="596"/>
      <c r="CO57" s="596"/>
      <c r="CP57" s="596"/>
      <c r="CQ57" s="596"/>
      <c r="CR57" s="596"/>
      <c r="CS57" s="596"/>
      <c r="CT57" s="597"/>
      <c r="CU57" s="598">
        <v>4.4000000000000004</v>
      </c>
      <c r="CV57" s="599"/>
      <c r="CW57" s="599"/>
      <c r="CX57" s="600"/>
      <c r="CY57" s="601">
        <v>9703507</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15">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341</v>
      </c>
      <c r="CB58" s="593"/>
      <c r="CC58" s="593"/>
      <c r="CD58" s="593"/>
      <c r="CE58" s="593"/>
      <c r="CF58" s="593"/>
      <c r="CG58" s="593"/>
      <c r="CH58" s="593"/>
      <c r="CI58" s="593"/>
      <c r="CJ58" s="593"/>
      <c r="CK58" s="593"/>
      <c r="CL58" s="594"/>
      <c r="CM58" s="595">
        <v>7209181</v>
      </c>
      <c r="CN58" s="596"/>
      <c r="CO58" s="596"/>
      <c r="CP58" s="596"/>
      <c r="CQ58" s="596"/>
      <c r="CR58" s="596"/>
      <c r="CS58" s="596"/>
      <c r="CT58" s="597"/>
      <c r="CU58" s="598">
        <v>1.4</v>
      </c>
      <c r="CV58" s="599"/>
      <c r="CW58" s="599"/>
      <c r="CX58" s="600"/>
      <c r="CY58" s="601">
        <v>51858</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15">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342</v>
      </c>
      <c r="CB59" s="593"/>
      <c r="CC59" s="593"/>
      <c r="CD59" s="593"/>
      <c r="CE59" s="593"/>
      <c r="CF59" s="593"/>
      <c r="CG59" s="593"/>
      <c r="CH59" s="593"/>
      <c r="CI59" s="593"/>
      <c r="CJ59" s="593"/>
      <c r="CK59" s="593"/>
      <c r="CL59" s="594"/>
      <c r="CM59" s="595" t="s">
        <v>211</v>
      </c>
      <c r="CN59" s="596"/>
      <c r="CO59" s="596"/>
      <c r="CP59" s="596"/>
      <c r="CQ59" s="596"/>
      <c r="CR59" s="596"/>
      <c r="CS59" s="596"/>
      <c r="CT59" s="597"/>
      <c r="CU59" s="598" t="s">
        <v>118</v>
      </c>
      <c r="CV59" s="599"/>
      <c r="CW59" s="599"/>
      <c r="CX59" s="600"/>
      <c r="CY59" s="601" t="s">
        <v>118</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15">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343</v>
      </c>
      <c r="BZ60" s="608"/>
      <c r="CA60" s="608"/>
      <c r="CB60" s="608"/>
      <c r="CC60" s="608"/>
      <c r="CD60" s="608"/>
      <c r="CE60" s="608"/>
      <c r="CF60" s="608"/>
      <c r="CG60" s="608"/>
      <c r="CH60" s="608"/>
      <c r="CI60" s="608"/>
      <c r="CJ60" s="608"/>
      <c r="CK60" s="608"/>
      <c r="CL60" s="609"/>
      <c r="CM60" s="610">
        <v>527013741</v>
      </c>
      <c r="CN60" s="611"/>
      <c r="CO60" s="611"/>
      <c r="CP60" s="611"/>
      <c r="CQ60" s="611"/>
      <c r="CR60" s="611"/>
      <c r="CS60" s="611"/>
      <c r="CT60" s="612"/>
      <c r="CU60" s="613">
        <v>100</v>
      </c>
      <c r="CV60" s="614"/>
      <c r="CW60" s="614"/>
      <c r="CX60" s="615"/>
      <c r="CY60" s="616">
        <v>330727598</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15">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15">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15">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15">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t2X/Y9LVd+HfhFf6aQ07NJurMOxM9LCAnoNc+vCPDNK2wqwK4p/ySSV0zb0llIf2rV/GSaO9oCofaK1iqMRLHA==" saltValue="QMouB7VOWU0Ai2s4YoS0uA=="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0"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BE45" sqref="BE45:BI45"/>
    </sheetView>
  </sheetViews>
  <sheetFormatPr defaultColWidth="0" defaultRowHeight="13.5" zeroHeight="1" x14ac:dyDescent="0.15"/>
  <cols>
    <col min="1" max="130" width="2.75" style="277" customWidth="1"/>
    <col min="131" max="131" width="1.625" style="277" customWidth="1"/>
    <col min="132" max="16384" width="9" style="277" hidden="1"/>
  </cols>
  <sheetData>
    <row r="1" spans="1:131" s="235" customFormat="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
      <c r="A2" s="236" t="s">
        <v>344</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3" t="s">
        <v>345</v>
      </c>
      <c r="DK2" s="1124"/>
      <c r="DL2" s="1124"/>
      <c r="DM2" s="1124"/>
      <c r="DN2" s="1124"/>
      <c r="DO2" s="1125"/>
      <c r="DP2" s="237"/>
      <c r="DQ2" s="1123" t="s">
        <v>346</v>
      </c>
      <c r="DR2" s="1124"/>
      <c r="DS2" s="1124"/>
      <c r="DT2" s="1124"/>
      <c r="DU2" s="1124"/>
      <c r="DV2" s="1124"/>
      <c r="DW2" s="1124"/>
      <c r="DX2" s="1124"/>
      <c r="DY2" s="1124"/>
      <c r="DZ2" s="1125"/>
      <c r="EA2" s="238"/>
    </row>
    <row r="3" spans="1:131" s="235" customFormat="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
      <c r="A4" s="1067" t="s">
        <v>347</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40"/>
      <c r="BA4" s="240"/>
      <c r="BB4" s="240"/>
      <c r="BC4" s="240"/>
      <c r="BD4" s="240"/>
      <c r="BE4" s="241"/>
      <c r="BF4" s="241"/>
      <c r="BG4" s="241"/>
      <c r="BH4" s="241"/>
      <c r="BI4" s="241"/>
      <c r="BJ4" s="241"/>
      <c r="BK4" s="241"/>
      <c r="BL4" s="241"/>
      <c r="BM4" s="241"/>
      <c r="BN4" s="241"/>
      <c r="BO4" s="241"/>
      <c r="BP4" s="241"/>
      <c r="BQ4" s="240" t="s">
        <v>348</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15">
      <c r="A5" s="990" t="s">
        <v>349</v>
      </c>
      <c r="B5" s="991"/>
      <c r="C5" s="991"/>
      <c r="D5" s="991"/>
      <c r="E5" s="991"/>
      <c r="F5" s="991"/>
      <c r="G5" s="991"/>
      <c r="H5" s="991"/>
      <c r="I5" s="991"/>
      <c r="J5" s="991"/>
      <c r="K5" s="991"/>
      <c r="L5" s="991"/>
      <c r="M5" s="991"/>
      <c r="N5" s="991"/>
      <c r="O5" s="991"/>
      <c r="P5" s="992"/>
      <c r="Q5" s="996" t="s">
        <v>350</v>
      </c>
      <c r="R5" s="997"/>
      <c r="S5" s="997"/>
      <c r="T5" s="997"/>
      <c r="U5" s="998"/>
      <c r="V5" s="996" t="s">
        <v>351</v>
      </c>
      <c r="W5" s="997"/>
      <c r="X5" s="997"/>
      <c r="Y5" s="997"/>
      <c r="Z5" s="998"/>
      <c r="AA5" s="996" t="s">
        <v>352</v>
      </c>
      <c r="AB5" s="997"/>
      <c r="AC5" s="997"/>
      <c r="AD5" s="997"/>
      <c r="AE5" s="997"/>
      <c r="AF5" s="1126" t="s">
        <v>353</v>
      </c>
      <c r="AG5" s="997"/>
      <c r="AH5" s="997"/>
      <c r="AI5" s="997"/>
      <c r="AJ5" s="1012"/>
      <c r="AK5" s="997" t="s">
        <v>354</v>
      </c>
      <c r="AL5" s="997"/>
      <c r="AM5" s="997"/>
      <c r="AN5" s="997"/>
      <c r="AO5" s="998"/>
      <c r="AP5" s="996" t="s">
        <v>355</v>
      </c>
      <c r="AQ5" s="997"/>
      <c r="AR5" s="997"/>
      <c r="AS5" s="997"/>
      <c r="AT5" s="998"/>
      <c r="AU5" s="996" t="s">
        <v>356</v>
      </c>
      <c r="AV5" s="997"/>
      <c r="AW5" s="997"/>
      <c r="AX5" s="997"/>
      <c r="AY5" s="1012"/>
      <c r="AZ5" s="244"/>
      <c r="BA5" s="244"/>
      <c r="BB5" s="244"/>
      <c r="BC5" s="244"/>
      <c r="BD5" s="244"/>
      <c r="BE5" s="245"/>
      <c r="BF5" s="245"/>
      <c r="BG5" s="245"/>
      <c r="BH5" s="245"/>
      <c r="BI5" s="245"/>
      <c r="BJ5" s="245"/>
      <c r="BK5" s="245"/>
      <c r="BL5" s="245"/>
      <c r="BM5" s="245"/>
      <c r="BN5" s="245"/>
      <c r="BO5" s="245"/>
      <c r="BP5" s="245"/>
      <c r="BQ5" s="990" t="s">
        <v>357</v>
      </c>
      <c r="BR5" s="991"/>
      <c r="BS5" s="991"/>
      <c r="BT5" s="991"/>
      <c r="BU5" s="991"/>
      <c r="BV5" s="991"/>
      <c r="BW5" s="991"/>
      <c r="BX5" s="991"/>
      <c r="BY5" s="991"/>
      <c r="BZ5" s="991"/>
      <c r="CA5" s="991"/>
      <c r="CB5" s="991"/>
      <c r="CC5" s="991"/>
      <c r="CD5" s="991"/>
      <c r="CE5" s="991"/>
      <c r="CF5" s="991"/>
      <c r="CG5" s="992"/>
      <c r="CH5" s="996" t="s">
        <v>358</v>
      </c>
      <c r="CI5" s="997"/>
      <c r="CJ5" s="997"/>
      <c r="CK5" s="997"/>
      <c r="CL5" s="998"/>
      <c r="CM5" s="996" t="s">
        <v>359</v>
      </c>
      <c r="CN5" s="997"/>
      <c r="CO5" s="997"/>
      <c r="CP5" s="997"/>
      <c r="CQ5" s="998"/>
      <c r="CR5" s="996" t="s">
        <v>360</v>
      </c>
      <c r="CS5" s="997"/>
      <c r="CT5" s="997"/>
      <c r="CU5" s="997"/>
      <c r="CV5" s="998"/>
      <c r="CW5" s="996" t="s">
        <v>361</v>
      </c>
      <c r="CX5" s="997"/>
      <c r="CY5" s="997"/>
      <c r="CZ5" s="997"/>
      <c r="DA5" s="998"/>
      <c r="DB5" s="996" t="s">
        <v>362</v>
      </c>
      <c r="DC5" s="997"/>
      <c r="DD5" s="997"/>
      <c r="DE5" s="997"/>
      <c r="DF5" s="998"/>
      <c r="DG5" s="1111" t="s">
        <v>363</v>
      </c>
      <c r="DH5" s="1112"/>
      <c r="DI5" s="1112"/>
      <c r="DJ5" s="1112"/>
      <c r="DK5" s="1113"/>
      <c r="DL5" s="1111" t="s">
        <v>364</v>
      </c>
      <c r="DM5" s="1112"/>
      <c r="DN5" s="1112"/>
      <c r="DO5" s="1112"/>
      <c r="DP5" s="1113"/>
      <c r="DQ5" s="996" t="s">
        <v>365</v>
      </c>
      <c r="DR5" s="997"/>
      <c r="DS5" s="997"/>
      <c r="DT5" s="997"/>
      <c r="DU5" s="998"/>
      <c r="DV5" s="996" t="s">
        <v>356</v>
      </c>
      <c r="DW5" s="997"/>
      <c r="DX5" s="997"/>
      <c r="DY5" s="997"/>
      <c r="DZ5" s="1012"/>
      <c r="EA5" s="242"/>
    </row>
    <row r="6" spans="1:131" s="243" customFormat="1" ht="26.25" customHeight="1" thickBot="1" x14ac:dyDescent="0.2">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27"/>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14"/>
      <c r="DH6" s="1115"/>
      <c r="DI6" s="1115"/>
      <c r="DJ6" s="1115"/>
      <c r="DK6" s="1116"/>
      <c r="DL6" s="1114"/>
      <c r="DM6" s="1115"/>
      <c r="DN6" s="1115"/>
      <c r="DO6" s="1115"/>
      <c r="DP6" s="1116"/>
      <c r="DQ6" s="999"/>
      <c r="DR6" s="1000"/>
      <c r="DS6" s="1000"/>
      <c r="DT6" s="1000"/>
      <c r="DU6" s="1001"/>
      <c r="DV6" s="999"/>
      <c r="DW6" s="1000"/>
      <c r="DX6" s="1000"/>
      <c r="DY6" s="1000"/>
      <c r="DZ6" s="1013"/>
      <c r="EA6" s="242"/>
    </row>
    <row r="7" spans="1:131" s="243" customFormat="1" ht="26.25" customHeight="1" thickTop="1" x14ac:dyDescent="0.15">
      <c r="A7" s="246">
        <v>1</v>
      </c>
      <c r="B7" s="1054" t="s">
        <v>366</v>
      </c>
      <c r="C7" s="1055"/>
      <c r="D7" s="1055"/>
      <c r="E7" s="1055"/>
      <c r="F7" s="1055"/>
      <c r="G7" s="1055"/>
      <c r="H7" s="1055"/>
      <c r="I7" s="1055"/>
      <c r="J7" s="1055"/>
      <c r="K7" s="1055"/>
      <c r="L7" s="1055"/>
      <c r="M7" s="1055"/>
      <c r="N7" s="1055"/>
      <c r="O7" s="1055"/>
      <c r="P7" s="1056"/>
      <c r="Q7" s="1117">
        <v>548054</v>
      </c>
      <c r="R7" s="1118"/>
      <c r="S7" s="1118"/>
      <c r="T7" s="1118"/>
      <c r="U7" s="1118"/>
      <c r="V7" s="1118">
        <v>538559</v>
      </c>
      <c r="W7" s="1118"/>
      <c r="X7" s="1118"/>
      <c r="Y7" s="1118"/>
      <c r="Z7" s="1118"/>
      <c r="AA7" s="1118">
        <v>9495</v>
      </c>
      <c r="AB7" s="1118"/>
      <c r="AC7" s="1118"/>
      <c r="AD7" s="1118"/>
      <c r="AE7" s="1119"/>
      <c r="AF7" s="1120">
        <v>3427</v>
      </c>
      <c r="AG7" s="1121"/>
      <c r="AH7" s="1121"/>
      <c r="AI7" s="1121"/>
      <c r="AJ7" s="1122"/>
      <c r="AK7" s="1104">
        <v>5183</v>
      </c>
      <c r="AL7" s="1105"/>
      <c r="AM7" s="1105"/>
      <c r="AN7" s="1105"/>
      <c r="AO7" s="1105"/>
      <c r="AP7" s="1105">
        <v>1018261</v>
      </c>
      <c r="AQ7" s="1105"/>
      <c r="AR7" s="1105"/>
      <c r="AS7" s="1105"/>
      <c r="AT7" s="1105"/>
      <c r="AU7" s="1106"/>
      <c r="AV7" s="1106"/>
      <c r="AW7" s="1106"/>
      <c r="AX7" s="1106"/>
      <c r="AY7" s="1107"/>
      <c r="AZ7" s="240"/>
      <c r="BA7" s="240"/>
      <c r="BB7" s="240"/>
      <c r="BC7" s="240"/>
      <c r="BD7" s="240"/>
      <c r="BE7" s="241"/>
      <c r="BF7" s="241"/>
      <c r="BG7" s="241"/>
      <c r="BH7" s="241"/>
      <c r="BI7" s="241"/>
      <c r="BJ7" s="241"/>
      <c r="BK7" s="241"/>
      <c r="BL7" s="241"/>
      <c r="BM7" s="241"/>
      <c r="BN7" s="241"/>
      <c r="BO7" s="241"/>
      <c r="BP7" s="241"/>
      <c r="BQ7" s="247">
        <v>1</v>
      </c>
      <c r="BR7" s="248" t="s">
        <v>558</v>
      </c>
      <c r="BS7" s="1108" t="s">
        <v>559</v>
      </c>
      <c r="BT7" s="1109"/>
      <c r="BU7" s="1109"/>
      <c r="BV7" s="1109"/>
      <c r="BW7" s="1109"/>
      <c r="BX7" s="1109"/>
      <c r="BY7" s="1109"/>
      <c r="BZ7" s="1109"/>
      <c r="CA7" s="1109"/>
      <c r="CB7" s="1109"/>
      <c r="CC7" s="1109"/>
      <c r="CD7" s="1109"/>
      <c r="CE7" s="1109"/>
      <c r="CF7" s="1109"/>
      <c r="CG7" s="1110"/>
      <c r="CH7" s="1101">
        <v>242.31399999999999</v>
      </c>
      <c r="CI7" s="1102"/>
      <c r="CJ7" s="1102"/>
      <c r="CK7" s="1102"/>
      <c r="CL7" s="1103"/>
      <c r="CM7" s="1101">
        <v>-18477.025000000001</v>
      </c>
      <c r="CN7" s="1102"/>
      <c r="CO7" s="1102"/>
      <c r="CP7" s="1102"/>
      <c r="CQ7" s="1103"/>
      <c r="CR7" s="1101">
        <v>50</v>
      </c>
      <c r="CS7" s="1102"/>
      <c r="CT7" s="1102"/>
      <c r="CU7" s="1102"/>
      <c r="CV7" s="1103"/>
      <c r="CW7" s="1101">
        <v>38.46</v>
      </c>
      <c r="CX7" s="1102"/>
      <c r="CY7" s="1102"/>
      <c r="CZ7" s="1102"/>
      <c r="DA7" s="1103"/>
      <c r="DB7" s="1101">
        <v>13042.146000000001</v>
      </c>
      <c r="DC7" s="1102"/>
      <c r="DD7" s="1102"/>
      <c r="DE7" s="1102"/>
      <c r="DF7" s="1103"/>
      <c r="DG7" s="1101">
        <v>23061.100999999999</v>
      </c>
      <c r="DH7" s="1102"/>
      <c r="DI7" s="1102"/>
      <c r="DJ7" s="1102"/>
      <c r="DK7" s="1103"/>
      <c r="DL7" s="1101" t="s">
        <v>560</v>
      </c>
      <c r="DM7" s="1102"/>
      <c r="DN7" s="1102"/>
      <c r="DO7" s="1102"/>
      <c r="DP7" s="1103"/>
      <c r="DQ7" s="1101">
        <v>21593</v>
      </c>
      <c r="DR7" s="1102"/>
      <c r="DS7" s="1102"/>
      <c r="DT7" s="1102"/>
      <c r="DU7" s="1103"/>
      <c r="DV7" s="1128"/>
      <c r="DW7" s="1129"/>
      <c r="DX7" s="1129"/>
      <c r="DY7" s="1129"/>
      <c r="DZ7" s="1130"/>
      <c r="EA7" s="242"/>
    </row>
    <row r="8" spans="1:131" s="243" customFormat="1" ht="26.25" customHeight="1" x14ac:dyDescent="0.15">
      <c r="A8" s="249">
        <v>2</v>
      </c>
      <c r="B8" s="1038" t="s">
        <v>367</v>
      </c>
      <c r="C8" s="1039"/>
      <c r="D8" s="1039"/>
      <c r="E8" s="1039"/>
      <c r="F8" s="1039"/>
      <c r="G8" s="1039"/>
      <c r="H8" s="1039"/>
      <c r="I8" s="1039"/>
      <c r="J8" s="1039"/>
      <c r="K8" s="1039"/>
      <c r="L8" s="1039"/>
      <c r="M8" s="1039"/>
      <c r="N8" s="1039"/>
      <c r="O8" s="1039"/>
      <c r="P8" s="1040"/>
      <c r="Q8" s="1045">
        <v>907</v>
      </c>
      <c r="R8" s="1042"/>
      <c r="S8" s="1042"/>
      <c r="T8" s="1042"/>
      <c r="U8" s="1042"/>
      <c r="V8" s="1042">
        <v>119</v>
      </c>
      <c r="W8" s="1042"/>
      <c r="X8" s="1042"/>
      <c r="Y8" s="1042"/>
      <c r="Z8" s="1042"/>
      <c r="AA8" s="1042">
        <v>788</v>
      </c>
      <c r="AB8" s="1042"/>
      <c r="AC8" s="1042"/>
      <c r="AD8" s="1042"/>
      <c r="AE8" s="1046"/>
      <c r="AF8" s="1096" t="s">
        <v>118</v>
      </c>
      <c r="AG8" s="1097"/>
      <c r="AH8" s="1097"/>
      <c r="AI8" s="1097"/>
      <c r="AJ8" s="1098"/>
      <c r="AK8" s="1099">
        <v>0</v>
      </c>
      <c r="AL8" s="1100"/>
      <c r="AM8" s="1100"/>
      <c r="AN8" s="1100"/>
      <c r="AO8" s="1100"/>
      <c r="AP8" s="1100">
        <v>82</v>
      </c>
      <c r="AQ8" s="1100"/>
      <c r="AR8" s="1100"/>
      <c r="AS8" s="1100"/>
      <c r="AT8" s="1100"/>
      <c r="AU8" s="1094"/>
      <c r="AV8" s="1094"/>
      <c r="AW8" s="1094"/>
      <c r="AX8" s="1094"/>
      <c r="AY8" s="1095"/>
      <c r="AZ8" s="240"/>
      <c r="BA8" s="240"/>
      <c r="BB8" s="240"/>
      <c r="BC8" s="240"/>
      <c r="BD8" s="240"/>
      <c r="BE8" s="241"/>
      <c r="BF8" s="241"/>
      <c r="BG8" s="241"/>
      <c r="BH8" s="241"/>
      <c r="BI8" s="241"/>
      <c r="BJ8" s="241"/>
      <c r="BK8" s="241"/>
      <c r="BL8" s="241"/>
      <c r="BM8" s="241"/>
      <c r="BN8" s="241"/>
      <c r="BO8" s="241"/>
      <c r="BP8" s="241"/>
      <c r="BQ8" s="250">
        <v>2</v>
      </c>
      <c r="BR8" s="251"/>
      <c r="BS8" s="1051" t="s">
        <v>561</v>
      </c>
      <c r="BT8" s="1052"/>
      <c r="BU8" s="1052"/>
      <c r="BV8" s="1052"/>
      <c r="BW8" s="1052"/>
      <c r="BX8" s="1052"/>
      <c r="BY8" s="1052"/>
      <c r="BZ8" s="1052"/>
      <c r="CA8" s="1052"/>
      <c r="CB8" s="1052"/>
      <c r="CC8" s="1052"/>
      <c r="CD8" s="1052"/>
      <c r="CE8" s="1052"/>
      <c r="CF8" s="1052"/>
      <c r="CG8" s="1053"/>
      <c r="CH8" s="984">
        <v>12.882</v>
      </c>
      <c r="CI8" s="985"/>
      <c r="CJ8" s="985"/>
      <c r="CK8" s="985"/>
      <c r="CL8" s="986"/>
      <c r="CM8" s="984">
        <v>-335.411</v>
      </c>
      <c r="CN8" s="985"/>
      <c r="CO8" s="985"/>
      <c r="CP8" s="985"/>
      <c r="CQ8" s="986"/>
      <c r="CR8" s="984">
        <v>5.03</v>
      </c>
      <c r="CS8" s="985"/>
      <c r="CT8" s="985"/>
      <c r="CU8" s="985"/>
      <c r="CV8" s="986"/>
      <c r="CW8" s="984">
        <v>3.8690000000000002</v>
      </c>
      <c r="CX8" s="985"/>
      <c r="CY8" s="985"/>
      <c r="CZ8" s="985"/>
      <c r="DA8" s="986"/>
      <c r="DB8" s="984">
        <v>404.5</v>
      </c>
      <c r="DC8" s="985"/>
      <c r="DD8" s="985"/>
      <c r="DE8" s="985"/>
      <c r="DF8" s="986"/>
      <c r="DG8" s="984" t="s">
        <v>560</v>
      </c>
      <c r="DH8" s="985"/>
      <c r="DI8" s="985"/>
      <c r="DJ8" s="985"/>
      <c r="DK8" s="986"/>
      <c r="DL8" s="984" t="s">
        <v>560</v>
      </c>
      <c r="DM8" s="985"/>
      <c r="DN8" s="985"/>
      <c r="DO8" s="985"/>
      <c r="DP8" s="986"/>
      <c r="DQ8" s="984" t="s">
        <v>560</v>
      </c>
      <c r="DR8" s="985"/>
      <c r="DS8" s="985"/>
      <c r="DT8" s="985"/>
      <c r="DU8" s="986"/>
      <c r="DV8" s="987"/>
      <c r="DW8" s="988"/>
      <c r="DX8" s="988"/>
      <c r="DY8" s="988"/>
      <c r="DZ8" s="989"/>
      <c r="EA8" s="242"/>
    </row>
    <row r="9" spans="1:131" s="243" customFormat="1" ht="26.25" customHeight="1" x14ac:dyDescent="0.15">
      <c r="A9" s="249">
        <v>3</v>
      </c>
      <c r="B9" s="1038" t="s">
        <v>368</v>
      </c>
      <c r="C9" s="1039"/>
      <c r="D9" s="1039"/>
      <c r="E9" s="1039"/>
      <c r="F9" s="1039"/>
      <c r="G9" s="1039"/>
      <c r="H9" s="1039"/>
      <c r="I9" s="1039"/>
      <c r="J9" s="1039"/>
      <c r="K9" s="1039"/>
      <c r="L9" s="1039"/>
      <c r="M9" s="1039"/>
      <c r="N9" s="1039"/>
      <c r="O9" s="1039"/>
      <c r="P9" s="1040"/>
      <c r="Q9" s="1045">
        <v>1075</v>
      </c>
      <c r="R9" s="1042"/>
      <c r="S9" s="1042"/>
      <c r="T9" s="1042"/>
      <c r="U9" s="1042"/>
      <c r="V9" s="1042">
        <v>793</v>
      </c>
      <c r="W9" s="1042"/>
      <c r="X9" s="1042"/>
      <c r="Y9" s="1042"/>
      <c r="Z9" s="1042"/>
      <c r="AA9" s="1042">
        <v>281</v>
      </c>
      <c r="AB9" s="1042"/>
      <c r="AC9" s="1042"/>
      <c r="AD9" s="1042"/>
      <c r="AE9" s="1046"/>
      <c r="AF9" s="1096" t="s">
        <v>118</v>
      </c>
      <c r="AG9" s="1097"/>
      <c r="AH9" s="1097"/>
      <c r="AI9" s="1097"/>
      <c r="AJ9" s="1098"/>
      <c r="AK9" s="1099" t="s">
        <v>583</v>
      </c>
      <c r="AL9" s="1100"/>
      <c r="AM9" s="1100"/>
      <c r="AN9" s="1100"/>
      <c r="AO9" s="1100"/>
      <c r="AP9" s="1100">
        <v>5132</v>
      </c>
      <c r="AQ9" s="1100"/>
      <c r="AR9" s="1100"/>
      <c r="AS9" s="1100"/>
      <c r="AT9" s="1100"/>
      <c r="AU9" s="1094"/>
      <c r="AV9" s="1094"/>
      <c r="AW9" s="1094"/>
      <c r="AX9" s="1094"/>
      <c r="AY9" s="1095"/>
      <c r="AZ9" s="240"/>
      <c r="BA9" s="240"/>
      <c r="BB9" s="240"/>
      <c r="BC9" s="240"/>
      <c r="BD9" s="240"/>
      <c r="BE9" s="241"/>
      <c r="BF9" s="241"/>
      <c r="BG9" s="241"/>
      <c r="BH9" s="241"/>
      <c r="BI9" s="241"/>
      <c r="BJ9" s="241"/>
      <c r="BK9" s="241"/>
      <c r="BL9" s="241"/>
      <c r="BM9" s="241"/>
      <c r="BN9" s="241"/>
      <c r="BO9" s="241"/>
      <c r="BP9" s="241"/>
      <c r="BQ9" s="250">
        <v>3</v>
      </c>
      <c r="BR9" s="251"/>
      <c r="BS9" s="1051" t="s">
        <v>562</v>
      </c>
      <c r="BT9" s="1052"/>
      <c r="BU9" s="1052"/>
      <c r="BV9" s="1052"/>
      <c r="BW9" s="1052"/>
      <c r="BX9" s="1052"/>
      <c r="BY9" s="1052"/>
      <c r="BZ9" s="1052"/>
      <c r="CA9" s="1052"/>
      <c r="CB9" s="1052"/>
      <c r="CC9" s="1052"/>
      <c r="CD9" s="1052"/>
      <c r="CE9" s="1052"/>
      <c r="CF9" s="1052"/>
      <c r="CG9" s="1053"/>
      <c r="CH9" s="984">
        <v>-11.988</v>
      </c>
      <c r="CI9" s="985"/>
      <c r="CJ9" s="985"/>
      <c r="CK9" s="985"/>
      <c r="CL9" s="986"/>
      <c r="CM9" s="984">
        <v>577.38</v>
      </c>
      <c r="CN9" s="985"/>
      <c r="CO9" s="985"/>
      <c r="CP9" s="985"/>
      <c r="CQ9" s="986"/>
      <c r="CR9" s="984">
        <v>200</v>
      </c>
      <c r="CS9" s="985"/>
      <c r="CT9" s="985"/>
      <c r="CU9" s="985"/>
      <c r="CV9" s="986"/>
      <c r="CW9" s="984" t="s">
        <v>560</v>
      </c>
      <c r="CX9" s="985"/>
      <c r="CY9" s="985"/>
      <c r="CZ9" s="985"/>
      <c r="DA9" s="986"/>
      <c r="DB9" s="984" t="s">
        <v>560</v>
      </c>
      <c r="DC9" s="985"/>
      <c r="DD9" s="985"/>
      <c r="DE9" s="985"/>
      <c r="DF9" s="986"/>
      <c r="DG9" s="984" t="s">
        <v>560</v>
      </c>
      <c r="DH9" s="985"/>
      <c r="DI9" s="985"/>
      <c r="DJ9" s="985"/>
      <c r="DK9" s="986"/>
      <c r="DL9" s="984" t="s">
        <v>560</v>
      </c>
      <c r="DM9" s="985"/>
      <c r="DN9" s="985"/>
      <c r="DO9" s="985"/>
      <c r="DP9" s="986"/>
      <c r="DQ9" s="984" t="s">
        <v>560</v>
      </c>
      <c r="DR9" s="985"/>
      <c r="DS9" s="985"/>
      <c r="DT9" s="985"/>
      <c r="DU9" s="986"/>
      <c r="DV9" s="987"/>
      <c r="DW9" s="988"/>
      <c r="DX9" s="988"/>
      <c r="DY9" s="988"/>
      <c r="DZ9" s="989"/>
      <c r="EA9" s="242"/>
    </row>
    <row r="10" spans="1:131" s="243" customFormat="1" ht="26.25" customHeight="1" x14ac:dyDescent="0.15">
      <c r="A10" s="249">
        <v>4</v>
      </c>
      <c r="B10" s="1038" t="s">
        <v>369</v>
      </c>
      <c r="C10" s="1039"/>
      <c r="D10" s="1039"/>
      <c r="E10" s="1039"/>
      <c r="F10" s="1039"/>
      <c r="G10" s="1039"/>
      <c r="H10" s="1039"/>
      <c r="I10" s="1039"/>
      <c r="J10" s="1039"/>
      <c r="K10" s="1039"/>
      <c r="L10" s="1039"/>
      <c r="M10" s="1039"/>
      <c r="N10" s="1039"/>
      <c r="O10" s="1039"/>
      <c r="P10" s="1040"/>
      <c r="Q10" s="1045">
        <v>222</v>
      </c>
      <c r="R10" s="1042"/>
      <c r="S10" s="1042"/>
      <c r="T10" s="1042"/>
      <c r="U10" s="1042"/>
      <c r="V10" s="1042">
        <v>148</v>
      </c>
      <c r="W10" s="1042"/>
      <c r="X10" s="1042"/>
      <c r="Y10" s="1042"/>
      <c r="Z10" s="1042"/>
      <c r="AA10" s="1042">
        <v>74</v>
      </c>
      <c r="AB10" s="1042"/>
      <c r="AC10" s="1042"/>
      <c r="AD10" s="1042"/>
      <c r="AE10" s="1046"/>
      <c r="AF10" s="1096" t="s">
        <v>118</v>
      </c>
      <c r="AG10" s="1097"/>
      <c r="AH10" s="1097"/>
      <c r="AI10" s="1097"/>
      <c r="AJ10" s="1098"/>
      <c r="AK10" s="1099">
        <v>10</v>
      </c>
      <c r="AL10" s="1100"/>
      <c r="AM10" s="1100"/>
      <c r="AN10" s="1100"/>
      <c r="AO10" s="1100"/>
      <c r="AP10" s="1100">
        <v>508</v>
      </c>
      <c r="AQ10" s="1100"/>
      <c r="AR10" s="1100"/>
      <c r="AS10" s="1100"/>
      <c r="AT10" s="1100"/>
      <c r="AU10" s="1094"/>
      <c r="AV10" s="1094"/>
      <c r="AW10" s="1094"/>
      <c r="AX10" s="1094"/>
      <c r="AY10" s="1095"/>
      <c r="AZ10" s="240"/>
      <c r="BA10" s="240"/>
      <c r="BB10" s="240"/>
      <c r="BC10" s="240"/>
      <c r="BD10" s="240"/>
      <c r="BE10" s="241"/>
      <c r="BF10" s="241"/>
      <c r="BG10" s="241"/>
      <c r="BH10" s="241"/>
      <c r="BI10" s="241"/>
      <c r="BJ10" s="241"/>
      <c r="BK10" s="241"/>
      <c r="BL10" s="241"/>
      <c r="BM10" s="241"/>
      <c r="BN10" s="241"/>
      <c r="BO10" s="241"/>
      <c r="BP10" s="241"/>
      <c r="BQ10" s="250">
        <v>4</v>
      </c>
      <c r="BR10" s="251"/>
      <c r="BS10" s="1051" t="s">
        <v>563</v>
      </c>
      <c r="BT10" s="1052"/>
      <c r="BU10" s="1052"/>
      <c r="BV10" s="1052"/>
      <c r="BW10" s="1052"/>
      <c r="BX10" s="1052"/>
      <c r="BY10" s="1052"/>
      <c r="BZ10" s="1052"/>
      <c r="CA10" s="1052"/>
      <c r="CB10" s="1052"/>
      <c r="CC10" s="1052"/>
      <c r="CD10" s="1052"/>
      <c r="CE10" s="1052"/>
      <c r="CF10" s="1052"/>
      <c r="CG10" s="1053"/>
      <c r="CH10" s="984">
        <v>-17.91</v>
      </c>
      <c r="CI10" s="985"/>
      <c r="CJ10" s="985"/>
      <c r="CK10" s="985"/>
      <c r="CL10" s="986"/>
      <c r="CM10" s="984">
        <v>276.10700000000003</v>
      </c>
      <c r="CN10" s="985"/>
      <c r="CO10" s="985"/>
      <c r="CP10" s="985"/>
      <c r="CQ10" s="986"/>
      <c r="CR10" s="984">
        <v>132</v>
      </c>
      <c r="CS10" s="985"/>
      <c r="CT10" s="985"/>
      <c r="CU10" s="985"/>
      <c r="CV10" s="986"/>
      <c r="CW10" s="984" t="s">
        <v>560</v>
      </c>
      <c r="CX10" s="985"/>
      <c r="CY10" s="985"/>
      <c r="CZ10" s="985"/>
      <c r="DA10" s="986"/>
      <c r="DB10" s="984" t="s">
        <v>560</v>
      </c>
      <c r="DC10" s="985"/>
      <c r="DD10" s="985"/>
      <c r="DE10" s="985"/>
      <c r="DF10" s="986"/>
      <c r="DG10" s="984" t="s">
        <v>560</v>
      </c>
      <c r="DH10" s="985"/>
      <c r="DI10" s="985"/>
      <c r="DJ10" s="985"/>
      <c r="DK10" s="986"/>
      <c r="DL10" s="984" t="s">
        <v>560</v>
      </c>
      <c r="DM10" s="985"/>
      <c r="DN10" s="985"/>
      <c r="DO10" s="985"/>
      <c r="DP10" s="986"/>
      <c r="DQ10" s="984" t="s">
        <v>560</v>
      </c>
      <c r="DR10" s="985"/>
      <c r="DS10" s="985"/>
      <c r="DT10" s="985"/>
      <c r="DU10" s="986"/>
      <c r="DV10" s="987"/>
      <c r="DW10" s="988"/>
      <c r="DX10" s="988"/>
      <c r="DY10" s="988"/>
      <c r="DZ10" s="989"/>
      <c r="EA10" s="242"/>
    </row>
    <row r="11" spans="1:131" s="243" customFormat="1" ht="26.25" customHeight="1" x14ac:dyDescent="0.15">
      <c r="A11" s="249">
        <v>5</v>
      </c>
      <c r="B11" s="1038" t="s">
        <v>370</v>
      </c>
      <c r="C11" s="1039"/>
      <c r="D11" s="1039"/>
      <c r="E11" s="1039"/>
      <c r="F11" s="1039"/>
      <c r="G11" s="1039"/>
      <c r="H11" s="1039"/>
      <c r="I11" s="1039"/>
      <c r="J11" s="1039"/>
      <c r="K11" s="1039"/>
      <c r="L11" s="1039"/>
      <c r="M11" s="1039"/>
      <c r="N11" s="1039"/>
      <c r="O11" s="1039"/>
      <c r="P11" s="1040"/>
      <c r="Q11" s="1045">
        <v>309</v>
      </c>
      <c r="R11" s="1042"/>
      <c r="S11" s="1042"/>
      <c r="T11" s="1042"/>
      <c r="U11" s="1042"/>
      <c r="V11" s="1042">
        <v>221</v>
      </c>
      <c r="W11" s="1042"/>
      <c r="X11" s="1042"/>
      <c r="Y11" s="1042"/>
      <c r="Z11" s="1042"/>
      <c r="AA11" s="1042">
        <v>87</v>
      </c>
      <c r="AB11" s="1042"/>
      <c r="AC11" s="1042"/>
      <c r="AD11" s="1042"/>
      <c r="AE11" s="1046"/>
      <c r="AF11" s="1096" t="s">
        <v>118</v>
      </c>
      <c r="AG11" s="1097"/>
      <c r="AH11" s="1097"/>
      <c r="AI11" s="1097"/>
      <c r="AJ11" s="1098"/>
      <c r="AK11" s="1099" t="s">
        <v>585</v>
      </c>
      <c r="AL11" s="1100"/>
      <c r="AM11" s="1100"/>
      <c r="AN11" s="1100"/>
      <c r="AO11" s="1100"/>
      <c r="AP11" s="1100" t="s">
        <v>583</v>
      </c>
      <c r="AQ11" s="1100"/>
      <c r="AR11" s="1100"/>
      <c r="AS11" s="1100"/>
      <c r="AT11" s="1100"/>
      <c r="AU11" s="1094"/>
      <c r="AV11" s="1094"/>
      <c r="AW11" s="1094"/>
      <c r="AX11" s="1094"/>
      <c r="AY11" s="1095"/>
      <c r="AZ11" s="240"/>
      <c r="BA11" s="240"/>
      <c r="BB11" s="240"/>
      <c r="BC11" s="240"/>
      <c r="BD11" s="240"/>
      <c r="BE11" s="241"/>
      <c r="BF11" s="241"/>
      <c r="BG11" s="241"/>
      <c r="BH11" s="241"/>
      <c r="BI11" s="241"/>
      <c r="BJ11" s="241"/>
      <c r="BK11" s="241"/>
      <c r="BL11" s="241"/>
      <c r="BM11" s="241"/>
      <c r="BN11" s="241"/>
      <c r="BO11" s="241"/>
      <c r="BP11" s="241"/>
      <c r="BQ11" s="250">
        <v>5</v>
      </c>
      <c r="BR11" s="251"/>
      <c r="BS11" s="1051" t="s">
        <v>564</v>
      </c>
      <c r="BT11" s="1052"/>
      <c r="BU11" s="1052"/>
      <c r="BV11" s="1052"/>
      <c r="BW11" s="1052"/>
      <c r="BX11" s="1052"/>
      <c r="BY11" s="1052"/>
      <c r="BZ11" s="1052"/>
      <c r="CA11" s="1052"/>
      <c r="CB11" s="1052"/>
      <c r="CC11" s="1052"/>
      <c r="CD11" s="1052"/>
      <c r="CE11" s="1052"/>
      <c r="CF11" s="1052"/>
      <c r="CG11" s="1053"/>
      <c r="CH11" s="984">
        <v>-5.4779999999999998</v>
      </c>
      <c r="CI11" s="985"/>
      <c r="CJ11" s="985"/>
      <c r="CK11" s="985"/>
      <c r="CL11" s="986"/>
      <c r="CM11" s="984">
        <v>395.767</v>
      </c>
      <c r="CN11" s="985"/>
      <c r="CO11" s="985"/>
      <c r="CP11" s="985"/>
      <c r="CQ11" s="986"/>
      <c r="CR11" s="984">
        <v>157</v>
      </c>
      <c r="CS11" s="985"/>
      <c r="CT11" s="985"/>
      <c r="CU11" s="985"/>
      <c r="CV11" s="986"/>
      <c r="CW11" s="984">
        <v>28.837</v>
      </c>
      <c r="CX11" s="985"/>
      <c r="CY11" s="985"/>
      <c r="CZ11" s="985"/>
      <c r="DA11" s="986"/>
      <c r="DB11" s="984" t="s">
        <v>560</v>
      </c>
      <c r="DC11" s="985"/>
      <c r="DD11" s="985"/>
      <c r="DE11" s="985"/>
      <c r="DF11" s="986"/>
      <c r="DG11" s="984" t="s">
        <v>560</v>
      </c>
      <c r="DH11" s="985"/>
      <c r="DI11" s="985"/>
      <c r="DJ11" s="985"/>
      <c r="DK11" s="986"/>
      <c r="DL11" s="984" t="s">
        <v>560</v>
      </c>
      <c r="DM11" s="985"/>
      <c r="DN11" s="985"/>
      <c r="DO11" s="985"/>
      <c r="DP11" s="986"/>
      <c r="DQ11" s="984" t="s">
        <v>560</v>
      </c>
      <c r="DR11" s="985"/>
      <c r="DS11" s="985"/>
      <c r="DT11" s="985"/>
      <c r="DU11" s="986"/>
      <c r="DV11" s="987"/>
      <c r="DW11" s="988"/>
      <c r="DX11" s="988"/>
      <c r="DY11" s="988"/>
      <c r="DZ11" s="989"/>
      <c r="EA11" s="242"/>
    </row>
    <row r="12" spans="1:131" s="243" customFormat="1" ht="26.25" customHeight="1" x14ac:dyDescent="0.15">
      <c r="A12" s="249">
        <v>6</v>
      </c>
      <c r="B12" s="1038" t="s">
        <v>371</v>
      </c>
      <c r="C12" s="1039"/>
      <c r="D12" s="1039"/>
      <c r="E12" s="1039"/>
      <c r="F12" s="1039"/>
      <c r="G12" s="1039"/>
      <c r="H12" s="1039"/>
      <c r="I12" s="1039"/>
      <c r="J12" s="1039"/>
      <c r="K12" s="1039"/>
      <c r="L12" s="1039"/>
      <c r="M12" s="1039"/>
      <c r="N12" s="1039"/>
      <c r="O12" s="1039"/>
      <c r="P12" s="1040"/>
      <c r="Q12" s="1045">
        <v>209</v>
      </c>
      <c r="R12" s="1042"/>
      <c r="S12" s="1042"/>
      <c r="T12" s="1042"/>
      <c r="U12" s="1042"/>
      <c r="V12" s="1042">
        <v>185</v>
      </c>
      <c r="W12" s="1042"/>
      <c r="X12" s="1042"/>
      <c r="Y12" s="1042"/>
      <c r="Z12" s="1042"/>
      <c r="AA12" s="1042">
        <v>24</v>
      </c>
      <c r="AB12" s="1042"/>
      <c r="AC12" s="1042"/>
      <c r="AD12" s="1042"/>
      <c r="AE12" s="1046"/>
      <c r="AF12" s="1096">
        <v>24</v>
      </c>
      <c r="AG12" s="1097"/>
      <c r="AH12" s="1097"/>
      <c r="AI12" s="1097"/>
      <c r="AJ12" s="1098"/>
      <c r="AK12" s="1099" t="s">
        <v>583</v>
      </c>
      <c r="AL12" s="1100"/>
      <c r="AM12" s="1100"/>
      <c r="AN12" s="1100"/>
      <c r="AO12" s="1100"/>
      <c r="AP12" s="1100" t="s">
        <v>583</v>
      </c>
      <c r="AQ12" s="1100"/>
      <c r="AR12" s="1100"/>
      <c r="AS12" s="1100"/>
      <c r="AT12" s="1100"/>
      <c r="AU12" s="1094"/>
      <c r="AV12" s="1094"/>
      <c r="AW12" s="1094"/>
      <c r="AX12" s="1094"/>
      <c r="AY12" s="1095"/>
      <c r="AZ12" s="240"/>
      <c r="BA12" s="240"/>
      <c r="BB12" s="240"/>
      <c r="BC12" s="240"/>
      <c r="BD12" s="240"/>
      <c r="BE12" s="241"/>
      <c r="BF12" s="241"/>
      <c r="BG12" s="241"/>
      <c r="BH12" s="241"/>
      <c r="BI12" s="241"/>
      <c r="BJ12" s="241"/>
      <c r="BK12" s="241"/>
      <c r="BL12" s="241"/>
      <c r="BM12" s="241"/>
      <c r="BN12" s="241"/>
      <c r="BO12" s="241"/>
      <c r="BP12" s="241"/>
      <c r="BQ12" s="250">
        <v>6</v>
      </c>
      <c r="BR12" s="251"/>
      <c r="BS12" s="1051" t="s">
        <v>565</v>
      </c>
      <c r="BT12" s="1052"/>
      <c r="BU12" s="1052"/>
      <c r="BV12" s="1052"/>
      <c r="BW12" s="1052"/>
      <c r="BX12" s="1052"/>
      <c r="BY12" s="1052"/>
      <c r="BZ12" s="1052"/>
      <c r="CA12" s="1052"/>
      <c r="CB12" s="1052"/>
      <c r="CC12" s="1052"/>
      <c r="CD12" s="1052"/>
      <c r="CE12" s="1052"/>
      <c r="CF12" s="1052"/>
      <c r="CG12" s="1053"/>
      <c r="CH12" s="984">
        <v>-0.108</v>
      </c>
      <c r="CI12" s="985"/>
      <c r="CJ12" s="985"/>
      <c r="CK12" s="985"/>
      <c r="CL12" s="986"/>
      <c r="CM12" s="984">
        <v>9.5760000000000005</v>
      </c>
      <c r="CN12" s="985"/>
      <c r="CO12" s="985"/>
      <c r="CP12" s="985"/>
      <c r="CQ12" s="986"/>
      <c r="CR12" s="984">
        <v>5</v>
      </c>
      <c r="CS12" s="985"/>
      <c r="CT12" s="985"/>
      <c r="CU12" s="985"/>
      <c r="CV12" s="986"/>
      <c r="CW12" s="984" t="s">
        <v>560</v>
      </c>
      <c r="CX12" s="985"/>
      <c r="CY12" s="985"/>
      <c r="CZ12" s="985"/>
      <c r="DA12" s="986"/>
      <c r="DB12" s="984" t="s">
        <v>560</v>
      </c>
      <c r="DC12" s="985"/>
      <c r="DD12" s="985"/>
      <c r="DE12" s="985"/>
      <c r="DF12" s="986"/>
      <c r="DG12" s="984" t="s">
        <v>560</v>
      </c>
      <c r="DH12" s="985"/>
      <c r="DI12" s="985"/>
      <c r="DJ12" s="985"/>
      <c r="DK12" s="986"/>
      <c r="DL12" s="984" t="s">
        <v>560</v>
      </c>
      <c r="DM12" s="985"/>
      <c r="DN12" s="985"/>
      <c r="DO12" s="985"/>
      <c r="DP12" s="986"/>
      <c r="DQ12" s="984" t="s">
        <v>560</v>
      </c>
      <c r="DR12" s="985"/>
      <c r="DS12" s="985"/>
      <c r="DT12" s="985"/>
      <c r="DU12" s="986"/>
      <c r="DV12" s="987"/>
      <c r="DW12" s="988"/>
      <c r="DX12" s="988"/>
      <c r="DY12" s="988"/>
      <c r="DZ12" s="989"/>
      <c r="EA12" s="242"/>
    </row>
    <row r="13" spans="1:131" s="243" customFormat="1" ht="26.25" customHeight="1" x14ac:dyDescent="0.15">
      <c r="A13" s="249">
        <v>7</v>
      </c>
      <c r="B13" s="1038" t="s">
        <v>372</v>
      </c>
      <c r="C13" s="1039"/>
      <c r="D13" s="1039"/>
      <c r="E13" s="1039"/>
      <c r="F13" s="1039"/>
      <c r="G13" s="1039"/>
      <c r="H13" s="1039"/>
      <c r="I13" s="1039"/>
      <c r="J13" s="1039"/>
      <c r="K13" s="1039"/>
      <c r="L13" s="1039"/>
      <c r="M13" s="1039"/>
      <c r="N13" s="1039"/>
      <c r="O13" s="1039"/>
      <c r="P13" s="1040"/>
      <c r="Q13" s="1045">
        <v>2930</v>
      </c>
      <c r="R13" s="1042"/>
      <c r="S13" s="1042"/>
      <c r="T13" s="1042"/>
      <c r="U13" s="1042"/>
      <c r="V13" s="1042">
        <v>799</v>
      </c>
      <c r="W13" s="1042"/>
      <c r="X13" s="1042"/>
      <c r="Y13" s="1042"/>
      <c r="Z13" s="1042"/>
      <c r="AA13" s="1042">
        <v>2131</v>
      </c>
      <c r="AB13" s="1042"/>
      <c r="AC13" s="1042"/>
      <c r="AD13" s="1042"/>
      <c r="AE13" s="1046"/>
      <c r="AF13" s="1096" t="s">
        <v>118</v>
      </c>
      <c r="AG13" s="1097"/>
      <c r="AH13" s="1097"/>
      <c r="AI13" s="1097"/>
      <c r="AJ13" s="1098"/>
      <c r="AK13" s="1099" t="s">
        <v>583</v>
      </c>
      <c r="AL13" s="1100"/>
      <c r="AM13" s="1100"/>
      <c r="AN13" s="1100"/>
      <c r="AO13" s="1100"/>
      <c r="AP13" s="1100" t="s">
        <v>583</v>
      </c>
      <c r="AQ13" s="1100"/>
      <c r="AR13" s="1100"/>
      <c r="AS13" s="1100"/>
      <c r="AT13" s="1100"/>
      <c r="AU13" s="1094"/>
      <c r="AV13" s="1094"/>
      <c r="AW13" s="1094"/>
      <c r="AX13" s="1094"/>
      <c r="AY13" s="1095"/>
      <c r="AZ13" s="240"/>
      <c r="BA13" s="240"/>
      <c r="BB13" s="240"/>
      <c r="BC13" s="240"/>
      <c r="BD13" s="240"/>
      <c r="BE13" s="241"/>
      <c r="BF13" s="241"/>
      <c r="BG13" s="241"/>
      <c r="BH13" s="241"/>
      <c r="BI13" s="241"/>
      <c r="BJ13" s="241"/>
      <c r="BK13" s="241"/>
      <c r="BL13" s="241"/>
      <c r="BM13" s="241"/>
      <c r="BN13" s="241"/>
      <c r="BO13" s="241"/>
      <c r="BP13" s="241"/>
      <c r="BQ13" s="250">
        <v>7</v>
      </c>
      <c r="BR13" s="251"/>
      <c r="BS13" s="1051" t="s">
        <v>566</v>
      </c>
      <c r="BT13" s="1052"/>
      <c r="BU13" s="1052"/>
      <c r="BV13" s="1052"/>
      <c r="BW13" s="1052"/>
      <c r="BX13" s="1052"/>
      <c r="BY13" s="1052"/>
      <c r="BZ13" s="1052"/>
      <c r="CA13" s="1052"/>
      <c r="CB13" s="1052"/>
      <c r="CC13" s="1052"/>
      <c r="CD13" s="1052"/>
      <c r="CE13" s="1052"/>
      <c r="CF13" s="1052"/>
      <c r="CG13" s="1053"/>
      <c r="CH13" s="984">
        <v>-0.157</v>
      </c>
      <c r="CI13" s="985"/>
      <c r="CJ13" s="985"/>
      <c r="CK13" s="985"/>
      <c r="CL13" s="986"/>
      <c r="CM13" s="984">
        <v>58.033000000000001</v>
      </c>
      <c r="CN13" s="985"/>
      <c r="CO13" s="985"/>
      <c r="CP13" s="985"/>
      <c r="CQ13" s="986"/>
      <c r="CR13" s="984">
        <v>26</v>
      </c>
      <c r="CS13" s="985"/>
      <c r="CT13" s="985"/>
      <c r="CU13" s="985"/>
      <c r="CV13" s="986"/>
      <c r="CW13" s="984" t="s">
        <v>560</v>
      </c>
      <c r="CX13" s="985"/>
      <c r="CY13" s="985"/>
      <c r="CZ13" s="985"/>
      <c r="DA13" s="986"/>
      <c r="DB13" s="984" t="s">
        <v>560</v>
      </c>
      <c r="DC13" s="985"/>
      <c r="DD13" s="985"/>
      <c r="DE13" s="985"/>
      <c r="DF13" s="986"/>
      <c r="DG13" s="984" t="s">
        <v>560</v>
      </c>
      <c r="DH13" s="985"/>
      <c r="DI13" s="985"/>
      <c r="DJ13" s="985"/>
      <c r="DK13" s="986"/>
      <c r="DL13" s="984" t="s">
        <v>560</v>
      </c>
      <c r="DM13" s="985"/>
      <c r="DN13" s="985"/>
      <c r="DO13" s="985"/>
      <c r="DP13" s="986"/>
      <c r="DQ13" s="984" t="s">
        <v>560</v>
      </c>
      <c r="DR13" s="985"/>
      <c r="DS13" s="985"/>
      <c r="DT13" s="985"/>
      <c r="DU13" s="986"/>
      <c r="DV13" s="987"/>
      <c r="DW13" s="988"/>
      <c r="DX13" s="988"/>
      <c r="DY13" s="988"/>
      <c r="DZ13" s="989"/>
      <c r="EA13" s="242"/>
    </row>
    <row r="14" spans="1:131" s="243" customFormat="1" ht="26.25" customHeight="1" x14ac:dyDescent="0.15">
      <c r="A14" s="249">
        <v>8</v>
      </c>
      <c r="B14" s="1038" t="s">
        <v>373</v>
      </c>
      <c r="C14" s="1039"/>
      <c r="D14" s="1039"/>
      <c r="E14" s="1039"/>
      <c r="F14" s="1039"/>
      <c r="G14" s="1039"/>
      <c r="H14" s="1039"/>
      <c r="I14" s="1039"/>
      <c r="J14" s="1039"/>
      <c r="K14" s="1039"/>
      <c r="L14" s="1039"/>
      <c r="M14" s="1039"/>
      <c r="N14" s="1039"/>
      <c r="O14" s="1039"/>
      <c r="P14" s="1040"/>
      <c r="Q14" s="1045">
        <v>1826</v>
      </c>
      <c r="R14" s="1042"/>
      <c r="S14" s="1042"/>
      <c r="T14" s="1042"/>
      <c r="U14" s="1042"/>
      <c r="V14" s="1042">
        <v>1826</v>
      </c>
      <c r="W14" s="1042"/>
      <c r="X14" s="1042"/>
      <c r="Y14" s="1042"/>
      <c r="Z14" s="1042"/>
      <c r="AA14" s="1042" t="s">
        <v>583</v>
      </c>
      <c r="AB14" s="1042"/>
      <c r="AC14" s="1042"/>
      <c r="AD14" s="1042"/>
      <c r="AE14" s="1046"/>
      <c r="AF14" s="1096" t="s">
        <v>118</v>
      </c>
      <c r="AG14" s="1097"/>
      <c r="AH14" s="1097"/>
      <c r="AI14" s="1097"/>
      <c r="AJ14" s="1098"/>
      <c r="AK14" s="1099" t="s">
        <v>583</v>
      </c>
      <c r="AL14" s="1100"/>
      <c r="AM14" s="1100"/>
      <c r="AN14" s="1100"/>
      <c r="AO14" s="1100"/>
      <c r="AP14" s="1100" t="s">
        <v>584</v>
      </c>
      <c r="AQ14" s="1100"/>
      <c r="AR14" s="1100"/>
      <c r="AS14" s="1100"/>
      <c r="AT14" s="1100"/>
      <c r="AU14" s="1094"/>
      <c r="AV14" s="1094"/>
      <c r="AW14" s="1094"/>
      <c r="AX14" s="1094"/>
      <c r="AY14" s="1095"/>
      <c r="AZ14" s="240"/>
      <c r="BA14" s="240"/>
      <c r="BB14" s="240"/>
      <c r="BC14" s="240"/>
      <c r="BD14" s="240"/>
      <c r="BE14" s="241"/>
      <c r="BF14" s="241"/>
      <c r="BG14" s="241"/>
      <c r="BH14" s="241"/>
      <c r="BI14" s="241"/>
      <c r="BJ14" s="241"/>
      <c r="BK14" s="241"/>
      <c r="BL14" s="241"/>
      <c r="BM14" s="241"/>
      <c r="BN14" s="241"/>
      <c r="BO14" s="241"/>
      <c r="BP14" s="241"/>
      <c r="BQ14" s="250">
        <v>8</v>
      </c>
      <c r="BR14" s="251"/>
      <c r="BS14" s="1051" t="s">
        <v>567</v>
      </c>
      <c r="BT14" s="1052"/>
      <c r="BU14" s="1052"/>
      <c r="BV14" s="1052"/>
      <c r="BW14" s="1052"/>
      <c r="BX14" s="1052"/>
      <c r="BY14" s="1052"/>
      <c r="BZ14" s="1052"/>
      <c r="CA14" s="1052"/>
      <c r="CB14" s="1052"/>
      <c r="CC14" s="1052"/>
      <c r="CD14" s="1052"/>
      <c r="CE14" s="1052"/>
      <c r="CF14" s="1052"/>
      <c r="CG14" s="1053"/>
      <c r="CH14" s="984">
        <v>63.259</v>
      </c>
      <c r="CI14" s="985"/>
      <c r="CJ14" s="985"/>
      <c r="CK14" s="985"/>
      <c r="CL14" s="986"/>
      <c r="CM14" s="984">
        <v>241.79400000000001</v>
      </c>
      <c r="CN14" s="985"/>
      <c r="CO14" s="985"/>
      <c r="CP14" s="985"/>
      <c r="CQ14" s="986"/>
      <c r="CR14" s="984">
        <v>9</v>
      </c>
      <c r="CS14" s="985"/>
      <c r="CT14" s="985"/>
      <c r="CU14" s="985"/>
      <c r="CV14" s="986"/>
      <c r="CW14" s="984">
        <v>8.1549999999999994</v>
      </c>
      <c r="CX14" s="985"/>
      <c r="CY14" s="985"/>
      <c r="CZ14" s="985"/>
      <c r="DA14" s="986"/>
      <c r="DB14" s="984" t="s">
        <v>560</v>
      </c>
      <c r="DC14" s="985"/>
      <c r="DD14" s="985"/>
      <c r="DE14" s="985"/>
      <c r="DF14" s="986"/>
      <c r="DG14" s="984" t="s">
        <v>560</v>
      </c>
      <c r="DH14" s="985"/>
      <c r="DI14" s="985"/>
      <c r="DJ14" s="985"/>
      <c r="DK14" s="986"/>
      <c r="DL14" s="984" t="s">
        <v>560</v>
      </c>
      <c r="DM14" s="985"/>
      <c r="DN14" s="985"/>
      <c r="DO14" s="985"/>
      <c r="DP14" s="986"/>
      <c r="DQ14" s="984" t="s">
        <v>560</v>
      </c>
      <c r="DR14" s="985"/>
      <c r="DS14" s="985"/>
      <c r="DT14" s="985"/>
      <c r="DU14" s="986"/>
      <c r="DV14" s="987"/>
      <c r="DW14" s="988"/>
      <c r="DX14" s="988"/>
      <c r="DY14" s="988"/>
      <c r="DZ14" s="989"/>
      <c r="EA14" s="242"/>
    </row>
    <row r="15" spans="1:131" s="243" customFormat="1" ht="26.25" customHeight="1" x14ac:dyDescent="0.15">
      <c r="A15" s="249">
        <v>9</v>
      </c>
      <c r="B15" s="1038" t="s">
        <v>374</v>
      </c>
      <c r="C15" s="1039"/>
      <c r="D15" s="1039"/>
      <c r="E15" s="1039"/>
      <c r="F15" s="1039"/>
      <c r="G15" s="1039"/>
      <c r="H15" s="1039"/>
      <c r="I15" s="1039"/>
      <c r="J15" s="1039"/>
      <c r="K15" s="1039"/>
      <c r="L15" s="1039"/>
      <c r="M15" s="1039"/>
      <c r="N15" s="1039"/>
      <c r="O15" s="1039"/>
      <c r="P15" s="1040"/>
      <c r="Q15" s="1045">
        <v>5305</v>
      </c>
      <c r="R15" s="1042"/>
      <c r="S15" s="1042"/>
      <c r="T15" s="1042"/>
      <c r="U15" s="1042"/>
      <c r="V15" s="1042">
        <v>5305</v>
      </c>
      <c r="W15" s="1042"/>
      <c r="X15" s="1042"/>
      <c r="Y15" s="1042"/>
      <c r="Z15" s="1042"/>
      <c r="AA15" s="1042" t="s">
        <v>583</v>
      </c>
      <c r="AB15" s="1042"/>
      <c r="AC15" s="1042"/>
      <c r="AD15" s="1042"/>
      <c r="AE15" s="1046"/>
      <c r="AF15" s="1096" t="s">
        <v>118</v>
      </c>
      <c r="AG15" s="1097"/>
      <c r="AH15" s="1097"/>
      <c r="AI15" s="1097"/>
      <c r="AJ15" s="1098"/>
      <c r="AK15" s="1099">
        <v>1</v>
      </c>
      <c r="AL15" s="1100"/>
      <c r="AM15" s="1100"/>
      <c r="AN15" s="1100"/>
      <c r="AO15" s="1100"/>
      <c r="AP15" s="1100">
        <v>5213</v>
      </c>
      <c r="AQ15" s="1100"/>
      <c r="AR15" s="1100"/>
      <c r="AS15" s="1100"/>
      <c r="AT15" s="1100"/>
      <c r="AU15" s="1094"/>
      <c r="AV15" s="1094"/>
      <c r="AW15" s="1094"/>
      <c r="AX15" s="1094"/>
      <c r="AY15" s="1095"/>
      <c r="AZ15" s="240"/>
      <c r="BA15" s="240"/>
      <c r="BB15" s="240"/>
      <c r="BC15" s="240"/>
      <c r="BD15" s="240"/>
      <c r="BE15" s="241"/>
      <c r="BF15" s="241"/>
      <c r="BG15" s="241"/>
      <c r="BH15" s="241"/>
      <c r="BI15" s="241"/>
      <c r="BJ15" s="241"/>
      <c r="BK15" s="241"/>
      <c r="BL15" s="241"/>
      <c r="BM15" s="241"/>
      <c r="BN15" s="241"/>
      <c r="BO15" s="241"/>
      <c r="BP15" s="241"/>
      <c r="BQ15" s="250">
        <v>9</v>
      </c>
      <c r="BR15" s="251"/>
      <c r="BS15" s="1051" t="s">
        <v>568</v>
      </c>
      <c r="BT15" s="1052"/>
      <c r="BU15" s="1052"/>
      <c r="BV15" s="1052"/>
      <c r="BW15" s="1052"/>
      <c r="BX15" s="1052"/>
      <c r="BY15" s="1052"/>
      <c r="BZ15" s="1052"/>
      <c r="CA15" s="1052"/>
      <c r="CB15" s="1052"/>
      <c r="CC15" s="1052"/>
      <c r="CD15" s="1052"/>
      <c r="CE15" s="1052"/>
      <c r="CF15" s="1052"/>
      <c r="CG15" s="1053"/>
      <c r="CH15" s="984">
        <v>11.224</v>
      </c>
      <c r="CI15" s="985"/>
      <c r="CJ15" s="985"/>
      <c r="CK15" s="985"/>
      <c r="CL15" s="986"/>
      <c r="CM15" s="984">
        <v>947.66200000000003</v>
      </c>
      <c r="CN15" s="985"/>
      <c r="CO15" s="985"/>
      <c r="CP15" s="985"/>
      <c r="CQ15" s="986"/>
      <c r="CR15" s="984">
        <v>5</v>
      </c>
      <c r="CS15" s="985"/>
      <c r="CT15" s="985"/>
      <c r="CU15" s="985"/>
      <c r="CV15" s="986"/>
      <c r="CW15" s="984">
        <v>291.46199999999999</v>
      </c>
      <c r="CX15" s="985"/>
      <c r="CY15" s="985"/>
      <c r="CZ15" s="985"/>
      <c r="DA15" s="986"/>
      <c r="DB15" s="984">
        <v>8300</v>
      </c>
      <c r="DC15" s="985"/>
      <c r="DD15" s="985"/>
      <c r="DE15" s="985"/>
      <c r="DF15" s="986"/>
      <c r="DG15" s="984" t="s">
        <v>560</v>
      </c>
      <c r="DH15" s="985"/>
      <c r="DI15" s="985"/>
      <c r="DJ15" s="985"/>
      <c r="DK15" s="986"/>
      <c r="DL15" s="984" t="s">
        <v>560</v>
      </c>
      <c r="DM15" s="985"/>
      <c r="DN15" s="985"/>
      <c r="DO15" s="985"/>
      <c r="DP15" s="986"/>
      <c r="DQ15" s="984" t="s">
        <v>560</v>
      </c>
      <c r="DR15" s="985"/>
      <c r="DS15" s="985"/>
      <c r="DT15" s="985"/>
      <c r="DU15" s="986"/>
      <c r="DV15" s="987"/>
      <c r="DW15" s="988"/>
      <c r="DX15" s="988"/>
      <c r="DY15" s="988"/>
      <c r="DZ15" s="989"/>
      <c r="EA15" s="242"/>
    </row>
    <row r="16" spans="1:131" s="243" customFormat="1" ht="26.25" customHeight="1" x14ac:dyDescent="0.15">
      <c r="A16" s="249">
        <v>10</v>
      </c>
      <c r="B16" s="1038" t="s">
        <v>375</v>
      </c>
      <c r="C16" s="1039"/>
      <c r="D16" s="1039"/>
      <c r="E16" s="1039"/>
      <c r="F16" s="1039"/>
      <c r="G16" s="1039"/>
      <c r="H16" s="1039"/>
      <c r="I16" s="1039"/>
      <c r="J16" s="1039"/>
      <c r="K16" s="1039"/>
      <c r="L16" s="1039"/>
      <c r="M16" s="1039"/>
      <c r="N16" s="1039"/>
      <c r="O16" s="1039"/>
      <c r="P16" s="1040"/>
      <c r="Q16" s="1045">
        <v>122320</v>
      </c>
      <c r="R16" s="1042"/>
      <c r="S16" s="1042"/>
      <c r="T16" s="1042"/>
      <c r="U16" s="1042"/>
      <c r="V16" s="1042">
        <v>122320</v>
      </c>
      <c r="W16" s="1042"/>
      <c r="X16" s="1042"/>
      <c r="Y16" s="1042"/>
      <c r="Z16" s="1042"/>
      <c r="AA16" s="1042" t="s">
        <v>584</v>
      </c>
      <c r="AB16" s="1042"/>
      <c r="AC16" s="1042"/>
      <c r="AD16" s="1042"/>
      <c r="AE16" s="1046"/>
      <c r="AF16" s="1096" t="s">
        <v>118</v>
      </c>
      <c r="AG16" s="1097"/>
      <c r="AH16" s="1097"/>
      <c r="AI16" s="1097"/>
      <c r="AJ16" s="1098"/>
      <c r="AK16" s="1099">
        <v>75694</v>
      </c>
      <c r="AL16" s="1100"/>
      <c r="AM16" s="1100"/>
      <c r="AN16" s="1100"/>
      <c r="AO16" s="1100"/>
      <c r="AP16" s="1100" t="s">
        <v>583</v>
      </c>
      <c r="AQ16" s="1100"/>
      <c r="AR16" s="1100"/>
      <c r="AS16" s="1100"/>
      <c r="AT16" s="1100"/>
      <c r="AU16" s="1094"/>
      <c r="AV16" s="1094"/>
      <c r="AW16" s="1094"/>
      <c r="AX16" s="1094"/>
      <c r="AY16" s="1095"/>
      <c r="AZ16" s="240"/>
      <c r="BA16" s="240"/>
      <c r="BB16" s="240"/>
      <c r="BC16" s="240"/>
      <c r="BD16" s="240"/>
      <c r="BE16" s="241"/>
      <c r="BF16" s="241"/>
      <c r="BG16" s="241"/>
      <c r="BH16" s="241"/>
      <c r="BI16" s="241"/>
      <c r="BJ16" s="241"/>
      <c r="BK16" s="241"/>
      <c r="BL16" s="241"/>
      <c r="BM16" s="241"/>
      <c r="BN16" s="241"/>
      <c r="BO16" s="241"/>
      <c r="BP16" s="241"/>
      <c r="BQ16" s="250">
        <v>10</v>
      </c>
      <c r="BR16" s="251"/>
      <c r="BS16" s="1051" t="s">
        <v>569</v>
      </c>
      <c r="BT16" s="1052"/>
      <c r="BU16" s="1052"/>
      <c r="BV16" s="1052"/>
      <c r="BW16" s="1052"/>
      <c r="BX16" s="1052"/>
      <c r="BY16" s="1052"/>
      <c r="BZ16" s="1052"/>
      <c r="CA16" s="1052"/>
      <c r="CB16" s="1052"/>
      <c r="CC16" s="1052"/>
      <c r="CD16" s="1052"/>
      <c r="CE16" s="1052"/>
      <c r="CF16" s="1052"/>
      <c r="CG16" s="1053"/>
      <c r="CH16" s="984">
        <v>2.8969999999999998</v>
      </c>
      <c r="CI16" s="985"/>
      <c r="CJ16" s="985"/>
      <c r="CK16" s="985"/>
      <c r="CL16" s="986"/>
      <c r="CM16" s="984">
        <v>11.391</v>
      </c>
      <c r="CN16" s="985"/>
      <c r="CO16" s="985"/>
      <c r="CP16" s="985"/>
      <c r="CQ16" s="986"/>
      <c r="CR16" s="984">
        <v>3</v>
      </c>
      <c r="CS16" s="985"/>
      <c r="CT16" s="985"/>
      <c r="CU16" s="985"/>
      <c r="CV16" s="986"/>
      <c r="CW16" s="984" t="s">
        <v>560</v>
      </c>
      <c r="CX16" s="985"/>
      <c r="CY16" s="985"/>
      <c r="CZ16" s="985"/>
      <c r="DA16" s="986"/>
      <c r="DB16" s="984" t="s">
        <v>560</v>
      </c>
      <c r="DC16" s="985"/>
      <c r="DD16" s="985"/>
      <c r="DE16" s="985"/>
      <c r="DF16" s="986"/>
      <c r="DG16" s="984" t="s">
        <v>560</v>
      </c>
      <c r="DH16" s="985"/>
      <c r="DI16" s="985"/>
      <c r="DJ16" s="985"/>
      <c r="DK16" s="986"/>
      <c r="DL16" s="984" t="s">
        <v>560</v>
      </c>
      <c r="DM16" s="985"/>
      <c r="DN16" s="985"/>
      <c r="DO16" s="985"/>
      <c r="DP16" s="986"/>
      <c r="DQ16" s="984" t="s">
        <v>560</v>
      </c>
      <c r="DR16" s="985"/>
      <c r="DS16" s="985"/>
      <c r="DT16" s="985"/>
      <c r="DU16" s="986"/>
      <c r="DV16" s="987"/>
      <c r="DW16" s="988"/>
      <c r="DX16" s="988"/>
      <c r="DY16" s="988"/>
      <c r="DZ16" s="989"/>
      <c r="EA16" s="242"/>
    </row>
    <row r="17" spans="1:131" s="243" customFormat="1" ht="26.25" customHeight="1" x14ac:dyDescent="0.15">
      <c r="A17" s="249">
        <v>11</v>
      </c>
      <c r="B17" s="1038"/>
      <c r="C17" s="1039"/>
      <c r="D17" s="1039"/>
      <c r="E17" s="1039"/>
      <c r="F17" s="1039"/>
      <c r="G17" s="1039"/>
      <c r="H17" s="1039"/>
      <c r="I17" s="1039"/>
      <c r="J17" s="1039"/>
      <c r="K17" s="1039"/>
      <c r="L17" s="1039"/>
      <c r="M17" s="1039"/>
      <c r="N17" s="1039"/>
      <c r="O17" s="1039"/>
      <c r="P17" s="1040"/>
      <c r="Q17" s="1045"/>
      <c r="R17" s="1042"/>
      <c r="S17" s="1042"/>
      <c r="T17" s="1042"/>
      <c r="U17" s="1042"/>
      <c r="V17" s="1042"/>
      <c r="W17" s="1042"/>
      <c r="X17" s="1042"/>
      <c r="Y17" s="1042"/>
      <c r="Z17" s="1042"/>
      <c r="AA17" s="1042"/>
      <c r="AB17" s="1042"/>
      <c r="AC17" s="1042"/>
      <c r="AD17" s="1042"/>
      <c r="AE17" s="1046"/>
      <c r="AF17" s="1096"/>
      <c r="AG17" s="1097"/>
      <c r="AH17" s="1097"/>
      <c r="AI17" s="1097"/>
      <c r="AJ17" s="1098"/>
      <c r="AK17" s="1099"/>
      <c r="AL17" s="1100"/>
      <c r="AM17" s="1100"/>
      <c r="AN17" s="1100"/>
      <c r="AO17" s="1100"/>
      <c r="AP17" s="1100"/>
      <c r="AQ17" s="1100"/>
      <c r="AR17" s="1100"/>
      <c r="AS17" s="1100"/>
      <c r="AT17" s="1100"/>
      <c r="AU17" s="1094"/>
      <c r="AV17" s="1094"/>
      <c r="AW17" s="1094"/>
      <c r="AX17" s="1094"/>
      <c r="AY17" s="1095"/>
      <c r="AZ17" s="240"/>
      <c r="BA17" s="240"/>
      <c r="BB17" s="240"/>
      <c r="BC17" s="240"/>
      <c r="BD17" s="240"/>
      <c r="BE17" s="241"/>
      <c r="BF17" s="241"/>
      <c r="BG17" s="241"/>
      <c r="BH17" s="241"/>
      <c r="BI17" s="241"/>
      <c r="BJ17" s="241"/>
      <c r="BK17" s="241"/>
      <c r="BL17" s="241"/>
      <c r="BM17" s="241"/>
      <c r="BN17" s="241"/>
      <c r="BO17" s="241"/>
      <c r="BP17" s="241"/>
      <c r="BQ17" s="250">
        <v>11</v>
      </c>
      <c r="BR17" s="251"/>
      <c r="BS17" s="1051" t="s">
        <v>570</v>
      </c>
      <c r="BT17" s="1052"/>
      <c r="BU17" s="1052"/>
      <c r="BV17" s="1052"/>
      <c r="BW17" s="1052"/>
      <c r="BX17" s="1052"/>
      <c r="BY17" s="1052"/>
      <c r="BZ17" s="1052"/>
      <c r="CA17" s="1052"/>
      <c r="CB17" s="1052"/>
      <c r="CC17" s="1052"/>
      <c r="CD17" s="1052"/>
      <c r="CE17" s="1052"/>
      <c r="CF17" s="1052"/>
      <c r="CG17" s="1053"/>
      <c r="CH17" s="984">
        <v>-2.7869999999999999</v>
      </c>
      <c r="CI17" s="985"/>
      <c r="CJ17" s="985"/>
      <c r="CK17" s="985"/>
      <c r="CL17" s="986"/>
      <c r="CM17" s="984">
        <v>60.057000000000002</v>
      </c>
      <c r="CN17" s="985"/>
      <c r="CO17" s="985"/>
      <c r="CP17" s="985"/>
      <c r="CQ17" s="986"/>
      <c r="CR17" s="984">
        <v>20</v>
      </c>
      <c r="CS17" s="985"/>
      <c r="CT17" s="985"/>
      <c r="CU17" s="985"/>
      <c r="CV17" s="986"/>
      <c r="CW17" s="984" t="s">
        <v>560</v>
      </c>
      <c r="CX17" s="985"/>
      <c r="CY17" s="985"/>
      <c r="CZ17" s="985"/>
      <c r="DA17" s="986"/>
      <c r="DB17" s="984" t="s">
        <v>560</v>
      </c>
      <c r="DC17" s="985"/>
      <c r="DD17" s="985"/>
      <c r="DE17" s="985"/>
      <c r="DF17" s="986"/>
      <c r="DG17" s="984" t="s">
        <v>560</v>
      </c>
      <c r="DH17" s="985"/>
      <c r="DI17" s="985"/>
      <c r="DJ17" s="985"/>
      <c r="DK17" s="986"/>
      <c r="DL17" s="984" t="s">
        <v>560</v>
      </c>
      <c r="DM17" s="985"/>
      <c r="DN17" s="985"/>
      <c r="DO17" s="985"/>
      <c r="DP17" s="986"/>
      <c r="DQ17" s="984" t="s">
        <v>560</v>
      </c>
      <c r="DR17" s="985"/>
      <c r="DS17" s="985"/>
      <c r="DT17" s="985"/>
      <c r="DU17" s="986"/>
      <c r="DV17" s="987"/>
      <c r="DW17" s="988"/>
      <c r="DX17" s="988"/>
      <c r="DY17" s="988"/>
      <c r="DZ17" s="989"/>
      <c r="EA17" s="242"/>
    </row>
    <row r="18" spans="1:131" s="243" customFormat="1" ht="26.25" customHeight="1" x14ac:dyDescent="0.15">
      <c r="A18" s="249">
        <v>12</v>
      </c>
      <c r="B18" s="1038"/>
      <c r="C18" s="1039"/>
      <c r="D18" s="1039"/>
      <c r="E18" s="1039"/>
      <c r="F18" s="1039"/>
      <c r="G18" s="1039"/>
      <c r="H18" s="1039"/>
      <c r="I18" s="1039"/>
      <c r="J18" s="1039"/>
      <c r="K18" s="1039"/>
      <c r="L18" s="1039"/>
      <c r="M18" s="1039"/>
      <c r="N18" s="1039"/>
      <c r="O18" s="1039"/>
      <c r="P18" s="1040"/>
      <c r="Q18" s="1045"/>
      <c r="R18" s="1042"/>
      <c r="S18" s="1042"/>
      <c r="T18" s="1042"/>
      <c r="U18" s="1042"/>
      <c r="V18" s="1042"/>
      <c r="W18" s="1042"/>
      <c r="X18" s="1042"/>
      <c r="Y18" s="1042"/>
      <c r="Z18" s="1042"/>
      <c r="AA18" s="1042"/>
      <c r="AB18" s="1042"/>
      <c r="AC18" s="1042"/>
      <c r="AD18" s="1042"/>
      <c r="AE18" s="1046"/>
      <c r="AF18" s="1096"/>
      <c r="AG18" s="1097"/>
      <c r="AH18" s="1097"/>
      <c r="AI18" s="1097"/>
      <c r="AJ18" s="1098"/>
      <c r="AK18" s="1099"/>
      <c r="AL18" s="1100"/>
      <c r="AM18" s="1100"/>
      <c r="AN18" s="1100"/>
      <c r="AO18" s="1100"/>
      <c r="AP18" s="1100"/>
      <c r="AQ18" s="1100"/>
      <c r="AR18" s="1100"/>
      <c r="AS18" s="1100"/>
      <c r="AT18" s="1100"/>
      <c r="AU18" s="1094"/>
      <c r="AV18" s="1094"/>
      <c r="AW18" s="1094"/>
      <c r="AX18" s="1094"/>
      <c r="AY18" s="1095"/>
      <c r="AZ18" s="240"/>
      <c r="BA18" s="240"/>
      <c r="BB18" s="240"/>
      <c r="BC18" s="240"/>
      <c r="BD18" s="240"/>
      <c r="BE18" s="241"/>
      <c r="BF18" s="241"/>
      <c r="BG18" s="241"/>
      <c r="BH18" s="241"/>
      <c r="BI18" s="241"/>
      <c r="BJ18" s="241"/>
      <c r="BK18" s="241"/>
      <c r="BL18" s="241"/>
      <c r="BM18" s="241"/>
      <c r="BN18" s="241"/>
      <c r="BO18" s="241"/>
      <c r="BP18" s="241"/>
      <c r="BQ18" s="250">
        <v>12</v>
      </c>
      <c r="BR18" s="251" t="s">
        <v>558</v>
      </c>
      <c r="BS18" s="1051" t="s">
        <v>571</v>
      </c>
      <c r="BT18" s="1052"/>
      <c r="BU18" s="1052"/>
      <c r="BV18" s="1052"/>
      <c r="BW18" s="1052"/>
      <c r="BX18" s="1052"/>
      <c r="BY18" s="1052"/>
      <c r="BZ18" s="1052"/>
      <c r="CA18" s="1052"/>
      <c r="CB18" s="1052"/>
      <c r="CC18" s="1052"/>
      <c r="CD18" s="1052"/>
      <c r="CE18" s="1052"/>
      <c r="CF18" s="1052"/>
      <c r="CG18" s="1053"/>
      <c r="CH18" s="984">
        <v>-1.542</v>
      </c>
      <c r="CI18" s="985"/>
      <c r="CJ18" s="985"/>
      <c r="CK18" s="985"/>
      <c r="CL18" s="986"/>
      <c r="CM18" s="984">
        <v>159.39400000000001</v>
      </c>
      <c r="CN18" s="985"/>
      <c r="CO18" s="985"/>
      <c r="CP18" s="985"/>
      <c r="CQ18" s="986"/>
      <c r="CR18" s="984">
        <v>1</v>
      </c>
      <c r="CS18" s="985"/>
      <c r="CT18" s="985"/>
      <c r="CU18" s="985"/>
      <c r="CV18" s="986"/>
      <c r="CW18" s="984">
        <v>40.447000000000003</v>
      </c>
      <c r="CX18" s="985"/>
      <c r="CY18" s="985"/>
      <c r="CZ18" s="985"/>
      <c r="DA18" s="986"/>
      <c r="DB18" s="984">
        <v>128.13900000000001</v>
      </c>
      <c r="DC18" s="985"/>
      <c r="DD18" s="985"/>
      <c r="DE18" s="985"/>
      <c r="DF18" s="986"/>
      <c r="DG18" s="984" t="s">
        <v>560</v>
      </c>
      <c r="DH18" s="985"/>
      <c r="DI18" s="985"/>
      <c r="DJ18" s="985"/>
      <c r="DK18" s="986"/>
      <c r="DL18" s="984">
        <v>13</v>
      </c>
      <c r="DM18" s="985"/>
      <c r="DN18" s="985"/>
      <c r="DO18" s="985"/>
      <c r="DP18" s="986"/>
      <c r="DQ18" s="984">
        <v>12</v>
      </c>
      <c r="DR18" s="985"/>
      <c r="DS18" s="985"/>
      <c r="DT18" s="985"/>
      <c r="DU18" s="986"/>
      <c r="DV18" s="987"/>
      <c r="DW18" s="988"/>
      <c r="DX18" s="988"/>
      <c r="DY18" s="988"/>
      <c r="DZ18" s="989"/>
      <c r="EA18" s="242"/>
    </row>
    <row r="19" spans="1:131" s="243" customFormat="1" ht="26.25" customHeight="1" x14ac:dyDescent="0.15">
      <c r="A19" s="249">
        <v>13</v>
      </c>
      <c r="B19" s="1038"/>
      <c r="C19" s="1039"/>
      <c r="D19" s="1039"/>
      <c r="E19" s="1039"/>
      <c r="F19" s="1039"/>
      <c r="G19" s="1039"/>
      <c r="H19" s="1039"/>
      <c r="I19" s="1039"/>
      <c r="J19" s="1039"/>
      <c r="K19" s="1039"/>
      <c r="L19" s="1039"/>
      <c r="M19" s="1039"/>
      <c r="N19" s="1039"/>
      <c r="O19" s="1039"/>
      <c r="P19" s="1040"/>
      <c r="Q19" s="1045"/>
      <c r="R19" s="1042"/>
      <c r="S19" s="1042"/>
      <c r="T19" s="1042"/>
      <c r="U19" s="1042"/>
      <c r="V19" s="1042"/>
      <c r="W19" s="1042"/>
      <c r="X19" s="1042"/>
      <c r="Y19" s="1042"/>
      <c r="Z19" s="1042"/>
      <c r="AA19" s="1042"/>
      <c r="AB19" s="1042"/>
      <c r="AC19" s="1042"/>
      <c r="AD19" s="1042"/>
      <c r="AE19" s="1046"/>
      <c r="AF19" s="1096"/>
      <c r="AG19" s="1097"/>
      <c r="AH19" s="1097"/>
      <c r="AI19" s="1097"/>
      <c r="AJ19" s="1098"/>
      <c r="AK19" s="1099"/>
      <c r="AL19" s="1100"/>
      <c r="AM19" s="1100"/>
      <c r="AN19" s="1100"/>
      <c r="AO19" s="1100"/>
      <c r="AP19" s="1100"/>
      <c r="AQ19" s="1100"/>
      <c r="AR19" s="1100"/>
      <c r="AS19" s="1100"/>
      <c r="AT19" s="1100"/>
      <c r="AU19" s="1094"/>
      <c r="AV19" s="1094"/>
      <c r="AW19" s="1094"/>
      <c r="AX19" s="1094"/>
      <c r="AY19" s="1095"/>
      <c r="AZ19" s="240"/>
      <c r="BA19" s="240"/>
      <c r="BB19" s="240"/>
      <c r="BC19" s="240"/>
      <c r="BD19" s="240"/>
      <c r="BE19" s="241"/>
      <c r="BF19" s="241"/>
      <c r="BG19" s="241"/>
      <c r="BH19" s="241"/>
      <c r="BI19" s="241"/>
      <c r="BJ19" s="241"/>
      <c r="BK19" s="241"/>
      <c r="BL19" s="241"/>
      <c r="BM19" s="241"/>
      <c r="BN19" s="241"/>
      <c r="BO19" s="241"/>
      <c r="BP19" s="241"/>
      <c r="BQ19" s="250">
        <v>13</v>
      </c>
      <c r="BR19" s="251"/>
      <c r="BS19" s="1051" t="s">
        <v>572</v>
      </c>
      <c r="BT19" s="1052"/>
      <c r="BU19" s="1052"/>
      <c r="BV19" s="1052"/>
      <c r="BW19" s="1052"/>
      <c r="BX19" s="1052"/>
      <c r="BY19" s="1052"/>
      <c r="BZ19" s="1052"/>
      <c r="CA19" s="1052"/>
      <c r="CB19" s="1052"/>
      <c r="CC19" s="1052"/>
      <c r="CD19" s="1052"/>
      <c r="CE19" s="1052"/>
      <c r="CF19" s="1052"/>
      <c r="CG19" s="1053"/>
      <c r="CH19" s="984">
        <v>0.59099999999999997</v>
      </c>
      <c r="CI19" s="985"/>
      <c r="CJ19" s="985"/>
      <c r="CK19" s="985"/>
      <c r="CL19" s="986"/>
      <c r="CM19" s="984">
        <v>126.483</v>
      </c>
      <c r="CN19" s="985"/>
      <c r="CO19" s="985"/>
      <c r="CP19" s="985"/>
      <c r="CQ19" s="986"/>
      <c r="CR19" s="984">
        <v>15</v>
      </c>
      <c r="CS19" s="985"/>
      <c r="CT19" s="985"/>
      <c r="CU19" s="985"/>
      <c r="CV19" s="986"/>
      <c r="CW19" s="984" t="s">
        <v>560</v>
      </c>
      <c r="CX19" s="985"/>
      <c r="CY19" s="985"/>
      <c r="CZ19" s="985"/>
      <c r="DA19" s="986"/>
      <c r="DB19" s="984" t="s">
        <v>560</v>
      </c>
      <c r="DC19" s="985"/>
      <c r="DD19" s="985"/>
      <c r="DE19" s="985"/>
      <c r="DF19" s="986"/>
      <c r="DG19" s="984" t="s">
        <v>560</v>
      </c>
      <c r="DH19" s="985"/>
      <c r="DI19" s="985"/>
      <c r="DJ19" s="985"/>
      <c r="DK19" s="986"/>
      <c r="DL19" s="984" t="s">
        <v>560</v>
      </c>
      <c r="DM19" s="985"/>
      <c r="DN19" s="985"/>
      <c r="DO19" s="985"/>
      <c r="DP19" s="986"/>
      <c r="DQ19" s="984" t="s">
        <v>560</v>
      </c>
      <c r="DR19" s="985"/>
      <c r="DS19" s="985"/>
      <c r="DT19" s="985"/>
      <c r="DU19" s="986"/>
      <c r="DV19" s="987"/>
      <c r="DW19" s="988"/>
      <c r="DX19" s="988"/>
      <c r="DY19" s="988"/>
      <c r="DZ19" s="989"/>
      <c r="EA19" s="242"/>
    </row>
    <row r="20" spans="1:131" s="243" customFormat="1" ht="26.25" customHeight="1" x14ac:dyDescent="0.15">
      <c r="A20" s="249">
        <v>14</v>
      </c>
      <c r="B20" s="1038"/>
      <c r="C20" s="1039"/>
      <c r="D20" s="1039"/>
      <c r="E20" s="1039"/>
      <c r="F20" s="1039"/>
      <c r="G20" s="1039"/>
      <c r="H20" s="1039"/>
      <c r="I20" s="1039"/>
      <c r="J20" s="1039"/>
      <c r="K20" s="1039"/>
      <c r="L20" s="1039"/>
      <c r="M20" s="1039"/>
      <c r="N20" s="1039"/>
      <c r="O20" s="1039"/>
      <c r="P20" s="1040"/>
      <c r="Q20" s="1045"/>
      <c r="R20" s="1042"/>
      <c r="S20" s="1042"/>
      <c r="T20" s="1042"/>
      <c r="U20" s="1042"/>
      <c r="V20" s="1042"/>
      <c r="W20" s="1042"/>
      <c r="X20" s="1042"/>
      <c r="Y20" s="1042"/>
      <c r="Z20" s="1042"/>
      <c r="AA20" s="1042"/>
      <c r="AB20" s="1042"/>
      <c r="AC20" s="1042"/>
      <c r="AD20" s="1042"/>
      <c r="AE20" s="1046"/>
      <c r="AF20" s="1096"/>
      <c r="AG20" s="1097"/>
      <c r="AH20" s="1097"/>
      <c r="AI20" s="1097"/>
      <c r="AJ20" s="1098"/>
      <c r="AK20" s="1099"/>
      <c r="AL20" s="1100"/>
      <c r="AM20" s="1100"/>
      <c r="AN20" s="1100"/>
      <c r="AO20" s="1100"/>
      <c r="AP20" s="1100"/>
      <c r="AQ20" s="1100"/>
      <c r="AR20" s="1100"/>
      <c r="AS20" s="1100"/>
      <c r="AT20" s="1100"/>
      <c r="AU20" s="1094"/>
      <c r="AV20" s="1094"/>
      <c r="AW20" s="1094"/>
      <c r="AX20" s="1094"/>
      <c r="AY20" s="1095"/>
      <c r="AZ20" s="240"/>
      <c r="BA20" s="240"/>
      <c r="BB20" s="240"/>
      <c r="BC20" s="240"/>
      <c r="BD20" s="240"/>
      <c r="BE20" s="241"/>
      <c r="BF20" s="241"/>
      <c r="BG20" s="241"/>
      <c r="BH20" s="241"/>
      <c r="BI20" s="241"/>
      <c r="BJ20" s="241"/>
      <c r="BK20" s="241"/>
      <c r="BL20" s="241"/>
      <c r="BM20" s="241"/>
      <c r="BN20" s="241"/>
      <c r="BO20" s="241"/>
      <c r="BP20" s="241"/>
      <c r="BQ20" s="250">
        <v>14</v>
      </c>
      <c r="BR20" s="251" t="s">
        <v>558</v>
      </c>
      <c r="BS20" s="1051" t="s">
        <v>573</v>
      </c>
      <c r="BT20" s="1052"/>
      <c r="BU20" s="1052"/>
      <c r="BV20" s="1052"/>
      <c r="BW20" s="1052"/>
      <c r="BX20" s="1052"/>
      <c r="BY20" s="1052"/>
      <c r="BZ20" s="1052"/>
      <c r="CA20" s="1052"/>
      <c r="CB20" s="1052"/>
      <c r="CC20" s="1052"/>
      <c r="CD20" s="1052"/>
      <c r="CE20" s="1052"/>
      <c r="CF20" s="1052"/>
      <c r="CG20" s="1053"/>
      <c r="CH20" s="984">
        <v>-3.2450000000000001</v>
      </c>
      <c r="CI20" s="985"/>
      <c r="CJ20" s="985"/>
      <c r="CK20" s="985"/>
      <c r="CL20" s="986"/>
      <c r="CM20" s="984">
        <v>70.388999999999996</v>
      </c>
      <c r="CN20" s="985"/>
      <c r="CO20" s="985"/>
      <c r="CP20" s="985"/>
      <c r="CQ20" s="986"/>
      <c r="CR20" s="984">
        <v>10</v>
      </c>
      <c r="CS20" s="985"/>
      <c r="CT20" s="985"/>
      <c r="CU20" s="985"/>
      <c r="CV20" s="986"/>
      <c r="CW20" s="984">
        <v>32.423000000000002</v>
      </c>
      <c r="CX20" s="985"/>
      <c r="CY20" s="985"/>
      <c r="CZ20" s="985"/>
      <c r="DA20" s="986"/>
      <c r="DB20" s="984">
        <v>9966.1550000000007</v>
      </c>
      <c r="DC20" s="985"/>
      <c r="DD20" s="985"/>
      <c r="DE20" s="985"/>
      <c r="DF20" s="986"/>
      <c r="DG20" s="984" t="s">
        <v>560</v>
      </c>
      <c r="DH20" s="985"/>
      <c r="DI20" s="985"/>
      <c r="DJ20" s="985"/>
      <c r="DK20" s="986"/>
      <c r="DL20" s="984">
        <v>3234.7979999999998</v>
      </c>
      <c r="DM20" s="985"/>
      <c r="DN20" s="985"/>
      <c r="DO20" s="985"/>
      <c r="DP20" s="986"/>
      <c r="DQ20" s="984">
        <v>2911</v>
      </c>
      <c r="DR20" s="985"/>
      <c r="DS20" s="985"/>
      <c r="DT20" s="985"/>
      <c r="DU20" s="986"/>
      <c r="DV20" s="987"/>
      <c r="DW20" s="988"/>
      <c r="DX20" s="988"/>
      <c r="DY20" s="988"/>
      <c r="DZ20" s="989"/>
      <c r="EA20" s="242"/>
    </row>
    <row r="21" spans="1:131" s="243" customFormat="1" ht="26.25" customHeight="1" thickBot="1" x14ac:dyDescent="0.2">
      <c r="A21" s="249">
        <v>15</v>
      </c>
      <c r="B21" s="1038"/>
      <c r="C21" s="1039"/>
      <c r="D21" s="1039"/>
      <c r="E21" s="1039"/>
      <c r="F21" s="1039"/>
      <c r="G21" s="1039"/>
      <c r="H21" s="1039"/>
      <c r="I21" s="1039"/>
      <c r="J21" s="1039"/>
      <c r="K21" s="1039"/>
      <c r="L21" s="1039"/>
      <c r="M21" s="1039"/>
      <c r="N21" s="1039"/>
      <c r="O21" s="1039"/>
      <c r="P21" s="1040"/>
      <c r="Q21" s="1045"/>
      <c r="R21" s="1042"/>
      <c r="S21" s="1042"/>
      <c r="T21" s="1042"/>
      <c r="U21" s="1042"/>
      <c r="V21" s="1042"/>
      <c r="W21" s="1042"/>
      <c r="X21" s="1042"/>
      <c r="Y21" s="1042"/>
      <c r="Z21" s="1042"/>
      <c r="AA21" s="1042"/>
      <c r="AB21" s="1042"/>
      <c r="AC21" s="1042"/>
      <c r="AD21" s="1042"/>
      <c r="AE21" s="1046"/>
      <c r="AF21" s="1096"/>
      <c r="AG21" s="1097"/>
      <c r="AH21" s="1097"/>
      <c r="AI21" s="1097"/>
      <c r="AJ21" s="1098"/>
      <c r="AK21" s="1099"/>
      <c r="AL21" s="1100"/>
      <c r="AM21" s="1100"/>
      <c r="AN21" s="1100"/>
      <c r="AO21" s="1100"/>
      <c r="AP21" s="1100"/>
      <c r="AQ21" s="1100"/>
      <c r="AR21" s="1100"/>
      <c r="AS21" s="1100"/>
      <c r="AT21" s="1100"/>
      <c r="AU21" s="1094"/>
      <c r="AV21" s="1094"/>
      <c r="AW21" s="1094"/>
      <c r="AX21" s="1094"/>
      <c r="AY21" s="1095"/>
      <c r="AZ21" s="240"/>
      <c r="BA21" s="240"/>
      <c r="BB21" s="240"/>
      <c r="BC21" s="240"/>
      <c r="BD21" s="240"/>
      <c r="BE21" s="241"/>
      <c r="BF21" s="241"/>
      <c r="BG21" s="241"/>
      <c r="BH21" s="241"/>
      <c r="BI21" s="241"/>
      <c r="BJ21" s="241"/>
      <c r="BK21" s="241"/>
      <c r="BL21" s="241"/>
      <c r="BM21" s="241"/>
      <c r="BN21" s="241"/>
      <c r="BO21" s="241"/>
      <c r="BP21" s="241"/>
      <c r="BQ21" s="250">
        <v>15</v>
      </c>
      <c r="BR21" s="251"/>
      <c r="BS21" s="1051" t="s">
        <v>574</v>
      </c>
      <c r="BT21" s="1052"/>
      <c r="BU21" s="1052"/>
      <c r="BV21" s="1052"/>
      <c r="BW21" s="1052"/>
      <c r="BX21" s="1052"/>
      <c r="BY21" s="1052"/>
      <c r="BZ21" s="1052"/>
      <c r="CA21" s="1052"/>
      <c r="CB21" s="1052"/>
      <c r="CC21" s="1052"/>
      <c r="CD21" s="1052"/>
      <c r="CE21" s="1052"/>
      <c r="CF21" s="1052"/>
      <c r="CG21" s="1053"/>
      <c r="CH21" s="984">
        <v>0.48599999999999999</v>
      </c>
      <c r="CI21" s="985"/>
      <c r="CJ21" s="985"/>
      <c r="CK21" s="985"/>
      <c r="CL21" s="986"/>
      <c r="CM21" s="984">
        <v>1368.317</v>
      </c>
      <c r="CN21" s="985"/>
      <c r="CO21" s="985"/>
      <c r="CP21" s="985"/>
      <c r="CQ21" s="986"/>
      <c r="CR21" s="984">
        <v>931.25</v>
      </c>
      <c r="CS21" s="985"/>
      <c r="CT21" s="985"/>
      <c r="CU21" s="985"/>
      <c r="CV21" s="986"/>
      <c r="CW21" s="984" t="s">
        <v>560</v>
      </c>
      <c r="CX21" s="985"/>
      <c r="CY21" s="985"/>
      <c r="CZ21" s="985"/>
      <c r="DA21" s="986"/>
      <c r="DB21" s="984" t="s">
        <v>560</v>
      </c>
      <c r="DC21" s="985"/>
      <c r="DD21" s="985"/>
      <c r="DE21" s="985"/>
      <c r="DF21" s="986"/>
      <c r="DG21" s="984" t="s">
        <v>560</v>
      </c>
      <c r="DH21" s="985"/>
      <c r="DI21" s="985"/>
      <c r="DJ21" s="985"/>
      <c r="DK21" s="986"/>
      <c r="DL21" s="984" t="s">
        <v>560</v>
      </c>
      <c r="DM21" s="985"/>
      <c r="DN21" s="985"/>
      <c r="DO21" s="985"/>
      <c r="DP21" s="986"/>
      <c r="DQ21" s="984" t="s">
        <v>560</v>
      </c>
      <c r="DR21" s="985"/>
      <c r="DS21" s="985"/>
      <c r="DT21" s="985"/>
      <c r="DU21" s="986"/>
      <c r="DV21" s="987"/>
      <c r="DW21" s="988"/>
      <c r="DX21" s="988"/>
      <c r="DY21" s="988"/>
      <c r="DZ21" s="989"/>
      <c r="EA21" s="242"/>
    </row>
    <row r="22" spans="1:131" s="243" customFormat="1" ht="26.25" customHeight="1" x14ac:dyDescent="0.15">
      <c r="A22" s="249">
        <v>16</v>
      </c>
      <c r="B22" s="1085"/>
      <c r="C22" s="1086"/>
      <c r="D22" s="1086"/>
      <c r="E22" s="1086"/>
      <c r="F22" s="1086"/>
      <c r="G22" s="1086"/>
      <c r="H22" s="1086"/>
      <c r="I22" s="1086"/>
      <c r="J22" s="1086"/>
      <c r="K22" s="1086"/>
      <c r="L22" s="1086"/>
      <c r="M22" s="1086"/>
      <c r="N22" s="1086"/>
      <c r="O22" s="1086"/>
      <c r="P22" s="1087"/>
      <c r="Q22" s="1088"/>
      <c r="R22" s="1089"/>
      <c r="S22" s="1089"/>
      <c r="T22" s="1089"/>
      <c r="U22" s="1089"/>
      <c r="V22" s="1089"/>
      <c r="W22" s="1089"/>
      <c r="X22" s="1089"/>
      <c r="Y22" s="1089"/>
      <c r="Z22" s="1089"/>
      <c r="AA22" s="1089"/>
      <c r="AB22" s="1089"/>
      <c r="AC22" s="1089"/>
      <c r="AD22" s="1089"/>
      <c r="AE22" s="1090"/>
      <c r="AF22" s="1091"/>
      <c r="AG22" s="1092"/>
      <c r="AH22" s="1092"/>
      <c r="AI22" s="1092"/>
      <c r="AJ22" s="1093"/>
      <c r="AK22" s="1081"/>
      <c r="AL22" s="1082"/>
      <c r="AM22" s="1082"/>
      <c r="AN22" s="1082"/>
      <c r="AO22" s="1082"/>
      <c r="AP22" s="1082"/>
      <c r="AQ22" s="1082"/>
      <c r="AR22" s="1082"/>
      <c r="AS22" s="1082"/>
      <c r="AT22" s="1082"/>
      <c r="AU22" s="1083"/>
      <c r="AV22" s="1083"/>
      <c r="AW22" s="1083"/>
      <c r="AX22" s="1083"/>
      <c r="AY22" s="1084"/>
      <c r="AZ22" s="1029" t="s">
        <v>376</v>
      </c>
      <c r="BA22" s="1029"/>
      <c r="BB22" s="1029"/>
      <c r="BC22" s="1029"/>
      <c r="BD22" s="1030"/>
      <c r="BE22" s="241"/>
      <c r="BF22" s="241"/>
      <c r="BG22" s="241"/>
      <c r="BH22" s="241"/>
      <c r="BI22" s="241"/>
      <c r="BJ22" s="241"/>
      <c r="BK22" s="241"/>
      <c r="BL22" s="241"/>
      <c r="BM22" s="241"/>
      <c r="BN22" s="241"/>
      <c r="BO22" s="241"/>
      <c r="BP22" s="241"/>
      <c r="BQ22" s="250">
        <v>16</v>
      </c>
      <c r="BR22" s="251"/>
      <c r="BS22" s="1051" t="s">
        <v>575</v>
      </c>
      <c r="BT22" s="1052"/>
      <c r="BU22" s="1052"/>
      <c r="BV22" s="1052"/>
      <c r="BW22" s="1052"/>
      <c r="BX22" s="1052"/>
      <c r="BY22" s="1052"/>
      <c r="BZ22" s="1052"/>
      <c r="CA22" s="1052"/>
      <c r="CB22" s="1052"/>
      <c r="CC22" s="1052"/>
      <c r="CD22" s="1052"/>
      <c r="CE22" s="1052"/>
      <c r="CF22" s="1052"/>
      <c r="CG22" s="1053"/>
      <c r="CH22" s="984">
        <v>-1</v>
      </c>
      <c r="CI22" s="985"/>
      <c r="CJ22" s="985"/>
      <c r="CK22" s="985"/>
      <c r="CL22" s="986"/>
      <c r="CM22" s="984">
        <v>43.667000000000002</v>
      </c>
      <c r="CN22" s="985"/>
      <c r="CO22" s="985"/>
      <c r="CP22" s="985"/>
      <c r="CQ22" s="986"/>
      <c r="CR22" s="984">
        <v>12.75</v>
      </c>
      <c r="CS22" s="985"/>
      <c r="CT22" s="985"/>
      <c r="CU22" s="985"/>
      <c r="CV22" s="986"/>
      <c r="CW22" s="984" t="s">
        <v>560</v>
      </c>
      <c r="CX22" s="985"/>
      <c r="CY22" s="985"/>
      <c r="CZ22" s="985"/>
      <c r="DA22" s="986"/>
      <c r="DB22" s="984" t="s">
        <v>560</v>
      </c>
      <c r="DC22" s="985"/>
      <c r="DD22" s="985"/>
      <c r="DE22" s="985"/>
      <c r="DF22" s="986"/>
      <c r="DG22" s="984" t="s">
        <v>560</v>
      </c>
      <c r="DH22" s="985"/>
      <c r="DI22" s="985"/>
      <c r="DJ22" s="985"/>
      <c r="DK22" s="986"/>
      <c r="DL22" s="984" t="s">
        <v>560</v>
      </c>
      <c r="DM22" s="985"/>
      <c r="DN22" s="985"/>
      <c r="DO22" s="985"/>
      <c r="DP22" s="986"/>
      <c r="DQ22" s="984" t="s">
        <v>560</v>
      </c>
      <c r="DR22" s="985"/>
      <c r="DS22" s="985"/>
      <c r="DT22" s="985"/>
      <c r="DU22" s="986"/>
      <c r="DV22" s="987"/>
      <c r="DW22" s="988"/>
      <c r="DX22" s="988"/>
      <c r="DY22" s="988"/>
      <c r="DZ22" s="989"/>
      <c r="EA22" s="242"/>
    </row>
    <row r="23" spans="1:131" s="243" customFormat="1" ht="26.25" customHeight="1" thickBot="1" x14ac:dyDescent="0.2">
      <c r="A23" s="252" t="s">
        <v>377</v>
      </c>
      <c r="B23" s="939" t="s">
        <v>378</v>
      </c>
      <c r="C23" s="940"/>
      <c r="D23" s="940"/>
      <c r="E23" s="940"/>
      <c r="F23" s="940"/>
      <c r="G23" s="940"/>
      <c r="H23" s="940"/>
      <c r="I23" s="940"/>
      <c r="J23" s="940"/>
      <c r="K23" s="940"/>
      <c r="L23" s="940"/>
      <c r="M23" s="940"/>
      <c r="N23" s="940"/>
      <c r="O23" s="940"/>
      <c r="P23" s="941"/>
      <c r="Q23" s="1072">
        <v>541721</v>
      </c>
      <c r="R23" s="1073"/>
      <c r="S23" s="1073"/>
      <c r="T23" s="1073"/>
      <c r="U23" s="1073"/>
      <c r="V23" s="1073">
        <v>528840</v>
      </c>
      <c r="W23" s="1073"/>
      <c r="X23" s="1073"/>
      <c r="Y23" s="1073"/>
      <c r="Z23" s="1073"/>
      <c r="AA23" s="1073">
        <v>12881</v>
      </c>
      <c r="AB23" s="1073"/>
      <c r="AC23" s="1073"/>
      <c r="AD23" s="1073"/>
      <c r="AE23" s="1074"/>
      <c r="AF23" s="1075">
        <v>3451</v>
      </c>
      <c r="AG23" s="1073"/>
      <c r="AH23" s="1073"/>
      <c r="AI23" s="1073"/>
      <c r="AJ23" s="1076"/>
      <c r="AK23" s="1077"/>
      <c r="AL23" s="1078"/>
      <c r="AM23" s="1078"/>
      <c r="AN23" s="1078"/>
      <c r="AO23" s="1078"/>
      <c r="AP23" s="1073">
        <v>1029197</v>
      </c>
      <c r="AQ23" s="1073"/>
      <c r="AR23" s="1073"/>
      <c r="AS23" s="1073"/>
      <c r="AT23" s="1073"/>
      <c r="AU23" s="1079"/>
      <c r="AV23" s="1079"/>
      <c r="AW23" s="1079"/>
      <c r="AX23" s="1079"/>
      <c r="AY23" s="1080"/>
      <c r="AZ23" s="1069" t="s">
        <v>118</v>
      </c>
      <c r="BA23" s="1070"/>
      <c r="BB23" s="1070"/>
      <c r="BC23" s="1070"/>
      <c r="BD23" s="1071"/>
      <c r="BE23" s="241"/>
      <c r="BF23" s="241"/>
      <c r="BG23" s="241"/>
      <c r="BH23" s="241"/>
      <c r="BI23" s="241"/>
      <c r="BJ23" s="241"/>
      <c r="BK23" s="241"/>
      <c r="BL23" s="241"/>
      <c r="BM23" s="241"/>
      <c r="BN23" s="241"/>
      <c r="BO23" s="241"/>
      <c r="BP23" s="241"/>
      <c r="BQ23" s="250">
        <v>17</v>
      </c>
      <c r="BR23" s="251"/>
      <c r="BS23" s="1051" t="s">
        <v>576</v>
      </c>
      <c r="BT23" s="1052"/>
      <c r="BU23" s="1052"/>
      <c r="BV23" s="1052"/>
      <c r="BW23" s="1052"/>
      <c r="BX23" s="1052"/>
      <c r="BY23" s="1052"/>
      <c r="BZ23" s="1052"/>
      <c r="CA23" s="1052"/>
      <c r="CB23" s="1052"/>
      <c r="CC23" s="1052"/>
      <c r="CD23" s="1052"/>
      <c r="CE23" s="1052"/>
      <c r="CF23" s="1052"/>
      <c r="CG23" s="1053"/>
      <c r="CH23" s="984">
        <v>13.856999999999999</v>
      </c>
      <c r="CI23" s="985"/>
      <c r="CJ23" s="985"/>
      <c r="CK23" s="985"/>
      <c r="CL23" s="986"/>
      <c r="CM23" s="984">
        <v>52.271999999999998</v>
      </c>
      <c r="CN23" s="985"/>
      <c r="CO23" s="985"/>
      <c r="CP23" s="985"/>
      <c r="CQ23" s="986"/>
      <c r="CR23" s="984">
        <v>10</v>
      </c>
      <c r="CS23" s="985"/>
      <c r="CT23" s="985"/>
      <c r="CU23" s="985"/>
      <c r="CV23" s="986"/>
      <c r="CW23" s="984">
        <v>4.8499999999999996</v>
      </c>
      <c r="CX23" s="985"/>
      <c r="CY23" s="985"/>
      <c r="CZ23" s="985"/>
      <c r="DA23" s="986"/>
      <c r="DB23" s="984" t="s">
        <v>560</v>
      </c>
      <c r="DC23" s="985"/>
      <c r="DD23" s="985"/>
      <c r="DE23" s="985"/>
      <c r="DF23" s="986"/>
      <c r="DG23" s="984" t="s">
        <v>560</v>
      </c>
      <c r="DH23" s="985"/>
      <c r="DI23" s="985"/>
      <c r="DJ23" s="985"/>
      <c r="DK23" s="986"/>
      <c r="DL23" s="984" t="s">
        <v>560</v>
      </c>
      <c r="DM23" s="985"/>
      <c r="DN23" s="985"/>
      <c r="DO23" s="985"/>
      <c r="DP23" s="986"/>
      <c r="DQ23" s="984" t="s">
        <v>560</v>
      </c>
      <c r="DR23" s="985"/>
      <c r="DS23" s="985"/>
      <c r="DT23" s="985"/>
      <c r="DU23" s="986"/>
      <c r="DV23" s="987"/>
      <c r="DW23" s="988"/>
      <c r="DX23" s="988"/>
      <c r="DY23" s="988"/>
      <c r="DZ23" s="989"/>
      <c r="EA23" s="242"/>
    </row>
    <row r="24" spans="1:131" s="243" customFormat="1" ht="26.25" customHeight="1" x14ac:dyDescent="0.15">
      <c r="A24" s="1068" t="s">
        <v>379</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40"/>
      <c r="BA24" s="240"/>
      <c r="BB24" s="240"/>
      <c r="BC24" s="240"/>
      <c r="BD24" s="240"/>
      <c r="BE24" s="241"/>
      <c r="BF24" s="241"/>
      <c r="BG24" s="241"/>
      <c r="BH24" s="241"/>
      <c r="BI24" s="241"/>
      <c r="BJ24" s="241"/>
      <c r="BK24" s="241"/>
      <c r="BL24" s="241"/>
      <c r="BM24" s="241"/>
      <c r="BN24" s="241"/>
      <c r="BO24" s="241"/>
      <c r="BP24" s="241"/>
      <c r="BQ24" s="250">
        <v>18</v>
      </c>
      <c r="BR24" s="251"/>
      <c r="BS24" s="1051" t="s">
        <v>577</v>
      </c>
      <c r="BT24" s="1052"/>
      <c r="BU24" s="1052"/>
      <c r="BV24" s="1052"/>
      <c r="BW24" s="1052"/>
      <c r="BX24" s="1052"/>
      <c r="BY24" s="1052"/>
      <c r="BZ24" s="1052"/>
      <c r="CA24" s="1052"/>
      <c r="CB24" s="1052"/>
      <c r="CC24" s="1052"/>
      <c r="CD24" s="1052"/>
      <c r="CE24" s="1052"/>
      <c r="CF24" s="1052"/>
      <c r="CG24" s="1053"/>
      <c r="CH24" s="984">
        <v>0.26400000000000001</v>
      </c>
      <c r="CI24" s="985"/>
      <c r="CJ24" s="985"/>
      <c r="CK24" s="985"/>
      <c r="CL24" s="986"/>
      <c r="CM24" s="984">
        <v>327.322</v>
      </c>
      <c r="CN24" s="985"/>
      <c r="CO24" s="985"/>
      <c r="CP24" s="985"/>
      <c r="CQ24" s="986"/>
      <c r="CR24" s="984">
        <v>320.5</v>
      </c>
      <c r="CS24" s="985"/>
      <c r="CT24" s="985"/>
      <c r="CU24" s="985"/>
      <c r="CV24" s="986"/>
      <c r="CW24" s="984" t="s">
        <v>560</v>
      </c>
      <c r="CX24" s="985"/>
      <c r="CY24" s="985"/>
      <c r="CZ24" s="985"/>
      <c r="DA24" s="986"/>
      <c r="DB24" s="984" t="s">
        <v>560</v>
      </c>
      <c r="DC24" s="985"/>
      <c r="DD24" s="985"/>
      <c r="DE24" s="985"/>
      <c r="DF24" s="986"/>
      <c r="DG24" s="984" t="s">
        <v>560</v>
      </c>
      <c r="DH24" s="985"/>
      <c r="DI24" s="985"/>
      <c r="DJ24" s="985"/>
      <c r="DK24" s="986"/>
      <c r="DL24" s="984" t="s">
        <v>560</v>
      </c>
      <c r="DM24" s="985"/>
      <c r="DN24" s="985"/>
      <c r="DO24" s="985"/>
      <c r="DP24" s="986"/>
      <c r="DQ24" s="984" t="s">
        <v>560</v>
      </c>
      <c r="DR24" s="985"/>
      <c r="DS24" s="985"/>
      <c r="DT24" s="985"/>
      <c r="DU24" s="986"/>
      <c r="DV24" s="987"/>
      <c r="DW24" s="988"/>
      <c r="DX24" s="988"/>
      <c r="DY24" s="988"/>
      <c r="DZ24" s="989"/>
      <c r="EA24" s="242"/>
    </row>
    <row r="25" spans="1:131" s="235" customFormat="1" ht="26.25" customHeight="1" thickBot="1" x14ac:dyDescent="0.2">
      <c r="A25" s="1067" t="s">
        <v>380</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40"/>
      <c r="BK25" s="240"/>
      <c r="BL25" s="240"/>
      <c r="BM25" s="240"/>
      <c r="BN25" s="240"/>
      <c r="BO25" s="253"/>
      <c r="BP25" s="253"/>
      <c r="BQ25" s="250">
        <v>19</v>
      </c>
      <c r="BR25" s="251"/>
      <c r="BS25" s="1051" t="s">
        <v>578</v>
      </c>
      <c r="BT25" s="1052"/>
      <c r="BU25" s="1052"/>
      <c r="BV25" s="1052"/>
      <c r="BW25" s="1052"/>
      <c r="BX25" s="1052"/>
      <c r="BY25" s="1052"/>
      <c r="BZ25" s="1052"/>
      <c r="CA25" s="1052"/>
      <c r="CB25" s="1052"/>
      <c r="CC25" s="1052"/>
      <c r="CD25" s="1052"/>
      <c r="CE25" s="1052"/>
      <c r="CF25" s="1052"/>
      <c r="CG25" s="1053"/>
      <c r="CH25" s="984">
        <v>-0.88400000000000001</v>
      </c>
      <c r="CI25" s="985"/>
      <c r="CJ25" s="985"/>
      <c r="CK25" s="985"/>
      <c r="CL25" s="986"/>
      <c r="CM25" s="984">
        <v>914.44299999999998</v>
      </c>
      <c r="CN25" s="985"/>
      <c r="CO25" s="985"/>
      <c r="CP25" s="985"/>
      <c r="CQ25" s="986"/>
      <c r="CR25" s="984">
        <v>709</v>
      </c>
      <c r="CS25" s="985"/>
      <c r="CT25" s="985"/>
      <c r="CU25" s="985"/>
      <c r="CV25" s="986"/>
      <c r="CW25" s="984" t="s">
        <v>560</v>
      </c>
      <c r="CX25" s="985"/>
      <c r="CY25" s="985"/>
      <c r="CZ25" s="985"/>
      <c r="DA25" s="986"/>
      <c r="DB25" s="984" t="s">
        <v>560</v>
      </c>
      <c r="DC25" s="985"/>
      <c r="DD25" s="985"/>
      <c r="DE25" s="985"/>
      <c r="DF25" s="986"/>
      <c r="DG25" s="984" t="s">
        <v>560</v>
      </c>
      <c r="DH25" s="985"/>
      <c r="DI25" s="985"/>
      <c r="DJ25" s="985"/>
      <c r="DK25" s="986"/>
      <c r="DL25" s="984" t="s">
        <v>560</v>
      </c>
      <c r="DM25" s="985"/>
      <c r="DN25" s="985"/>
      <c r="DO25" s="985"/>
      <c r="DP25" s="986"/>
      <c r="DQ25" s="984" t="s">
        <v>560</v>
      </c>
      <c r="DR25" s="985"/>
      <c r="DS25" s="985"/>
      <c r="DT25" s="985"/>
      <c r="DU25" s="986"/>
      <c r="DV25" s="987"/>
      <c r="DW25" s="988"/>
      <c r="DX25" s="988"/>
      <c r="DY25" s="988"/>
      <c r="DZ25" s="989"/>
      <c r="EA25" s="234"/>
    </row>
    <row r="26" spans="1:131" s="235" customFormat="1" ht="26.25" customHeight="1" x14ac:dyDescent="0.15">
      <c r="A26" s="990" t="s">
        <v>349</v>
      </c>
      <c r="B26" s="991"/>
      <c r="C26" s="991"/>
      <c r="D26" s="991"/>
      <c r="E26" s="991"/>
      <c r="F26" s="991"/>
      <c r="G26" s="991"/>
      <c r="H26" s="991"/>
      <c r="I26" s="991"/>
      <c r="J26" s="991"/>
      <c r="K26" s="991"/>
      <c r="L26" s="991"/>
      <c r="M26" s="991"/>
      <c r="N26" s="991"/>
      <c r="O26" s="991"/>
      <c r="P26" s="992"/>
      <c r="Q26" s="996" t="s">
        <v>381</v>
      </c>
      <c r="R26" s="997"/>
      <c r="S26" s="997"/>
      <c r="T26" s="997"/>
      <c r="U26" s="998"/>
      <c r="V26" s="996" t="s">
        <v>382</v>
      </c>
      <c r="W26" s="997"/>
      <c r="X26" s="997"/>
      <c r="Y26" s="997"/>
      <c r="Z26" s="998"/>
      <c r="AA26" s="996" t="s">
        <v>383</v>
      </c>
      <c r="AB26" s="997"/>
      <c r="AC26" s="997"/>
      <c r="AD26" s="997"/>
      <c r="AE26" s="997"/>
      <c r="AF26" s="1063" t="s">
        <v>384</v>
      </c>
      <c r="AG26" s="1003"/>
      <c r="AH26" s="1003"/>
      <c r="AI26" s="1003"/>
      <c r="AJ26" s="1064"/>
      <c r="AK26" s="997" t="s">
        <v>385</v>
      </c>
      <c r="AL26" s="997"/>
      <c r="AM26" s="997"/>
      <c r="AN26" s="997"/>
      <c r="AO26" s="998"/>
      <c r="AP26" s="996" t="s">
        <v>386</v>
      </c>
      <c r="AQ26" s="997"/>
      <c r="AR26" s="997"/>
      <c r="AS26" s="997"/>
      <c r="AT26" s="998"/>
      <c r="AU26" s="996" t="s">
        <v>387</v>
      </c>
      <c r="AV26" s="997"/>
      <c r="AW26" s="997"/>
      <c r="AX26" s="997"/>
      <c r="AY26" s="998"/>
      <c r="AZ26" s="996" t="s">
        <v>388</v>
      </c>
      <c r="BA26" s="997"/>
      <c r="BB26" s="997"/>
      <c r="BC26" s="997"/>
      <c r="BD26" s="998"/>
      <c r="BE26" s="996" t="s">
        <v>356</v>
      </c>
      <c r="BF26" s="997"/>
      <c r="BG26" s="997"/>
      <c r="BH26" s="997"/>
      <c r="BI26" s="1012"/>
      <c r="BJ26" s="240"/>
      <c r="BK26" s="240"/>
      <c r="BL26" s="240"/>
      <c r="BM26" s="240"/>
      <c r="BN26" s="240"/>
      <c r="BO26" s="253"/>
      <c r="BP26" s="253"/>
      <c r="BQ26" s="250">
        <v>20</v>
      </c>
      <c r="BR26" s="251"/>
      <c r="BS26" s="1051" t="s">
        <v>579</v>
      </c>
      <c r="BT26" s="1052"/>
      <c r="BU26" s="1052"/>
      <c r="BV26" s="1052"/>
      <c r="BW26" s="1052"/>
      <c r="BX26" s="1052"/>
      <c r="BY26" s="1052"/>
      <c r="BZ26" s="1052"/>
      <c r="CA26" s="1052"/>
      <c r="CB26" s="1052"/>
      <c r="CC26" s="1052"/>
      <c r="CD26" s="1052"/>
      <c r="CE26" s="1052"/>
      <c r="CF26" s="1052"/>
      <c r="CG26" s="1053"/>
      <c r="CH26" s="984">
        <v>-3.3559999999999999</v>
      </c>
      <c r="CI26" s="985"/>
      <c r="CJ26" s="985"/>
      <c r="CK26" s="985"/>
      <c r="CL26" s="986"/>
      <c r="CM26" s="984">
        <v>118.042</v>
      </c>
      <c r="CN26" s="985"/>
      <c r="CO26" s="985"/>
      <c r="CP26" s="985"/>
      <c r="CQ26" s="986"/>
      <c r="CR26" s="984">
        <v>5</v>
      </c>
      <c r="CS26" s="985"/>
      <c r="CT26" s="985"/>
      <c r="CU26" s="985"/>
      <c r="CV26" s="986"/>
      <c r="CW26" s="984">
        <v>16.439</v>
      </c>
      <c r="CX26" s="985"/>
      <c r="CY26" s="985"/>
      <c r="CZ26" s="985"/>
      <c r="DA26" s="986"/>
      <c r="DB26" s="984" t="s">
        <v>560</v>
      </c>
      <c r="DC26" s="985"/>
      <c r="DD26" s="985"/>
      <c r="DE26" s="985"/>
      <c r="DF26" s="986"/>
      <c r="DG26" s="984" t="s">
        <v>560</v>
      </c>
      <c r="DH26" s="985"/>
      <c r="DI26" s="985"/>
      <c r="DJ26" s="985"/>
      <c r="DK26" s="986"/>
      <c r="DL26" s="984" t="s">
        <v>560</v>
      </c>
      <c r="DM26" s="985"/>
      <c r="DN26" s="985"/>
      <c r="DO26" s="985"/>
      <c r="DP26" s="986"/>
      <c r="DQ26" s="984" t="s">
        <v>560</v>
      </c>
      <c r="DR26" s="985"/>
      <c r="DS26" s="985"/>
      <c r="DT26" s="985"/>
      <c r="DU26" s="986"/>
      <c r="DV26" s="987"/>
      <c r="DW26" s="988"/>
      <c r="DX26" s="988"/>
      <c r="DY26" s="988"/>
      <c r="DZ26" s="989"/>
      <c r="EA26" s="234"/>
    </row>
    <row r="27" spans="1:131" s="235" customFormat="1" ht="26.25" customHeight="1" thickBot="1" x14ac:dyDescent="0.2">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65"/>
      <c r="AG27" s="1006"/>
      <c r="AH27" s="1006"/>
      <c r="AI27" s="1006"/>
      <c r="AJ27" s="1066"/>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21</v>
      </c>
      <c r="BR27" s="251"/>
      <c r="BS27" s="1051" t="s">
        <v>580</v>
      </c>
      <c r="BT27" s="1052"/>
      <c r="BU27" s="1052"/>
      <c r="BV27" s="1052"/>
      <c r="BW27" s="1052"/>
      <c r="BX27" s="1052"/>
      <c r="BY27" s="1052"/>
      <c r="BZ27" s="1052"/>
      <c r="CA27" s="1052"/>
      <c r="CB27" s="1052"/>
      <c r="CC27" s="1052"/>
      <c r="CD27" s="1052"/>
      <c r="CE27" s="1052"/>
      <c r="CF27" s="1052"/>
      <c r="CG27" s="1053"/>
      <c r="CH27" s="984">
        <v>-2.0390000000000001</v>
      </c>
      <c r="CI27" s="985"/>
      <c r="CJ27" s="985"/>
      <c r="CK27" s="985"/>
      <c r="CL27" s="986"/>
      <c r="CM27" s="984">
        <v>38.112000000000002</v>
      </c>
      <c r="CN27" s="985"/>
      <c r="CO27" s="985"/>
      <c r="CP27" s="985"/>
      <c r="CQ27" s="986"/>
      <c r="CR27" s="984">
        <v>30</v>
      </c>
      <c r="CS27" s="985"/>
      <c r="CT27" s="985"/>
      <c r="CU27" s="985"/>
      <c r="CV27" s="986"/>
      <c r="CW27" s="984">
        <v>53.747</v>
      </c>
      <c r="CX27" s="985"/>
      <c r="CY27" s="985"/>
      <c r="CZ27" s="985"/>
      <c r="DA27" s="986"/>
      <c r="DB27" s="984" t="s">
        <v>560</v>
      </c>
      <c r="DC27" s="985"/>
      <c r="DD27" s="985"/>
      <c r="DE27" s="985"/>
      <c r="DF27" s="986"/>
      <c r="DG27" s="984" t="s">
        <v>560</v>
      </c>
      <c r="DH27" s="985"/>
      <c r="DI27" s="985"/>
      <c r="DJ27" s="985"/>
      <c r="DK27" s="986"/>
      <c r="DL27" s="984" t="s">
        <v>560</v>
      </c>
      <c r="DM27" s="985"/>
      <c r="DN27" s="985"/>
      <c r="DO27" s="985"/>
      <c r="DP27" s="986"/>
      <c r="DQ27" s="984" t="s">
        <v>560</v>
      </c>
      <c r="DR27" s="985"/>
      <c r="DS27" s="985"/>
      <c r="DT27" s="985"/>
      <c r="DU27" s="986"/>
      <c r="DV27" s="987"/>
      <c r="DW27" s="988"/>
      <c r="DX27" s="988"/>
      <c r="DY27" s="988"/>
      <c r="DZ27" s="989"/>
      <c r="EA27" s="234"/>
    </row>
    <row r="28" spans="1:131" s="235" customFormat="1" ht="26.25" customHeight="1" thickTop="1" x14ac:dyDescent="0.15">
      <c r="A28" s="254">
        <v>1</v>
      </c>
      <c r="B28" s="1054" t="s">
        <v>389</v>
      </c>
      <c r="C28" s="1055"/>
      <c r="D28" s="1055"/>
      <c r="E28" s="1055"/>
      <c r="F28" s="1055"/>
      <c r="G28" s="1055"/>
      <c r="H28" s="1055"/>
      <c r="I28" s="1055"/>
      <c r="J28" s="1055"/>
      <c r="K28" s="1055"/>
      <c r="L28" s="1055"/>
      <c r="M28" s="1055"/>
      <c r="N28" s="1055"/>
      <c r="O28" s="1055"/>
      <c r="P28" s="1056"/>
      <c r="Q28" s="1057">
        <v>11555</v>
      </c>
      <c r="R28" s="1058"/>
      <c r="S28" s="1058"/>
      <c r="T28" s="1058"/>
      <c r="U28" s="1058"/>
      <c r="V28" s="1058">
        <v>10962</v>
      </c>
      <c r="W28" s="1058"/>
      <c r="X28" s="1058"/>
      <c r="Y28" s="1058"/>
      <c r="Z28" s="1058"/>
      <c r="AA28" s="1058">
        <v>594</v>
      </c>
      <c r="AB28" s="1058"/>
      <c r="AC28" s="1058"/>
      <c r="AD28" s="1058"/>
      <c r="AE28" s="1059"/>
      <c r="AF28" s="1060">
        <v>594</v>
      </c>
      <c r="AG28" s="1058"/>
      <c r="AH28" s="1058"/>
      <c r="AI28" s="1058"/>
      <c r="AJ28" s="1061"/>
      <c r="AK28" s="1062" t="s">
        <v>588</v>
      </c>
      <c r="AL28" s="1047"/>
      <c r="AM28" s="1047"/>
      <c r="AN28" s="1047"/>
      <c r="AO28" s="1047"/>
      <c r="AP28" s="1047" t="s">
        <v>583</v>
      </c>
      <c r="AQ28" s="1047"/>
      <c r="AR28" s="1047"/>
      <c r="AS28" s="1047"/>
      <c r="AT28" s="1047"/>
      <c r="AU28" s="1047" t="s">
        <v>584</v>
      </c>
      <c r="AV28" s="1047"/>
      <c r="AW28" s="1047"/>
      <c r="AX28" s="1047"/>
      <c r="AY28" s="1047"/>
      <c r="AZ28" s="1048" t="s">
        <v>583</v>
      </c>
      <c r="BA28" s="1048"/>
      <c r="BB28" s="1048"/>
      <c r="BC28" s="1048"/>
      <c r="BD28" s="1048"/>
      <c r="BE28" s="1049"/>
      <c r="BF28" s="1049"/>
      <c r="BG28" s="1049"/>
      <c r="BH28" s="1049"/>
      <c r="BI28" s="1050"/>
      <c r="BJ28" s="240"/>
      <c r="BK28" s="240"/>
      <c r="BL28" s="240"/>
      <c r="BM28" s="240"/>
      <c r="BN28" s="240"/>
      <c r="BO28" s="253"/>
      <c r="BP28" s="253"/>
      <c r="BQ28" s="250">
        <v>22</v>
      </c>
      <c r="BR28" s="251" t="s">
        <v>558</v>
      </c>
      <c r="BS28" s="1051" t="s">
        <v>581</v>
      </c>
      <c r="BT28" s="1052"/>
      <c r="BU28" s="1052"/>
      <c r="BV28" s="1052"/>
      <c r="BW28" s="1052"/>
      <c r="BX28" s="1052"/>
      <c r="BY28" s="1052"/>
      <c r="BZ28" s="1052"/>
      <c r="CA28" s="1052"/>
      <c r="CB28" s="1052"/>
      <c r="CC28" s="1052"/>
      <c r="CD28" s="1052"/>
      <c r="CE28" s="1052"/>
      <c r="CF28" s="1052"/>
      <c r="CG28" s="1053"/>
      <c r="CH28" s="984">
        <v>924.68799999999999</v>
      </c>
      <c r="CI28" s="985"/>
      <c r="CJ28" s="985"/>
      <c r="CK28" s="985"/>
      <c r="CL28" s="986"/>
      <c r="CM28" s="984">
        <v>51402.872000000003</v>
      </c>
      <c r="CN28" s="985"/>
      <c r="CO28" s="985"/>
      <c r="CP28" s="985"/>
      <c r="CQ28" s="986"/>
      <c r="CR28" s="984">
        <v>59296.650999999998</v>
      </c>
      <c r="CS28" s="985"/>
      <c r="CT28" s="985"/>
      <c r="CU28" s="985"/>
      <c r="CV28" s="986"/>
      <c r="CW28" s="984">
        <v>5111.3069999999998</v>
      </c>
      <c r="CX28" s="985"/>
      <c r="CY28" s="985"/>
      <c r="CZ28" s="985"/>
      <c r="DA28" s="986"/>
      <c r="DB28" s="984">
        <v>3740.9749999999999</v>
      </c>
      <c r="DC28" s="985"/>
      <c r="DD28" s="985"/>
      <c r="DE28" s="985"/>
      <c r="DF28" s="986"/>
      <c r="DG28" s="984" t="s">
        <v>560</v>
      </c>
      <c r="DH28" s="985"/>
      <c r="DI28" s="985"/>
      <c r="DJ28" s="985"/>
      <c r="DK28" s="986"/>
      <c r="DL28" s="984" t="s">
        <v>560</v>
      </c>
      <c r="DM28" s="985"/>
      <c r="DN28" s="985"/>
      <c r="DO28" s="985"/>
      <c r="DP28" s="986"/>
      <c r="DQ28" s="984" t="s">
        <v>560</v>
      </c>
      <c r="DR28" s="985"/>
      <c r="DS28" s="985"/>
      <c r="DT28" s="985"/>
      <c r="DU28" s="986"/>
      <c r="DV28" s="987"/>
      <c r="DW28" s="988"/>
      <c r="DX28" s="988"/>
      <c r="DY28" s="988"/>
      <c r="DZ28" s="989"/>
      <c r="EA28" s="234"/>
    </row>
    <row r="29" spans="1:131" s="235" customFormat="1" ht="26.25" customHeight="1" x14ac:dyDescent="0.15">
      <c r="A29" s="254">
        <v>2</v>
      </c>
      <c r="B29" s="1038" t="s">
        <v>390</v>
      </c>
      <c r="C29" s="1039"/>
      <c r="D29" s="1039"/>
      <c r="E29" s="1039"/>
      <c r="F29" s="1039"/>
      <c r="G29" s="1039"/>
      <c r="H29" s="1039"/>
      <c r="I29" s="1039"/>
      <c r="J29" s="1039"/>
      <c r="K29" s="1039"/>
      <c r="L29" s="1039"/>
      <c r="M29" s="1039"/>
      <c r="N29" s="1039"/>
      <c r="O29" s="1039"/>
      <c r="P29" s="1040"/>
      <c r="Q29" s="1045">
        <v>103232</v>
      </c>
      <c r="R29" s="1042"/>
      <c r="S29" s="1042"/>
      <c r="T29" s="1042"/>
      <c r="U29" s="1042"/>
      <c r="V29" s="1042">
        <v>101730</v>
      </c>
      <c r="W29" s="1042"/>
      <c r="X29" s="1042"/>
      <c r="Y29" s="1042"/>
      <c r="Z29" s="1042"/>
      <c r="AA29" s="1042">
        <v>1502</v>
      </c>
      <c r="AB29" s="1042"/>
      <c r="AC29" s="1042"/>
      <c r="AD29" s="1042"/>
      <c r="AE29" s="1046"/>
      <c r="AF29" s="1041">
        <v>1502</v>
      </c>
      <c r="AG29" s="1042"/>
      <c r="AH29" s="1042"/>
      <c r="AI29" s="1042"/>
      <c r="AJ29" s="1043"/>
      <c r="AK29" s="975">
        <v>6520</v>
      </c>
      <c r="AL29" s="966"/>
      <c r="AM29" s="966"/>
      <c r="AN29" s="966"/>
      <c r="AO29" s="966"/>
      <c r="AP29" s="966" t="s">
        <v>584</v>
      </c>
      <c r="AQ29" s="966"/>
      <c r="AR29" s="966"/>
      <c r="AS29" s="966"/>
      <c r="AT29" s="966"/>
      <c r="AU29" s="966" t="s">
        <v>583</v>
      </c>
      <c r="AV29" s="966"/>
      <c r="AW29" s="966"/>
      <c r="AX29" s="966"/>
      <c r="AY29" s="966"/>
      <c r="AZ29" s="1044" t="s">
        <v>583</v>
      </c>
      <c r="BA29" s="1044"/>
      <c r="BB29" s="1044"/>
      <c r="BC29" s="1044"/>
      <c r="BD29" s="1044"/>
      <c r="BE29" s="1036"/>
      <c r="BF29" s="1036"/>
      <c r="BG29" s="1036"/>
      <c r="BH29" s="1036"/>
      <c r="BI29" s="1037"/>
      <c r="BJ29" s="240"/>
      <c r="BK29" s="240"/>
      <c r="BL29" s="240"/>
      <c r="BM29" s="240"/>
      <c r="BN29" s="240"/>
      <c r="BO29" s="253"/>
      <c r="BP29" s="253"/>
      <c r="BQ29" s="250">
        <v>23</v>
      </c>
      <c r="BR29" s="251"/>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234"/>
    </row>
    <row r="30" spans="1:131" s="235" customFormat="1" ht="26.25" customHeight="1" x14ac:dyDescent="0.15">
      <c r="A30" s="254">
        <v>3</v>
      </c>
      <c r="B30" s="1038" t="s">
        <v>391</v>
      </c>
      <c r="C30" s="1039"/>
      <c r="D30" s="1039"/>
      <c r="E30" s="1039"/>
      <c r="F30" s="1039"/>
      <c r="G30" s="1039"/>
      <c r="H30" s="1039"/>
      <c r="I30" s="1039"/>
      <c r="J30" s="1039"/>
      <c r="K30" s="1039"/>
      <c r="L30" s="1039"/>
      <c r="M30" s="1039"/>
      <c r="N30" s="1039"/>
      <c r="O30" s="1039"/>
      <c r="P30" s="1040"/>
      <c r="Q30" s="1045">
        <v>2260</v>
      </c>
      <c r="R30" s="1042"/>
      <c r="S30" s="1042"/>
      <c r="T30" s="1042"/>
      <c r="U30" s="1042"/>
      <c r="V30" s="1042">
        <v>2122</v>
      </c>
      <c r="W30" s="1042"/>
      <c r="X30" s="1042"/>
      <c r="Y30" s="1042"/>
      <c r="Z30" s="1042"/>
      <c r="AA30" s="1042">
        <v>138</v>
      </c>
      <c r="AB30" s="1042"/>
      <c r="AC30" s="1042"/>
      <c r="AD30" s="1042"/>
      <c r="AE30" s="1046"/>
      <c r="AF30" s="1041">
        <v>105</v>
      </c>
      <c r="AG30" s="1042"/>
      <c r="AH30" s="1042"/>
      <c r="AI30" s="1042"/>
      <c r="AJ30" s="1043"/>
      <c r="AK30" s="975">
        <v>613</v>
      </c>
      <c r="AL30" s="966"/>
      <c r="AM30" s="966"/>
      <c r="AN30" s="966"/>
      <c r="AO30" s="966"/>
      <c r="AP30" s="966">
        <v>4137</v>
      </c>
      <c r="AQ30" s="966"/>
      <c r="AR30" s="966"/>
      <c r="AS30" s="966"/>
      <c r="AT30" s="966"/>
      <c r="AU30" s="966">
        <v>4137</v>
      </c>
      <c r="AV30" s="966"/>
      <c r="AW30" s="966"/>
      <c r="AX30" s="966"/>
      <c r="AY30" s="966"/>
      <c r="AZ30" s="1044" t="s">
        <v>583</v>
      </c>
      <c r="BA30" s="1044"/>
      <c r="BB30" s="1044"/>
      <c r="BC30" s="1044"/>
      <c r="BD30" s="1044"/>
      <c r="BE30" s="1036" t="s">
        <v>392</v>
      </c>
      <c r="BF30" s="1036"/>
      <c r="BG30" s="1036"/>
      <c r="BH30" s="1036"/>
      <c r="BI30" s="1037"/>
      <c r="BJ30" s="240"/>
      <c r="BK30" s="240"/>
      <c r="BL30" s="240"/>
      <c r="BM30" s="240"/>
      <c r="BN30" s="240"/>
      <c r="BO30" s="253"/>
      <c r="BP30" s="253"/>
      <c r="BQ30" s="250">
        <v>24</v>
      </c>
      <c r="BR30" s="251"/>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234"/>
    </row>
    <row r="31" spans="1:131" s="235" customFormat="1" ht="26.25" customHeight="1" x14ac:dyDescent="0.15">
      <c r="A31" s="254">
        <v>4</v>
      </c>
      <c r="B31" s="1038" t="s">
        <v>393</v>
      </c>
      <c r="C31" s="1039"/>
      <c r="D31" s="1039"/>
      <c r="E31" s="1039"/>
      <c r="F31" s="1039"/>
      <c r="G31" s="1039"/>
      <c r="H31" s="1039"/>
      <c r="I31" s="1039"/>
      <c r="J31" s="1039"/>
      <c r="K31" s="1039"/>
      <c r="L31" s="1039"/>
      <c r="M31" s="1039"/>
      <c r="N31" s="1039"/>
      <c r="O31" s="1039"/>
      <c r="P31" s="1040"/>
      <c r="Q31" s="1045">
        <v>985</v>
      </c>
      <c r="R31" s="1042"/>
      <c r="S31" s="1042"/>
      <c r="T31" s="1042"/>
      <c r="U31" s="1042"/>
      <c r="V31" s="1042">
        <v>848</v>
      </c>
      <c r="W31" s="1042"/>
      <c r="X31" s="1042"/>
      <c r="Y31" s="1042"/>
      <c r="Z31" s="1042"/>
      <c r="AA31" s="1042">
        <v>137</v>
      </c>
      <c r="AB31" s="1042"/>
      <c r="AC31" s="1042"/>
      <c r="AD31" s="1042"/>
      <c r="AE31" s="1046"/>
      <c r="AF31" s="1041">
        <v>3058</v>
      </c>
      <c r="AG31" s="1042"/>
      <c r="AH31" s="1042"/>
      <c r="AI31" s="1042"/>
      <c r="AJ31" s="1043"/>
      <c r="AK31" s="975" t="s">
        <v>587</v>
      </c>
      <c r="AL31" s="966"/>
      <c r="AM31" s="966"/>
      <c r="AN31" s="966"/>
      <c r="AO31" s="966"/>
      <c r="AP31" s="966" t="s">
        <v>583</v>
      </c>
      <c r="AQ31" s="966"/>
      <c r="AR31" s="966"/>
      <c r="AS31" s="966"/>
      <c r="AT31" s="966"/>
      <c r="AU31" s="966" t="s">
        <v>584</v>
      </c>
      <c r="AV31" s="966"/>
      <c r="AW31" s="966"/>
      <c r="AX31" s="966"/>
      <c r="AY31" s="966"/>
      <c r="AZ31" s="1044" t="s">
        <v>583</v>
      </c>
      <c r="BA31" s="1044"/>
      <c r="BB31" s="1044"/>
      <c r="BC31" s="1044"/>
      <c r="BD31" s="1044"/>
      <c r="BE31" s="1036" t="s">
        <v>392</v>
      </c>
      <c r="BF31" s="1036"/>
      <c r="BG31" s="1036"/>
      <c r="BH31" s="1036"/>
      <c r="BI31" s="1037"/>
      <c r="BJ31" s="240"/>
      <c r="BK31" s="240"/>
      <c r="BL31" s="240"/>
      <c r="BM31" s="240"/>
      <c r="BN31" s="240"/>
      <c r="BO31" s="253"/>
      <c r="BP31" s="253"/>
      <c r="BQ31" s="250">
        <v>25</v>
      </c>
      <c r="BR31" s="251"/>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234"/>
    </row>
    <row r="32" spans="1:131" s="235" customFormat="1" ht="26.25" customHeight="1" x14ac:dyDescent="0.15">
      <c r="A32" s="254">
        <v>5</v>
      </c>
      <c r="B32" s="1038" t="s">
        <v>394</v>
      </c>
      <c r="C32" s="1039"/>
      <c r="D32" s="1039"/>
      <c r="E32" s="1039"/>
      <c r="F32" s="1039"/>
      <c r="G32" s="1039"/>
      <c r="H32" s="1039"/>
      <c r="I32" s="1039"/>
      <c r="J32" s="1039"/>
      <c r="K32" s="1039"/>
      <c r="L32" s="1039"/>
      <c r="M32" s="1039"/>
      <c r="N32" s="1039"/>
      <c r="O32" s="1039"/>
      <c r="P32" s="1040"/>
      <c r="Q32" s="1045">
        <v>1074</v>
      </c>
      <c r="R32" s="1042"/>
      <c r="S32" s="1042"/>
      <c r="T32" s="1042"/>
      <c r="U32" s="1042"/>
      <c r="V32" s="1042">
        <v>975</v>
      </c>
      <c r="W32" s="1042"/>
      <c r="X32" s="1042"/>
      <c r="Y32" s="1042"/>
      <c r="Z32" s="1042"/>
      <c r="AA32" s="1042">
        <v>99</v>
      </c>
      <c r="AB32" s="1042"/>
      <c r="AC32" s="1042"/>
      <c r="AD32" s="1042"/>
      <c r="AE32" s="1046"/>
      <c r="AF32" s="1041" t="s">
        <v>118</v>
      </c>
      <c r="AG32" s="1042"/>
      <c r="AH32" s="1042"/>
      <c r="AI32" s="1042"/>
      <c r="AJ32" s="1043"/>
      <c r="AK32" s="975">
        <v>157</v>
      </c>
      <c r="AL32" s="966"/>
      <c r="AM32" s="966"/>
      <c r="AN32" s="966"/>
      <c r="AO32" s="966"/>
      <c r="AP32" s="966">
        <v>4491</v>
      </c>
      <c r="AQ32" s="966"/>
      <c r="AR32" s="966"/>
      <c r="AS32" s="966"/>
      <c r="AT32" s="966"/>
      <c r="AU32" s="966">
        <v>1022</v>
      </c>
      <c r="AV32" s="966"/>
      <c r="AW32" s="966"/>
      <c r="AX32" s="966"/>
      <c r="AY32" s="966"/>
      <c r="AZ32" s="1044" t="s">
        <v>583</v>
      </c>
      <c r="BA32" s="1044"/>
      <c r="BB32" s="1044"/>
      <c r="BC32" s="1044"/>
      <c r="BD32" s="1044"/>
      <c r="BE32" s="1036" t="s">
        <v>392</v>
      </c>
      <c r="BF32" s="1036"/>
      <c r="BG32" s="1036"/>
      <c r="BH32" s="1036"/>
      <c r="BI32" s="1037"/>
      <c r="BJ32" s="240"/>
      <c r="BK32" s="240"/>
      <c r="BL32" s="240"/>
      <c r="BM32" s="240"/>
      <c r="BN32" s="240"/>
      <c r="BO32" s="253"/>
      <c r="BP32" s="253"/>
      <c r="BQ32" s="250">
        <v>26</v>
      </c>
      <c r="BR32" s="251"/>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234"/>
    </row>
    <row r="33" spans="1:131" s="235" customFormat="1" ht="26.25" customHeight="1" x14ac:dyDescent="0.15">
      <c r="A33" s="254">
        <v>6</v>
      </c>
      <c r="B33" s="1038" t="s">
        <v>395</v>
      </c>
      <c r="C33" s="1039"/>
      <c r="D33" s="1039"/>
      <c r="E33" s="1039"/>
      <c r="F33" s="1039"/>
      <c r="G33" s="1039"/>
      <c r="H33" s="1039"/>
      <c r="I33" s="1039"/>
      <c r="J33" s="1039"/>
      <c r="K33" s="1039"/>
      <c r="L33" s="1039"/>
      <c r="M33" s="1039"/>
      <c r="N33" s="1039"/>
      <c r="O33" s="1039"/>
      <c r="P33" s="1040"/>
      <c r="Q33" s="1045">
        <v>759</v>
      </c>
      <c r="R33" s="1042"/>
      <c r="S33" s="1042"/>
      <c r="T33" s="1042"/>
      <c r="U33" s="1042"/>
      <c r="V33" s="1042">
        <v>706</v>
      </c>
      <c r="W33" s="1042"/>
      <c r="X33" s="1042"/>
      <c r="Y33" s="1042"/>
      <c r="Z33" s="1042"/>
      <c r="AA33" s="1042">
        <v>53</v>
      </c>
      <c r="AB33" s="1042"/>
      <c r="AC33" s="1042"/>
      <c r="AD33" s="1042"/>
      <c r="AE33" s="1046"/>
      <c r="AF33" s="1041">
        <v>53</v>
      </c>
      <c r="AG33" s="1042"/>
      <c r="AH33" s="1042"/>
      <c r="AI33" s="1042"/>
      <c r="AJ33" s="1043"/>
      <c r="AK33" s="975">
        <v>158</v>
      </c>
      <c r="AL33" s="966"/>
      <c r="AM33" s="966"/>
      <c r="AN33" s="966"/>
      <c r="AO33" s="966"/>
      <c r="AP33" s="966">
        <v>678</v>
      </c>
      <c r="AQ33" s="966"/>
      <c r="AR33" s="966"/>
      <c r="AS33" s="966"/>
      <c r="AT33" s="966"/>
      <c r="AU33" s="966">
        <v>53</v>
      </c>
      <c r="AV33" s="966"/>
      <c r="AW33" s="966"/>
      <c r="AX33" s="966"/>
      <c r="AY33" s="966"/>
      <c r="AZ33" s="1044" t="s">
        <v>583</v>
      </c>
      <c r="BA33" s="1044"/>
      <c r="BB33" s="1044"/>
      <c r="BC33" s="1044"/>
      <c r="BD33" s="1044"/>
      <c r="BE33" s="1036" t="s">
        <v>396</v>
      </c>
      <c r="BF33" s="1036"/>
      <c r="BG33" s="1036"/>
      <c r="BH33" s="1036"/>
      <c r="BI33" s="1037"/>
      <c r="BJ33" s="240"/>
      <c r="BK33" s="240"/>
      <c r="BL33" s="240"/>
      <c r="BM33" s="240"/>
      <c r="BN33" s="240"/>
      <c r="BO33" s="253"/>
      <c r="BP33" s="253"/>
      <c r="BQ33" s="250">
        <v>27</v>
      </c>
      <c r="BR33" s="251"/>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234"/>
    </row>
    <row r="34" spans="1:131" s="235" customFormat="1" ht="26.25" customHeight="1" x14ac:dyDescent="0.15">
      <c r="A34" s="254">
        <v>7</v>
      </c>
      <c r="B34" s="1038" t="s">
        <v>397</v>
      </c>
      <c r="C34" s="1039"/>
      <c r="D34" s="1039"/>
      <c r="E34" s="1039"/>
      <c r="F34" s="1039"/>
      <c r="G34" s="1039"/>
      <c r="H34" s="1039"/>
      <c r="I34" s="1039"/>
      <c r="J34" s="1039"/>
      <c r="K34" s="1039"/>
      <c r="L34" s="1039"/>
      <c r="M34" s="1039"/>
      <c r="N34" s="1039"/>
      <c r="O34" s="1039"/>
      <c r="P34" s="1040"/>
      <c r="Q34" s="1045">
        <v>1892</v>
      </c>
      <c r="R34" s="1042"/>
      <c r="S34" s="1042"/>
      <c r="T34" s="1042"/>
      <c r="U34" s="1042"/>
      <c r="V34" s="1042">
        <v>1753</v>
      </c>
      <c r="W34" s="1042"/>
      <c r="X34" s="1042"/>
      <c r="Y34" s="1042"/>
      <c r="Z34" s="1042"/>
      <c r="AA34" s="1042">
        <v>139</v>
      </c>
      <c r="AB34" s="1042"/>
      <c r="AC34" s="1042"/>
      <c r="AD34" s="1042"/>
      <c r="AE34" s="1046"/>
      <c r="AF34" s="1041">
        <v>74</v>
      </c>
      <c r="AG34" s="1042"/>
      <c r="AH34" s="1042"/>
      <c r="AI34" s="1042"/>
      <c r="AJ34" s="1043"/>
      <c r="AK34" s="975">
        <v>858</v>
      </c>
      <c r="AL34" s="966"/>
      <c r="AM34" s="966"/>
      <c r="AN34" s="966"/>
      <c r="AO34" s="966"/>
      <c r="AP34" s="966">
        <v>10009</v>
      </c>
      <c r="AQ34" s="966"/>
      <c r="AR34" s="966"/>
      <c r="AS34" s="966"/>
      <c r="AT34" s="966"/>
      <c r="AU34" s="966">
        <v>10009</v>
      </c>
      <c r="AV34" s="966"/>
      <c r="AW34" s="966"/>
      <c r="AX34" s="966"/>
      <c r="AY34" s="966"/>
      <c r="AZ34" s="1044" t="s">
        <v>586</v>
      </c>
      <c r="BA34" s="1044"/>
      <c r="BB34" s="1044"/>
      <c r="BC34" s="1044"/>
      <c r="BD34" s="1044"/>
      <c r="BE34" s="1036" t="s">
        <v>396</v>
      </c>
      <c r="BF34" s="1036"/>
      <c r="BG34" s="1036"/>
      <c r="BH34" s="1036"/>
      <c r="BI34" s="1037"/>
      <c r="BJ34" s="240"/>
      <c r="BK34" s="240"/>
      <c r="BL34" s="240"/>
      <c r="BM34" s="240"/>
      <c r="BN34" s="240"/>
      <c r="BO34" s="253"/>
      <c r="BP34" s="253"/>
      <c r="BQ34" s="250">
        <v>28</v>
      </c>
      <c r="BR34" s="251"/>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234"/>
    </row>
    <row r="35" spans="1:131" s="235" customFormat="1" ht="26.25" customHeight="1" x14ac:dyDescent="0.15">
      <c r="A35" s="254">
        <v>8</v>
      </c>
      <c r="B35" s="1038"/>
      <c r="C35" s="1039"/>
      <c r="D35" s="1039"/>
      <c r="E35" s="1039"/>
      <c r="F35" s="1039"/>
      <c r="G35" s="1039"/>
      <c r="H35" s="1039"/>
      <c r="I35" s="1039"/>
      <c r="J35" s="1039"/>
      <c r="K35" s="1039"/>
      <c r="L35" s="1039"/>
      <c r="M35" s="1039"/>
      <c r="N35" s="1039"/>
      <c r="O35" s="1039"/>
      <c r="P35" s="1040"/>
      <c r="Q35" s="1045"/>
      <c r="R35" s="1042"/>
      <c r="S35" s="1042"/>
      <c r="T35" s="1042"/>
      <c r="U35" s="1042"/>
      <c r="V35" s="1042"/>
      <c r="W35" s="1042"/>
      <c r="X35" s="1042"/>
      <c r="Y35" s="1042"/>
      <c r="Z35" s="1042"/>
      <c r="AA35" s="1042"/>
      <c r="AB35" s="1042"/>
      <c r="AC35" s="1042"/>
      <c r="AD35" s="1042"/>
      <c r="AE35" s="1046"/>
      <c r="AF35" s="1041"/>
      <c r="AG35" s="1042"/>
      <c r="AH35" s="1042"/>
      <c r="AI35" s="1042"/>
      <c r="AJ35" s="1043"/>
      <c r="AK35" s="975"/>
      <c r="AL35" s="966"/>
      <c r="AM35" s="966"/>
      <c r="AN35" s="966"/>
      <c r="AO35" s="966"/>
      <c r="AP35" s="966"/>
      <c r="AQ35" s="966"/>
      <c r="AR35" s="966"/>
      <c r="AS35" s="966"/>
      <c r="AT35" s="966"/>
      <c r="AU35" s="966"/>
      <c r="AV35" s="966"/>
      <c r="AW35" s="966"/>
      <c r="AX35" s="966"/>
      <c r="AY35" s="966"/>
      <c r="AZ35" s="1044"/>
      <c r="BA35" s="1044"/>
      <c r="BB35" s="1044"/>
      <c r="BC35" s="1044"/>
      <c r="BD35" s="1044"/>
      <c r="BE35" s="1036"/>
      <c r="BF35" s="1036"/>
      <c r="BG35" s="1036"/>
      <c r="BH35" s="1036"/>
      <c r="BI35" s="1037"/>
      <c r="BJ35" s="240"/>
      <c r="BK35" s="240"/>
      <c r="BL35" s="240"/>
      <c r="BM35" s="240"/>
      <c r="BN35" s="240"/>
      <c r="BO35" s="253"/>
      <c r="BP35" s="253"/>
      <c r="BQ35" s="250">
        <v>29</v>
      </c>
      <c r="BR35" s="251"/>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234"/>
    </row>
    <row r="36" spans="1:131" s="235" customFormat="1" ht="26.25" customHeight="1" x14ac:dyDescent="0.15">
      <c r="A36" s="254">
        <v>9</v>
      </c>
      <c r="B36" s="1038"/>
      <c r="C36" s="1039"/>
      <c r="D36" s="1039"/>
      <c r="E36" s="1039"/>
      <c r="F36" s="1039"/>
      <c r="G36" s="1039"/>
      <c r="H36" s="1039"/>
      <c r="I36" s="1039"/>
      <c r="J36" s="1039"/>
      <c r="K36" s="1039"/>
      <c r="L36" s="1039"/>
      <c r="M36" s="1039"/>
      <c r="N36" s="1039"/>
      <c r="O36" s="1039"/>
      <c r="P36" s="1040"/>
      <c r="Q36" s="1045"/>
      <c r="R36" s="1042"/>
      <c r="S36" s="1042"/>
      <c r="T36" s="1042"/>
      <c r="U36" s="1042"/>
      <c r="V36" s="1042"/>
      <c r="W36" s="1042"/>
      <c r="X36" s="1042"/>
      <c r="Y36" s="1042"/>
      <c r="Z36" s="1042"/>
      <c r="AA36" s="1042"/>
      <c r="AB36" s="1042"/>
      <c r="AC36" s="1042"/>
      <c r="AD36" s="1042"/>
      <c r="AE36" s="1046"/>
      <c r="AF36" s="1041"/>
      <c r="AG36" s="1042"/>
      <c r="AH36" s="1042"/>
      <c r="AI36" s="1042"/>
      <c r="AJ36" s="1043"/>
      <c r="AK36" s="975"/>
      <c r="AL36" s="966"/>
      <c r="AM36" s="966"/>
      <c r="AN36" s="966"/>
      <c r="AO36" s="966"/>
      <c r="AP36" s="966"/>
      <c r="AQ36" s="966"/>
      <c r="AR36" s="966"/>
      <c r="AS36" s="966"/>
      <c r="AT36" s="966"/>
      <c r="AU36" s="966"/>
      <c r="AV36" s="966"/>
      <c r="AW36" s="966"/>
      <c r="AX36" s="966"/>
      <c r="AY36" s="966"/>
      <c r="AZ36" s="1044"/>
      <c r="BA36" s="1044"/>
      <c r="BB36" s="1044"/>
      <c r="BC36" s="1044"/>
      <c r="BD36" s="1044"/>
      <c r="BE36" s="1036"/>
      <c r="BF36" s="1036"/>
      <c r="BG36" s="1036"/>
      <c r="BH36" s="1036"/>
      <c r="BI36" s="1037"/>
      <c r="BJ36" s="240"/>
      <c r="BK36" s="240"/>
      <c r="BL36" s="240"/>
      <c r="BM36" s="240"/>
      <c r="BN36" s="240"/>
      <c r="BO36" s="253"/>
      <c r="BP36" s="253"/>
      <c r="BQ36" s="250">
        <v>30</v>
      </c>
      <c r="BR36" s="251"/>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234"/>
    </row>
    <row r="37" spans="1:131" s="235" customFormat="1" ht="26.25" customHeight="1" x14ac:dyDescent="0.15">
      <c r="A37" s="254">
        <v>10</v>
      </c>
      <c r="B37" s="1038"/>
      <c r="C37" s="1039"/>
      <c r="D37" s="1039"/>
      <c r="E37" s="1039"/>
      <c r="F37" s="1039"/>
      <c r="G37" s="1039"/>
      <c r="H37" s="1039"/>
      <c r="I37" s="1039"/>
      <c r="J37" s="1039"/>
      <c r="K37" s="1039"/>
      <c r="L37" s="1039"/>
      <c r="M37" s="1039"/>
      <c r="N37" s="1039"/>
      <c r="O37" s="1039"/>
      <c r="P37" s="1040"/>
      <c r="Q37" s="1045"/>
      <c r="R37" s="1042"/>
      <c r="S37" s="1042"/>
      <c r="T37" s="1042"/>
      <c r="U37" s="1042"/>
      <c r="V37" s="1042"/>
      <c r="W37" s="1042"/>
      <c r="X37" s="1042"/>
      <c r="Y37" s="1042"/>
      <c r="Z37" s="1042"/>
      <c r="AA37" s="1042"/>
      <c r="AB37" s="1042"/>
      <c r="AC37" s="1042"/>
      <c r="AD37" s="1042"/>
      <c r="AE37" s="1046"/>
      <c r="AF37" s="1041"/>
      <c r="AG37" s="1042"/>
      <c r="AH37" s="1042"/>
      <c r="AI37" s="1042"/>
      <c r="AJ37" s="1043"/>
      <c r="AK37" s="975"/>
      <c r="AL37" s="966"/>
      <c r="AM37" s="966"/>
      <c r="AN37" s="966"/>
      <c r="AO37" s="966"/>
      <c r="AP37" s="966"/>
      <c r="AQ37" s="966"/>
      <c r="AR37" s="966"/>
      <c r="AS37" s="966"/>
      <c r="AT37" s="966"/>
      <c r="AU37" s="966"/>
      <c r="AV37" s="966"/>
      <c r="AW37" s="966"/>
      <c r="AX37" s="966"/>
      <c r="AY37" s="966"/>
      <c r="AZ37" s="1044"/>
      <c r="BA37" s="1044"/>
      <c r="BB37" s="1044"/>
      <c r="BC37" s="1044"/>
      <c r="BD37" s="1044"/>
      <c r="BE37" s="1036"/>
      <c r="BF37" s="1036"/>
      <c r="BG37" s="1036"/>
      <c r="BH37" s="1036"/>
      <c r="BI37" s="1037"/>
      <c r="BJ37" s="240"/>
      <c r="BK37" s="240"/>
      <c r="BL37" s="240"/>
      <c r="BM37" s="240"/>
      <c r="BN37" s="240"/>
      <c r="BO37" s="253"/>
      <c r="BP37" s="253"/>
      <c r="BQ37" s="250">
        <v>31</v>
      </c>
      <c r="BR37" s="251"/>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234"/>
    </row>
    <row r="38" spans="1:131" s="235" customFormat="1" ht="26.25" customHeight="1" x14ac:dyDescent="0.15">
      <c r="A38" s="254">
        <v>11</v>
      </c>
      <c r="B38" s="1038"/>
      <c r="C38" s="1039"/>
      <c r="D38" s="1039"/>
      <c r="E38" s="1039"/>
      <c r="F38" s="1039"/>
      <c r="G38" s="1039"/>
      <c r="H38" s="1039"/>
      <c r="I38" s="1039"/>
      <c r="J38" s="1039"/>
      <c r="K38" s="1039"/>
      <c r="L38" s="1039"/>
      <c r="M38" s="1039"/>
      <c r="N38" s="1039"/>
      <c r="O38" s="1039"/>
      <c r="P38" s="1040"/>
      <c r="Q38" s="1045"/>
      <c r="R38" s="1042"/>
      <c r="S38" s="1042"/>
      <c r="T38" s="1042"/>
      <c r="U38" s="1042"/>
      <c r="V38" s="1042"/>
      <c r="W38" s="1042"/>
      <c r="X38" s="1042"/>
      <c r="Y38" s="1042"/>
      <c r="Z38" s="1042"/>
      <c r="AA38" s="1042"/>
      <c r="AB38" s="1042"/>
      <c r="AC38" s="1042"/>
      <c r="AD38" s="1042"/>
      <c r="AE38" s="1046"/>
      <c r="AF38" s="1041"/>
      <c r="AG38" s="1042"/>
      <c r="AH38" s="1042"/>
      <c r="AI38" s="1042"/>
      <c r="AJ38" s="1043"/>
      <c r="AK38" s="975"/>
      <c r="AL38" s="966"/>
      <c r="AM38" s="966"/>
      <c r="AN38" s="966"/>
      <c r="AO38" s="966"/>
      <c r="AP38" s="966"/>
      <c r="AQ38" s="966"/>
      <c r="AR38" s="966"/>
      <c r="AS38" s="966"/>
      <c r="AT38" s="966"/>
      <c r="AU38" s="966"/>
      <c r="AV38" s="966"/>
      <c r="AW38" s="966"/>
      <c r="AX38" s="966"/>
      <c r="AY38" s="966"/>
      <c r="AZ38" s="1044"/>
      <c r="BA38" s="1044"/>
      <c r="BB38" s="1044"/>
      <c r="BC38" s="1044"/>
      <c r="BD38" s="1044"/>
      <c r="BE38" s="1036"/>
      <c r="BF38" s="1036"/>
      <c r="BG38" s="1036"/>
      <c r="BH38" s="1036"/>
      <c r="BI38" s="1037"/>
      <c r="BJ38" s="240"/>
      <c r="BK38" s="240"/>
      <c r="BL38" s="240"/>
      <c r="BM38" s="240"/>
      <c r="BN38" s="240"/>
      <c r="BO38" s="253"/>
      <c r="BP38" s="253"/>
      <c r="BQ38" s="250">
        <v>32</v>
      </c>
      <c r="BR38" s="251"/>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234"/>
    </row>
    <row r="39" spans="1:131" s="235" customFormat="1" ht="26.25" customHeight="1" x14ac:dyDescent="0.15">
      <c r="A39" s="254">
        <v>12</v>
      </c>
      <c r="B39" s="1038"/>
      <c r="C39" s="1039"/>
      <c r="D39" s="1039"/>
      <c r="E39" s="1039"/>
      <c r="F39" s="1039"/>
      <c r="G39" s="1039"/>
      <c r="H39" s="1039"/>
      <c r="I39" s="1039"/>
      <c r="J39" s="1039"/>
      <c r="K39" s="1039"/>
      <c r="L39" s="1039"/>
      <c r="M39" s="1039"/>
      <c r="N39" s="1039"/>
      <c r="O39" s="1039"/>
      <c r="P39" s="1040"/>
      <c r="Q39" s="1045"/>
      <c r="R39" s="1042"/>
      <c r="S39" s="1042"/>
      <c r="T39" s="1042"/>
      <c r="U39" s="1042"/>
      <c r="V39" s="1042"/>
      <c r="W39" s="1042"/>
      <c r="X39" s="1042"/>
      <c r="Y39" s="1042"/>
      <c r="Z39" s="1042"/>
      <c r="AA39" s="1042"/>
      <c r="AB39" s="1042"/>
      <c r="AC39" s="1042"/>
      <c r="AD39" s="1042"/>
      <c r="AE39" s="1046"/>
      <c r="AF39" s="1041"/>
      <c r="AG39" s="1042"/>
      <c r="AH39" s="1042"/>
      <c r="AI39" s="1042"/>
      <c r="AJ39" s="1043"/>
      <c r="AK39" s="975"/>
      <c r="AL39" s="966"/>
      <c r="AM39" s="966"/>
      <c r="AN39" s="966"/>
      <c r="AO39" s="966"/>
      <c r="AP39" s="966"/>
      <c r="AQ39" s="966"/>
      <c r="AR39" s="966"/>
      <c r="AS39" s="966"/>
      <c r="AT39" s="966"/>
      <c r="AU39" s="966"/>
      <c r="AV39" s="966"/>
      <c r="AW39" s="966"/>
      <c r="AX39" s="966"/>
      <c r="AY39" s="966"/>
      <c r="AZ39" s="1044"/>
      <c r="BA39" s="1044"/>
      <c r="BB39" s="1044"/>
      <c r="BC39" s="1044"/>
      <c r="BD39" s="1044"/>
      <c r="BE39" s="1036"/>
      <c r="BF39" s="1036"/>
      <c r="BG39" s="1036"/>
      <c r="BH39" s="1036"/>
      <c r="BI39" s="1037"/>
      <c r="BJ39" s="240"/>
      <c r="BK39" s="240"/>
      <c r="BL39" s="240"/>
      <c r="BM39" s="240"/>
      <c r="BN39" s="240"/>
      <c r="BO39" s="253"/>
      <c r="BP39" s="253"/>
      <c r="BQ39" s="250">
        <v>33</v>
      </c>
      <c r="BR39" s="251"/>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34"/>
    </row>
    <row r="40" spans="1:131" s="235" customFormat="1" ht="26.25" customHeight="1" x14ac:dyDescent="0.15">
      <c r="A40" s="249">
        <v>13</v>
      </c>
      <c r="B40" s="1038"/>
      <c r="C40" s="1039"/>
      <c r="D40" s="1039"/>
      <c r="E40" s="1039"/>
      <c r="F40" s="1039"/>
      <c r="G40" s="1039"/>
      <c r="H40" s="1039"/>
      <c r="I40" s="1039"/>
      <c r="J40" s="1039"/>
      <c r="K40" s="1039"/>
      <c r="L40" s="1039"/>
      <c r="M40" s="1039"/>
      <c r="N40" s="1039"/>
      <c r="O40" s="1039"/>
      <c r="P40" s="1040"/>
      <c r="Q40" s="1045"/>
      <c r="R40" s="1042"/>
      <c r="S40" s="1042"/>
      <c r="T40" s="1042"/>
      <c r="U40" s="1042"/>
      <c r="V40" s="1042"/>
      <c r="W40" s="1042"/>
      <c r="X40" s="1042"/>
      <c r="Y40" s="1042"/>
      <c r="Z40" s="1042"/>
      <c r="AA40" s="1042"/>
      <c r="AB40" s="1042"/>
      <c r="AC40" s="1042"/>
      <c r="AD40" s="1042"/>
      <c r="AE40" s="1046"/>
      <c r="AF40" s="1041"/>
      <c r="AG40" s="1042"/>
      <c r="AH40" s="1042"/>
      <c r="AI40" s="1042"/>
      <c r="AJ40" s="1043"/>
      <c r="AK40" s="975"/>
      <c r="AL40" s="966"/>
      <c r="AM40" s="966"/>
      <c r="AN40" s="966"/>
      <c r="AO40" s="966"/>
      <c r="AP40" s="966"/>
      <c r="AQ40" s="966"/>
      <c r="AR40" s="966"/>
      <c r="AS40" s="966"/>
      <c r="AT40" s="966"/>
      <c r="AU40" s="966"/>
      <c r="AV40" s="966"/>
      <c r="AW40" s="966"/>
      <c r="AX40" s="966"/>
      <c r="AY40" s="966"/>
      <c r="AZ40" s="1044"/>
      <c r="BA40" s="1044"/>
      <c r="BB40" s="1044"/>
      <c r="BC40" s="1044"/>
      <c r="BD40" s="1044"/>
      <c r="BE40" s="1036"/>
      <c r="BF40" s="1036"/>
      <c r="BG40" s="1036"/>
      <c r="BH40" s="1036"/>
      <c r="BI40" s="1037"/>
      <c r="BJ40" s="240"/>
      <c r="BK40" s="240"/>
      <c r="BL40" s="240"/>
      <c r="BM40" s="240"/>
      <c r="BN40" s="240"/>
      <c r="BO40" s="253"/>
      <c r="BP40" s="253"/>
      <c r="BQ40" s="250">
        <v>34</v>
      </c>
      <c r="BR40" s="251"/>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34"/>
    </row>
    <row r="41" spans="1:131" s="235" customFormat="1" ht="26.25" customHeight="1" x14ac:dyDescent="0.15">
      <c r="A41" s="249">
        <v>14</v>
      </c>
      <c r="B41" s="1038"/>
      <c r="C41" s="1039"/>
      <c r="D41" s="1039"/>
      <c r="E41" s="1039"/>
      <c r="F41" s="1039"/>
      <c r="G41" s="1039"/>
      <c r="H41" s="1039"/>
      <c r="I41" s="1039"/>
      <c r="J41" s="1039"/>
      <c r="K41" s="1039"/>
      <c r="L41" s="1039"/>
      <c r="M41" s="1039"/>
      <c r="N41" s="1039"/>
      <c r="O41" s="1039"/>
      <c r="P41" s="1040"/>
      <c r="Q41" s="1045"/>
      <c r="R41" s="1042"/>
      <c r="S41" s="1042"/>
      <c r="T41" s="1042"/>
      <c r="U41" s="1042"/>
      <c r="V41" s="1042"/>
      <c r="W41" s="1042"/>
      <c r="X41" s="1042"/>
      <c r="Y41" s="1042"/>
      <c r="Z41" s="1042"/>
      <c r="AA41" s="1042"/>
      <c r="AB41" s="1042"/>
      <c r="AC41" s="1042"/>
      <c r="AD41" s="1042"/>
      <c r="AE41" s="1046"/>
      <c r="AF41" s="1041"/>
      <c r="AG41" s="1042"/>
      <c r="AH41" s="1042"/>
      <c r="AI41" s="1042"/>
      <c r="AJ41" s="1043"/>
      <c r="AK41" s="975"/>
      <c r="AL41" s="966"/>
      <c r="AM41" s="966"/>
      <c r="AN41" s="966"/>
      <c r="AO41" s="966"/>
      <c r="AP41" s="966"/>
      <c r="AQ41" s="966"/>
      <c r="AR41" s="966"/>
      <c r="AS41" s="966"/>
      <c r="AT41" s="966"/>
      <c r="AU41" s="966"/>
      <c r="AV41" s="966"/>
      <c r="AW41" s="966"/>
      <c r="AX41" s="966"/>
      <c r="AY41" s="966"/>
      <c r="AZ41" s="1044"/>
      <c r="BA41" s="1044"/>
      <c r="BB41" s="1044"/>
      <c r="BC41" s="1044"/>
      <c r="BD41" s="1044"/>
      <c r="BE41" s="1036"/>
      <c r="BF41" s="1036"/>
      <c r="BG41" s="1036"/>
      <c r="BH41" s="1036"/>
      <c r="BI41" s="1037"/>
      <c r="BJ41" s="240"/>
      <c r="BK41" s="240"/>
      <c r="BL41" s="240"/>
      <c r="BM41" s="240"/>
      <c r="BN41" s="240"/>
      <c r="BO41" s="253"/>
      <c r="BP41" s="253"/>
      <c r="BQ41" s="250">
        <v>35</v>
      </c>
      <c r="BR41" s="251"/>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34"/>
    </row>
    <row r="42" spans="1:131" s="235" customFormat="1" ht="26.25" customHeight="1" x14ac:dyDescent="0.15">
      <c r="A42" s="249">
        <v>15</v>
      </c>
      <c r="B42" s="1038"/>
      <c r="C42" s="1039"/>
      <c r="D42" s="1039"/>
      <c r="E42" s="1039"/>
      <c r="F42" s="1039"/>
      <c r="G42" s="1039"/>
      <c r="H42" s="1039"/>
      <c r="I42" s="1039"/>
      <c r="J42" s="1039"/>
      <c r="K42" s="1039"/>
      <c r="L42" s="1039"/>
      <c r="M42" s="1039"/>
      <c r="N42" s="1039"/>
      <c r="O42" s="1039"/>
      <c r="P42" s="1040"/>
      <c r="Q42" s="1045"/>
      <c r="R42" s="1042"/>
      <c r="S42" s="1042"/>
      <c r="T42" s="1042"/>
      <c r="U42" s="1042"/>
      <c r="V42" s="1042"/>
      <c r="W42" s="1042"/>
      <c r="X42" s="1042"/>
      <c r="Y42" s="1042"/>
      <c r="Z42" s="1042"/>
      <c r="AA42" s="1042"/>
      <c r="AB42" s="1042"/>
      <c r="AC42" s="1042"/>
      <c r="AD42" s="1042"/>
      <c r="AE42" s="1046"/>
      <c r="AF42" s="1041"/>
      <c r="AG42" s="1042"/>
      <c r="AH42" s="1042"/>
      <c r="AI42" s="1042"/>
      <c r="AJ42" s="1043"/>
      <c r="AK42" s="975"/>
      <c r="AL42" s="966"/>
      <c r="AM42" s="966"/>
      <c r="AN42" s="966"/>
      <c r="AO42" s="966"/>
      <c r="AP42" s="966"/>
      <c r="AQ42" s="966"/>
      <c r="AR42" s="966"/>
      <c r="AS42" s="966"/>
      <c r="AT42" s="966"/>
      <c r="AU42" s="966"/>
      <c r="AV42" s="966"/>
      <c r="AW42" s="966"/>
      <c r="AX42" s="966"/>
      <c r="AY42" s="966"/>
      <c r="AZ42" s="1044"/>
      <c r="BA42" s="1044"/>
      <c r="BB42" s="1044"/>
      <c r="BC42" s="1044"/>
      <c r="BD42" s="1044"/>
      <c r="BE42" s="1036"/>
      <c r="BF42" s="1036"/>
      <c r="BG42" s="1036"/>
      <c r="BH42" s="1036"/>
      <c r="BI42" s="1037"/>
      <c r="BJ42" s="240"/>
      <c r="BK42" s="240"/>
      <c r="BL42" s="240"/>
      <c r="BM42" s="240"/>
      <c r="BN42" s="240"/>
      <c r="BO42" s="253"/>
      <c r="BP42" s="253"/>
      <c r="BQ42" s="250">
        <v>36</v>
      </c>
      <c r="BR42" s="251"/>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34"/>
    </row>
    <row r="43" spans="1:131" s="235" customFormat="1" ht="26.25" customHeight="1" x14ac:dyDescent="0.15">
      <c r="A43" s="249">
        <v>16</v>
      </c>
      <c r="B43" s="1038"/>
      <c r="C43" s="1039"/>
      <c r="D43" s="1039"/>
      <c r="E43" s="1039"/>
      <c r="F43" s="1039"/>
      <c r="G43" s="1039"/>
      <c r="H43" s="1039"/>
      <c r="I43" s="1039"/>
      <c r="J43" s="1039"/>
      <c r="K43" s="1039"/>
      <c r="L43" s="1039"/>
      <c r="M43" s="1039"/>
      <c r="N43" s="1039"/>
      <c r="O43" s="1039"/>
      <c r="P43" s="1040"/>
      <c r="Q43" s="1045"/>
      <c r="R43" s="1042"/>
      <c r="S43" s="1042"/>
      <c r="T43" s="1042"/>
      <c r="U43" s="1042"/>
      <c r="V43" s="1042"/>
      <c r="W43" s="1042"/>
      <c r="X43" s="1042"/>
      <c r="Y43" s="1042"/>
      <c r="Z43" s="1042"/>
      <c r="AA43" s="1042"/>
      <c r="AB43" s="1042"/>
      <c r="AC43" s="1042"/>
      <c r="AD43" s="1042"/>
      <c r="AE43" s="1046"/>
      <c r="AF43" s="1041"/>
      <c r="AG43" s="1042"/>
      <c r="AH43" s="1042"/>
      <c r="AI43" s="1042"/>
      <c r="AJ43" s="1043"/>
      <c r="AK43" s="975"/>
      <c r="AL43" s="966"/>
      <c r="AM43" s="966"/>
      <c r="AN43" s="966"/>
      <c r="AO43" s="966"/>
      <c r="AP43" s="966"/>
      <c r="AQ43" s="966"/>
      <c r="AR43" s="966"/>
      <c r="AS43" s="966"/>
      <c r="AT43" s="966"/>
      <c r="AU43" s="966"/>
      <c r="AV43" s="966"/>
      <c r="AW43" s="966"/>
      <c r="AX43" s="966"/>
      <c r="AY43" s="966"/>
      <c r="AZ43" s="1044"/>
      <c r="BA43" s="1044"/>
      <c r="BB43" s="1044"/>
      <c r="BC43" s="1044"/>
      <c r="BD43" s="1044"/>
      <c r="BE43" s="1036"/>
      <c r="BF43" s="1036"/>
      <c r="BG43" s="1036"/>
      <c r="BH43" s="1036"/>
      <c r="BI43" s="1037"/>
      <c r="BJ43" s="240"/>
      <c r="BK43" s="240"/>
      <c r="BL43" s="240"/>
      <c r="BM43" s="240"/>
      <c r="BN43" s="240"/>
      <c r="BO43" s="253"/>
      <c r="BP43" s="253"/>
      <c r="BQ43" s="250">
        <v>37</v>
      </c>
      <c r="BR43" s="251"/>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34"/>
    </row>
    <row r="44" spans="1:131" s="235" customFormat="1" ht="26.25" customHeight="1" x14ac:dyDescent="0.15">
      <c r="A44" s="249">
        <v>17</v>
      </c>
      <c r="B44" s="1038"/>
      <c r="C44" s="1039"/>
      <c r="D44" s="1039"/>
      <c r="E44" s="1039"/>
      <c r="F44" s="1039"/>
      <c r="G44" s="1039"/>
      <c r="H44" s="1039"/>
      <c r="I44" s="1039"/>
      <c r="J44" s="1039"/>
      <c r="K44" s="1039"/>
      <c r="L44" s="1039"/>
      <c r="M44" s="1039"/>
      <c r="N44" s="1039"/>
      <c r="O44" s="1039"/>
      <c r="P44" s="1040"/>
      <c r="Q44" s="1045"/>
      <c r="R44" s="1042"/>
      <c r="S44" s="1042"/>
      <c r="T44" s="1042"/>
      <c r="U44" s="1042"/>
      <c r="V44" s="1042"/>
      <c r="W44" s="1042"/>
      <c r="X44" s="1042"/>
      <c r="Y44" s="1042"/>
      <c r="Z44" s="1042"/>
      <c r="AA44" s="1042"/>
      <c r="AB44" s="1042"/>
      <c r="AC44" s="1042"/>
      <c r="AD44" s="1042"/>
      <c r="AE44" s="1046"/>
      <c r="AF44" s="1041"/>
      <c r="AG44" s="1042"/>
      <c r="AH44" s="1042"/>
      <c r="AI44" s="1042"/>
      <c r="AJ44" s="1043"/>
      <c r="AK44" s="975"/>
      <c r="AL44" s="966"/>
      <c r="AM44" s="966"/>
      <c r="AN44" s="966"/>
      <c r="AO44" s="966"/>
      <c r="AP44" s="966"/>
      <c r="AQ44" s="966"/>
      <c r="AR44" s="966"/>
      <c r="AS44" s="966"/>
      <c r="AT44" s="966"/>
      <c r="AU44" s="966"/>
      <c r="AV44" s="966"/>
      <c r="AW44" s="966"/>
      <c r="AX44" s="966"/>
      <c r="AY44" s="966"/>
      <c r="AZ44" s="1044"/>
      <c r="BA44" s="1044"/>
      <c r="BB44" s="1044"/>
      <c r="BC44" s="1044"/>
      <c r="BD44" s="1044"/>
      <c r="BE44" s="1036"/>
      <c r="BF44" s="1036"/>
      <c r="BG44" s="1036"/>
      <c r="BH44" s="1036"/>
      <c r="BI44" s="1037"/>
      <c r="BJ44" s="240"/>
      <c r="BK44" s="240"/>
      <c r="BL44" s="240"/>
      <c r="BM44" s="240"/>
      <c r="BN44" s="240"/>
      <c r="BO44" s="253"/>
      <c r="BP44" s="253"/>
      <c r="BQ44" s="250">
        <v>38</v>
      </c>
      <c r="BR44" s="251"/>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34"/>
    </row>
    <row r="45" spans="1:131" s="235" customFormat="1" ht="26.25" customHeight="1" x14ac:dyDescent="0.15">
      <c r="A45" s="249">
        <v>18</v>
      </c>
      <c r="B45" s="1038"/>
      <c r="C45" s="1039"/>
      <c r="D45" s="1039"/>
      <c r="E45" s="1039"/>
      <c r="F45" s="1039"/>
      <c r="G45" s="1039"/>
      <c r="H45" s="1039"/>
      <c r="I45" s="1039"/>
      <c r="J45" s="1039"/>
      <c r="K45" s="1039"/>
      <c r="L45" s="1039"/>
      <c r="M45" s="1039"/>
      <c r="N45" s="1039"/>
      <c r="O45" s="1039"/>
      <c r="P45" s="1040"/>
      <c r="Q45" s="1045"/>
      <c r="R45" s="1042"/>
      <c r="S45" s="1042"/>
      <c r="T45" s="1042"/>
      <c r="U45" s="1042"/>
      <c r="V45" s="1042"/>
      <c r="W45" s="1042"/>
      <c r="X45" s="1042"/>
      <c r="Y45" s="1042"/>
      <c r="Z45" s="1042"/>
      <c r="AA45" s="1042"/>
      <c r="AB45" s="1042"/>
      <c r="AC45" s="1042"/>
      <c r="AD45" s="1042"/>
      <c r="AE45" s="1046"/>
      <c r="AF45" s="1041"/>
      <c r="AG45" s="1042"/>
      <c r="AH45" s="1042"/>
      <c r="AI45" s="1042"/>
      <c r="AJ45" s="1043"/>
      <c r="AK45" s="975"/>
      <c r="AL45" s="966"/>
      <c r="AM45" s="966"/>
      <c r="AN45" s="966"/>
      <c r="AO45" s="966"/>
      <c r="AP45" s="966"/>
      <c r="AQ45" s="966"/>
      <c r="AR45" s="966"/>
      <c r="AS45" s="966"/>
      <c r="AT45" s="966"/>
      <c r="AU45" s="966"/>
      <c r="AV45" s="966"/>
      <c r="AW45" s="966"/>
      <c r="AX45" s="966"/>
      <c r="AY45" s="966"/>
      <c r="AZ45" s="1044"/>
      <c r="BA45" s="1044"/>
      <c r="BB45" s="1044"/>
      <c r="BC45" s="1044"/>
      <c r="BD45" s="1044"/>
      <c r="BE45" s="1036"/>
      <c r="BF45" s="1036"/>
      <c r="BG45" s="1036"/>
      <c r="BH45" s="1036"/>
      <c r="BI45" s="1037"/>
      <c r="BJ45" s="240"/>
      <c r="BK45" s="240"/>
      <c r="BL45" s="240"/>
      <c r="BM45" s="240"/>
      <c r="BN45" s="240"/>
      <c r="BO45" s="253"/>
      <c r="BP45" s="253"/>
      <c r="BQ45" s="250">
        <v>39</v>
      </c>
      <c r="BR45" s="251"/>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34"/>
    </row>
    <row r="46" spans="1:131" s="235" customFormat="1" ht="26.25" customHeight="1" x14ac:dyDescent="0.15">
      <c r="A46" s="249">
        <v>19</v>
      </c>
      <c r="B46" s="1038"/>
      <c r="C46" s="1039"/>
      <c r="D46" s="1039"/>
      <c r="E46" s="1039"/>
      <c r="F46" s="1039"/>
      <c r="G46" s="1039"/>
      <c r="H46" s="1039"/>
      <c r="I46" s="1039"/>
      <c r="J46" s="1039"/>
      <c r="K46" s="1039"/>
      <c r="L46" s="1039"/>
      <c r="M46" s="1039"/>
      <c r="N46" s="1039"/>
      <c r="O46" s="1039"/>
      <c r="P46" s="1040"/>
      <c r="Q46" s="1045"/>
      <c r="R46" s="1042"/>
      <c r="S46" s="1042"/>
      <c r="T46" s="1042"/>
      <c r="U46" s="1042"/>
      <c r="V46" s="1042"/>
      <c r="W46" s="1042"/>
      <c r="X46" s="1042"/>
      <c r="Y46" s="1042"/>
      <c r="Z46" s="1042"/>
      <c r="AA46" s="1042"/>
      <c r="AB46" s="1042"/>
      <c r="AC46" s="1042"/>
      <c r="AD46" s="1042"/>
      <c r="AE46" s="1046"/>
      <c r="AF46" s="1041"/>
      <c r="AG46" s="1042"/>
      <c r="AH46" s="1042"/>
      <c r="AI46" s="1042"/>
      <c r="AJ46" s="1043"/>
      <c r="AK46" s="975"/>
      <c r="AL46" s="966"/>
      <c r="AM46" s="966"/>
      <c r="AN46" s="966"/>
      <c r="AO46" s="966"/>
      <c r="AP46" s="966"/>
      <c r="AQ46" s="966"/>
      <c r="AR46" s="966"/>
      <c r="AS46" s="966"/>
      <c r="AT46" s="966"/>
      <c r="AU46" s="966"/>
      <c r="AV46" s="966"/>
      <c r="AW46" s="966"/>
      <c r="AX46" s="966"/>
      <c r="AY46" s="966"/>
      <c r="AZ46" s="1044"/>
      <c r="BA46" s="1044"/>
      <c r="BB46" s="1044"/>
      <c r="BC46" s="1044"/>
      <c r="BD46" s="1044"/>
      <c r="BE46" s="1036"/>
      <c r="BF46" s="1036"/>
      <c r="BG46" s="1036"/>
      <c r="BH46" s="1036"/>
      <c r="BI46" s="1037"/>
      <c r="BJ46" s="240"/>
      <c r="BK46" s="240"/>
      <c r="BL46" s="240"/>
      <c r="BM46" s="240"/>
      <c r="BN46" s="240"/>
      <c r="BO46" s="253"/>
      <c r="BP46" s="253"/>
      <c r="BQ46" s="250">
        <v>40</v>
      </c>
      <c r="BR46" s="251"/>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34"/>
    </row>
    <row r="47" spans="1:131" s="235" customFormat="1" ht="26.25" customHeight="1" x14ac:dyDescent="0.15">
      <c r="A47" s="249">
        <v>20</v>
      </c>
      <c r="B47" s="1038"/>
      <c r="C47" s="1039"/>
      <c r="D47" s="1039"/>
      <c r="E47" s="1039"/>
      <c r="F47" s="1039"/>
      <c r="G47" s="1039"/>
      <c r="H47" s="1039"/>
      <c r="I47" s="1039"/>
      <c r="J47" s="1039"/>
      <c r="K47" s="1039"/>
      <c r="L47" s="1039"/>
      <c r="M47" s="1039"/>
      <c r="N47" s="1039"/>
      <c r="O47" s="1039"/>
      <c r="P47" s="1040"/>
      <c r="Q47" s="1045"/>
      <c r="R47" s="1042"/>
      <c r="S47" s="1042"/>
      <c r="T47" s="1042"/>
      <c r="U47" s="1042"/>
      <c r="V47" s="1042"/>
      <c r="W47" s="1042"/>
      <c r="X47" s="1042"/>
      <c r="Y47" s="1042"/>
      <c r="Z47" s="1042"/>
      <c r="AA47" s="1042"/>
      <c r="AB47" s="1042"/>
      <c r="AC47" s="1042"/>
      <c r="AD47" s="1042"/>
      <c r="AE47" s="1046"/>
      <c r="AF47" s="1041"/>
      <c r="AG47" s="1042"/>
      <c r="AH47" s="1042"/>
      <c r="AI47" s="1042"/>
      <c r="AJ47" s="1043"/>
      <c r="AK47" s="975"/>
      <c r="AL47" s="966"/>
      <c r="AM47" s="966"/>
      <c r="AN47" s="966"/>
      <c r="AO47" s="966"/>
      <c r="AP47" s="966"/>
      <c r="AQ47" s="966"/>
      <c r="AR47" s="966"/>
      <c r="AS47" s="966"/>
      <c r="AT47" s="966"/>
      <c r="AU47" s="966"/>
      <c r="AV47" s="966"/>
      <c r="AW47" s="966"/>
      <c r="AX47" s="966"/>
      <c r="AY47" s="966"/>
      <c r="AZ47" s="1044"/>
      <c r="BA47" s="1044"/>
      <c r="BB47" s="1044"/>
      <c r="BC47" s="1044"/>
      <c r="BD47" s="1044"/>
      <c r="BE47" s="1036"/>
      <c r="BF47" s="1036"/>
      <c r="BG47" s="1036"/>
      <c r="BH47" s="1036"/>
      <c r="BI47" s="1037"/>
      <c r="BJ47" s="240"/>
      <c r="BK47" s="240"/>
      <c r="BL47" s="240"/>
      <c r="BM47" s="240"/>
      <c r="BN47" s="240"/>
      <c r="BO47" s="253"/>
      <c r="BP47" s="253"/>
      <c r="BQ47" s="250">
        <v>41</v>
      </c>
      <c r="BR47" s="251"/>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4"/>
    </row>
    <row r="48" spans="1:131" s="235" customFormat="1" ht="26.25" customHeight="1" x14ac:dyDescent="0.15">
      <c r="A48" s="249">
        <v>21</v>
      </c>
      <c r="B48" s="1038"/>
      <c r="C48" s="1039"/>
      <c r="D48" s="1039"/>
      <c r="E48" s="1039"/>
      <c r="F48" s="1039"/>
      <c r="G48" s="1039"/>
      <c r="H48" s="1039"/>
      <c r="I48" s="1039"/>
      <c r="J48" s="1039"/>
      <c r="K48" s="1039"/>
      <c r="L48" s="1039"/>
      <c r="M48" s="1039"/>
      <c r="N48" s="1039"/>
      <c r="O48" s="1039"/>
      <c r="P48" s="1040"/>
      <c r="Q48" s="1045"/>
      <c r="R48" s="1042"/>
      <c r="S48" s="1042"/>
      <c r="T48" s="1042"/>
      <c r="U48" s="1042"/>
      <c r="V48" s="1042"/>
      <c r="W48" s="1042"/>
      <c r="X48" s="1042"/>
      <c r="Y48" s="1042"/>
      <c r="Z48" s="1042"/>
      <c r="AA48" s="1042"/>
      <c r="AB48" s="1042"/>
      <c r="AC48" s="1042"/>
      <c r="AD48" s="1042"/>
      <c r="AE48" s="1046"/>
      <c r="AF48" s="1041"/>
      <c r="AG48" s="1042"/>
      <c r="AH48" s="1042"/>
      <c r="AI48" s="1042"/>
      <c r="AJ48" s="1043"/>
      <c r="AK48" s="975"/>
      <c r="AL48" s="966"/>
      <c r="AM48" s="966"/>
      <c r="AN48" s="966"/>
      <c r="AO48" s="966"/>
      <c r="AP48" s="966"/>
      <c r="AQ48" s="966"/>
      <c r="AR48" s="966"/>
      <c r="AS48" s="966"/>
      <c r="AT48" s="966"/>
      <c r="AU48" s="966"/>
      <c r="AV48" s="966"/>
      <c r="AW48" s="966"/>
      <c r="AX48" s="966"/>
      <c r="AY48" s="966"/>
      <c r="AZ48" s="1044"/>
      <c r="BA48" s="1044"/>
      <c r="BB48" s="1044"/>
      <c r="BC48" s="1044"/>
      <c r="BD48" s="1044"/>
      <c r="BE48" s="1036"/>
      <c r="BF48" s="1036"/>
      <c r="BG48" s="1036"/>
      <c r="BH48" s="1036"/>
      <c r="BI48" s="1037"/>
      <c r="BJ48" s="240"/>
      <c r="BK48" s="240"/>
      <c r="BL48" s="240"/>
      <c r="BM48" s="240"/>
      <c r="BN48" s="240"/>
      <c r="BO48" s="253"/>
      <c r="BP48" s="253"/>
      <c r="BQ48" s="250">
        <v>42</v>
      </c>
      <c r="BR48" s="251"/>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4"/>
    </row>
    <row r="49" spans="1:131" s="235" customFormat="1" ht="26.25" customHeight="1" x14ac:dyDescent="0.15">
      <c r="A49" s="249">
        <v>22</v>
      </c>
      <c r="B49" s="1038"/>
      <c r="C49" s="1039"/>
      <c r="D49" s="1039"/>
      <c r="E49" s="1039"/>
      <c r="F49" s="1039"/>
      <c r="G49" s="1039"/>
      <c r="H49" s="1039"/>
      <c r="I49" s="1039"/>
      <c r="J49" s="1039"/>
      <c r="K49" s="1039"/>
      <c r="L49" s="1039"/>
      <c r="M49" s="1039"/>
      <c r="N49" s="1039"/>
      <c r="O49" s="1039"/>
      <c r="P49" s="1040"/>
      <c r="Q49" s="1045"/>
      <c r="R49" s="1042"/>
      <c r="S49" s="1042"/>
      <c r="T49" s="1042"/>
      <c r="U49" s="1042"/>
      <c r="V49" s="1042"/>
      <c r="W49" s="1042"/>
      <c r="X49" s="1042"/>
      <c r="Y49" s="1042"/>
      <c r="Z49" s="1042"/>
      <c r="AA49" s="1042"/>
      <c r="AB49" s="1042"/>
      <c r="AC49" s="1042"/>
      <c r="AD49" s="1042"/>
      <c r="AE49" s="1046"/>
      <c r="AF49" s="1041"/>
      <c r="AG49" s="1042"/>
      <c r="AH49" s="1042"/>
      <c r="AI49" s="1042"/>
      <c r="AJ49" s="1043"/>
      <c r="AK49" s="975"/>
      <c r="AL49" s="966"/>
      <c r="AM49" s="966"/>
      <c r="AN49" s="966"/>
      <c r="AO49" s="966"/>
      <c r="AP49" s="966"/>
      <c r="AQ49" s="966"/>
      <c r="AR49" s="966"/>
      <c r="AS49" s="966"/>
      <c r="AT49" s="966"/>
      <c r="AU49" s="966"/>
      <c r="AV49" s="966"/>
      <c r="AW49" s="966"/>
      <c r="AX49" s="966"/>
      <c r="AY49" s="966"/>
      <c r="AZ49" s="1044"/>
      <c r="BA49" s="1044"/>
      <c r="BB49" s="1044"/>
      <c r="BC49" s="1044"/>
      <c r="BD49" s="1044"/>
      <c r="BE49" s="1036"/>
      <c r="BF49" s="1036"/>
      <c r="BG49" s="1036"/>
      <c r="BH49" s="1036"/>
      <c r="BI49" s="1037"/>
      <c r="BJ49" s="240"/>
      <c r="BK49" s="240"/>
      <c r="BL49" s="240"/>
      <c r="BM49" s="240"/>
      <c r="BN49" s="240"/>
      <c r="BO49" s="253"/>
      <c r="BP49" s="253"/>
      <c r="BQ49" s="250">
        <v>43</v>
      </c>
      <c r="BR49" s="251"/>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15">
      <c r="A50" s="249">
        <v>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44</v>
      </c>
      <c r="BR50" s="251"/>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15">
      <c r="A51" s="249">
        <v>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45</v>
      </c>
      <c r="BR51" s="251"/>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15">
      <c r="A52" s="249">
        <v>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15">
      <c r="A53" s="249">
        <v>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15">
      <c r="A54" s="249">
        <v>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15">
      <c r="A55" s="249">
        <v>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15">
      <c r="A56" s="249">
        <v>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15">
      <c r="A57" s="249">
        <v>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15">
      <c r="A58" s="249">
        <v>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15">
      <c r="A59" s="249">
        <v>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15">
      <c r="A60" s="249">
        <v>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
      <c r="A61" s="249">
        <v>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15">
      <c r="A62" s="24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398</v>
      </c>
      <c r="BK62" s="1029"/>
      <c r="BL62" s="1029"/>
      <c r="BM62" s="1029"/>
      <c r="BN62" s="1030"/>
      <c r="BO62" s="253"/>
      <c r="BP62" s="253"/>
      <c r="BQ62" s="250">
        <v>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
      <c r="A63" s="252" t="s">
        <v>377</v>
      </c>
      <c r="B63" s="939" t="s">
        <v>399</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5386</v>
      </c>
      <c r="AG63" s="954"/>
      <c r="AH63" s="954"/>
      <c r="AI63" s="954"/>
      <c r="AJ63" s="1024"/>
      <c r="AK63" s="1025"/>
      <c r="AL63" s="958"/>
      <c r="AM63" s="958"/>
      <c r="AN63" s="958"/>
      <c r="AO63" s="958"/>
      <c r="AP63" s="954"/>
      <c r="AQ63" s="954"/>
      <c r="AR63" s="954"/>
      <c r="AS63" s="954"/>
      <c r="AT63" s="954"/>
      <c r="AU63" s="954"/>
      <c r="AV63" s="954"/>
      <c r="AW63" s="954"/>
      <c r="AX63" s="954"/>
      <c r="AY63" s="954"/>
      <c r="AZ63" s="1019"/>
      <c r="BA63" s="1019"/>
      <c r="BB63" s="1019"/>
      <c r="BC63" s="1019"/>
      <c r="BD63" s="1019"/>
      <c r="BE63" s="955"/>
      <c r="BF63" s="955"/>
      <c r="BG63" s="955"/>
      <c r="BH63" s="955"/>
      <c r="BI63" s="956"/>
      <c r="BJ63" s="1020" t="s">
        <v>400</v>
      </c>
      <c r="BK63" s="946"/>
      <c r="BL63" s="946"/>
      <c r="BM63" s="946"/>
      <c r="BN63" s="1021"/>
      <c r="BO63" s="253"/>
      <c r="BP63" s="253"/>
      <c r="BQ63" s="250">
        <v>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1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
      <c r="A65" s="240" t="s">
        <v>401</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15">
      <c r="A66" s="990" t="s">
        <v>402</v>
      </c>
      <c r="B66" s="991"/>
      <c r="C66" s="991"/>
      <c r="D66" s="991"/>
      <c r="E66" s="991"/>
      <c r="F66" s="991"/>
      <c r="G66" s="991"/>
      <c r="H66" s="991"/>
      <c r="I66" s="991"/>
      <c r="J66" s="991"/>
      <c r="K66" s="991"/>
      <c r="L66" s="991"/>
      <c r="M66" s="991"/>
      <c r="N66" s="991"/>
      <c r="O66" s="991"/>
      <c r="P66" s="992"/>
      <c r="Q66" s="996" t="s">
        <v>381</v>
      </c>
      <c r="R66" s="997"/>
      <c r="S66" s="997"/>
      <c r="T66" s="997"/>
      <c r="U66" s="998"/>
      <c r="V66" s="996" t="s">
        <v>382</v>
      </c>
      <c r="W66" s="997"/>
      <c r="X66" s="997"/>
      <c r="Y66" s="997"/>
      <c r="Z66" s="998"/>
      <c r="AA66" s="996" t="s">
        <v>403</v>
      </c>
      <c r="AB66" s="997"/>
      <c r="AC66" s="997"/>
      <c r="AD66" s="997"/>
      <c r="AE66" s="998"/>
      <c r="AF66" s="1002" t="s">
        <v>384</v>
      </c>
      <c r="AG66" s="1003"/>
      <c r="AH66" s="1003"/>
      <c r="AI66" s="1003"/>
      <c r="AJ66" s="1004"/>
      <c r="AK66" s="996" t="s">
        <v>385</v>
      </c>
      <c r="AL66" s="991"/>
      <c r="AM66" s="991"/>
      <c r="AN66" s="991"/>
      <c r="AO66" s="992"/>
      <c r="AP66" s="996" t="s">
        <v>386</v>
      </c>
      <c r="AQ66" s="997"/>
      <c r="AR66" s="997"/>
      <c r="AS66" s="997"/>
      <c r="AT66" s="998"/>
      <c r="AU66" s="996" t="s">
        <v>404</v>
      </c>
      <c r="AV66" s="997"/>
      <c r="AW66" s="997"/>
      <c r="AX66" s="997"/>
      <c r="AY66" s="998"/>
      <c r="AZ66" s="996" t="s">
        <v>356</v>
      </c>
      <c r="BA66" s="997"/>
      <c r="BB66" s="997"/>
      <c r="BC66" s="997"/>
      <c r="BD66" s="1012"/>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15">
      <c r="A68" s="246">
        <v>1</v>
      </c>
      <c r="B68" s="980" t="s">
        <v>582</v>
      </c>
      <c r="C68" s="981"/>
      <c r="D68" s="981"/>
      <c r="E68" s="981"/>
      <c r="F68" s="981"/>
      <c r="G68" s="981"/>
      <c r="H68" s="981"/>
      <c r="I68" s="981"/>
      <c r="J68" s="981"/>
      <c r="K68" s="981"/>
      <c r="L68" s="981"/>
      <c r="M68" s="981"/>
      <c r="N68" s="981"/>
      <c r="O68" s="981"/>
      <c r="P68" s="982"/>
      <c r="Q68" s="983">
        <v>2362</v>
      </c>
      <c r="R68" s="977"/>
      <c r="S68" s="977"/>
      <c r="T68" s="977"/>
      <c r="U68" s="977"/>
      <c r="V68" s="977">
        <v>2310</v>
      </c>
      <c r="W68" s="977"/>
      <c r="X68" s="977"/>
      <c r="Y68" s="977"/>
      <c r="Z68" s="977"/>
      <c r="AA68" s="977">
        <v>52</v>
      </c>
      <c r="AB68" s="977"/>
      <c r="AC68" s="977"/>
      <c r="AD68" s="977"/>
      <c r="AE68" s="977"/>
      <c r="AF68" s="977">
        <v>52</v>
      </c>
      <c r="AG68" s="977"/>
      <c r="AH68" s="977"/>
      <c r="AI68" s="977"/>
      <c r="AJ68" s="977"/>
      <c r="AK68" s="977" t="s">
        <v>560</v>
      </c>
      <c r="AL68" s="977"/>
      <c r="AM68" s="977"/>
      <c r="AN68" s="977"/>
      <c r="AO68" s="977"/>
      <c r="AP68" s="977" t="s">
        <v>560</v>
      </c>
      <c r="AQ68" s="977"/>
      <c r="AR68" s="977"/>
      <c r="AS68" s="977"/>
      <c r="AT68" s="977"/>
      <c r="AU68" s="977" t="s">
        <v>560</v>
      </c>
      <c r="AV68" s="977"/>
      <c r="AW68" s="977"/>
      <c r="AX68" s="977"/>
      <c r="AY68" s="977"/>
      <c r="AZ68" s="978"/>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15">
      <c r="A69" s="249">
        <v>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15">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15">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15">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15">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15">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15">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15">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15">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15">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15">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15">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15">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15">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15">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15">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15">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15">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15">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
      <c r="A88" s="252" t="s">
        <v>377</v>
      </c>
      <c r="B88" s="939" t="s">
        <v>405</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c r="AG88" s="954"/>
      <c r="AH88" s="954"/>
      <c r="AI88" s="954"/>
      <c r="AJ88" s="954"/>
      <c r="AK88" s="958"/>
      <c r="AL88" s="958"/>
      <c r="AM88" s="958"/>
      <c r="AN88" s="958"/>
      <c r="AO88" s="958"/>
      <c r="AP88" s="954"/>
      <c r="AQ88" s="954"/>
      <c r="AR88" s="954"/>
      <c r="AS88" s="954"/>
      <c r="AT88" s="954"/>
      <c r="AU88" s="954"/>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15">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15">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15">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15">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15">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15">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15">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15">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15">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15">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15">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15">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15">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377</v>
      </c>
      <c r="BR102" s="939" t="s">
        <v>406</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c r="CS102" s="946"/>
      <c r="CT102" s="946"/>
      <c r="CU102" s="946"/>
      <c r="CV102" s="947"/>
      <c r="CW102" s="945"/>
      <c r="CX102" s="946"/>
      <c r="CY102" s="946"/>
      <c r="CZ102" s="946"/>
      <c r="DA102" s="947"/>
      <c r="DB102" s="945"/>
      <c r="DC102" s="946"/>
      <c r="DD102" s="946"/>
      <c r="DE102" s="946"/>
      <c r="DF102" s="947"/>
      <c r="DG102" s="945"/>
      <c r="DH102" s="946"/>
      <c r="DI102" s="946"/>
      <c r="DJ102" s="946"/>
      <c r="DK102" s="947"/>
      <c r="DL102" s="945"/>
      <c r="DM102" s="946"/>
      <c r="DN102" s="946"/>
      <c r="DO102" s="946"/>
      <c r="DP102" s="947"/>
      <c r="DQ102" s="945"/>
      <c r="DR102" s="946"/>
      <c r="DS102" s="946"/>
      <c r="DT102" s="946"/>
      <c r="DU102" s="947"/>
      <c r="DV102" s="928"/>
      <c r="DW102" s="929"/>
      <c r="DX102" s="929"/>
      <c r="DY102" s="929"/>
      <c r="DZ102" s="930"/>
      <c r="EA102" s="234"/>
    </row>
    <row r="103" spans="1:131" s="235" customFormat="1" ht="26.25" customHeight="1" x14ac:dyDescent="0.15">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407</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15">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408</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1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
      <c r="A107" s="263" t="s">
        <v>409</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410</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15">
      <c r="A108" s="933" t="s">
        <v>411</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412</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15">
      <c r="A109" s="888" t="s">
        <v>413</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414</v>
      </c>
      <c r="AB109" s="889"/>
      <c r="AC109" s="889"/>
      <c r="AD109" s="889"/>
      <c r="AE109" s="890"/>
      <c r="AF109" s="891" t="s">
        <v>304</v>
      </c>
      <c r="AG109" s="889"/>
      <c r="AH109" s="889"/>
      <c r="AI109" s="889"/>
      <c r="AJ109" s="890"/>
      <c r="AK109" s="891" t="s">
        <v>303</v>
      </c>
      <c r="AL109" s="889"/>
      <c r="AM109" s="889"/>
      <c r="AN109" s="889"/>
      <c r="AO109" s="890"/>
      <c r="AP109" s="891" t="s">
        <v>415</v>
      </c>
      <c r="AQ109" s="889"/>
      <c r="AR109" s="889"/>
      <c r="AS109" s="889"/>
      <c r="AT109" s="920"/>
      <c r="AU109" s="888" t="s">
        <v>413</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414</v>
      </c>
      <c r="BR109" s="889"/>
      <c r="BS109" s="889"/>
      <c r="BT109" s="889"/>
      <c r="BU109" s="890"/>
      <c r="BV109" s="891" t="s">
        <v>304</v>
      </c>
      <c r="BW109" s="889"/>
      <c r="BX109" s="889"/>
      <c r="BY109" s="889"/>
      <c r="BZ109" s="890"/>
      <c r="CA109" s="891" t="s">
        <v>303</v>
      </c>
      <c r="CB109" s="889"/>
      <c r="CC109" s="889"/>
      <c r="CD109" s="889"/>
      <c r="CE109" s="890"/>
      <c r="CF109" s="927" t="s">
        <v>415</v>
      </c>
      <c r="CG109" s="927"/>
      <c r="CH109" s="927"/>
      <c r="CI109" s="927"/>
      <c r="CJ109" s="927"/>
      <c r="CK109" s="891" t="s">
        <v>416</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414</v>
      </c>
      <c r="DH109" s="889"/>
      <c r="DI109" s="889"/>
      <c r="DJ109" s="889"/>
      <c r="DK109" s="890"/>
      <c r="DL109" s="891" t="s">
        <v>304</v>
      </c>
      <c r="DM109" s="889"/>
      <c r="DN109" s="889"/>
      <c r="DO109" s="889"/>
      <c r="DP109" s="890"/>
      <c r="DQ109" s="891" t="s">
        <v>303</v>
      </c>
      <c r="DR109" s="889"/>
      <c r="DS109" s="889"/>
      <c r="DT109" s="889"/>
      <c r="DU109" s="890"/>
      <c r="DV109" s="891" t="s">
        <v>415</v>
      </c>
      <c r="DW109" s="889"/>
      <c r="DX109" s="889"/>
      <c r="DY109" s="889"/>
      <c r="DZ109" s="920"/>
    </row>
    <row r="110" spans="1:131" s="234" customFormat="1" ht="26.25" customHeight="1" x14ac:dyDescent="0.15">
      <c r="A110" s="789" t="s">
        <v>417</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72586523</v>
      </c>
      <c r="AB110" s="882"/>
      <c r="AC110" s="882"/>
      <c r="AD110" s="882"/>
      <c r="AE110" s="883"/>
      <c r="AF110" s="884">
        <v>71110489</v>
      </c>
      <c r="AG110" s="882"/>
      <c r="AH110" s="882"/>
      <c r="AI110" s="882"/>
      <c r="AJ110" s="883"/>
      <c r="AK110" s="884">
        <v>72129332</v>
      </c>
      <c r="AL110" s="882"/>
      <c r="AM110" s="882"/>
      <c r="AN110" s="882"/>
      <c r="AO110" s="883"/>
      <c r="AP110" s="885">
        <v>29.5</v>
      </c>
      <c r="AQ110" s="886"/>
      <c r="AR110" s="886"/>
      <c r="AS110" s="886"/>
      <c r="AT110" s="887"/>
      <c r="AU110" s="921" t="s">
        <v>70</v>
      </c>
      <c r="AV110" s="922"/>
      <c r="AW110" s="922"/>
      <c r="AX110" s="922"/>
      <c r="AY110" s="922"/>
      <c r="AZ110" s="844" t="s">
        <v>418</v>
      </c>
      <c r="BA110" s="790"/>
      <c r="BB110" s="790"/>
      <c r="BC110" s="790"/>
      <c r="BD110" s="790"/>
      <c r="BE110" s="790"/>
      <c r="BF110" s="790"/>
      <c r="BG110" s="790"/>
      <c r="BH110" s="790"/>
      <c r="BI110" s="790"/>
      <c r="BJ110" s="790"/>
      <c r="BK110" s="790"/>
      <c r="BL110" s="790"/>
      <c r="BM110" s="790"/>
      <c r="BN110" s="790"/>
      <c r="BO110" s="790"/>
      <c r="BP110" s="791"/>
      <c r="BQ110" s="845">
        <v>1020761233</v>
      </c>
      <c r="BR110" s="827"/>
      <c r="BS110" s="827"/>
      <c r="BT110" s="827"/>
      <c r="BU110" s="827"/>
      <c r="BV110" s="827">
        <v>1024364345</v>
      </c>
      <c r="BW110" s="827"/>
      <c r="BX110" s="827"/>
      <c r="BY110" s="827"/>
      <c r="BZ110" s="827"/>
      <c r="CA110" s="827">
        <v>1029196538</v>
      </c>
      <c r="CB110" s="827"/>
      <c r="CC110" s="827"/>
      <c r="CD110" s="827"/>
      <c r="CE110" s="827"/>
      <c r="CF110" s="854">
        <v>421</v>
      </c>
      <c r="CG110" s="855"/>
      <c r="CH110" s="855"/>
      <c r="CI110" s="855"/>
      <c r="CJ110" s="855"/>
      <c r="CK110" s="917" t="s">
        <v>419</v>
      </c>
      <c r="CL110" s="801"/>
      <c r="CM110" s="878" t="s">
        <v>420</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t="s">
        <v>400</v>
      </c>
      <c r="DH110" s="827"/>
      <c r="DI110" s="827"/>
      <c r="DJ110" s="827"/>
      <c r="DK110" s="827"/>
      <c r="DL110" s="827" t="s">
        <v>118</v>
      </c>
      <c r="DM110" s="827"/>
      <c r="DN110" s="827"/>
      <c r="DO110" s="827"/>
      <c r="DP110" s="827"/>
      <c r="DQ110" s="827" t="s">
        <v>400</v>
      </c>
      <c r="DR110" s="827"/>
      <c r="DS110" s="827"/>
      <c r="DT110" s="827"/>
      <c r="DU110" s="827"/>
      <c r="DV110" s="828" t="s">
        <v>400</v>
      </c>
      <c r="DW110" s="828"/>
      <c r="DX110" s="828"/>
      <c r="DY110" s="828"/>
      <c r="DZ110" s="829"/>
    </row>
    <row r="111" spans="1:131" s="234" customFormat="1" ht="26.25" customHeight="1" x14ac:dyDescent="0.15">
      <c r="A111" s="756" t="s">
        <v>421</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400</v>
      </c>
      <c r="AB111" s="911"/>
      <c r="AC111" s="911"/>
      <c r="AD111" s="911"/>
      <c r="AE111" s="912"/>
      <c r="AF111" s="913" t="s">
        <v>118</v>
      </c>
      <c r="AG111" s="911"/>
      <c r="AH111" s="911"/>
      <c r="AI111" s="911"/>
      <c r="AJ111" s="912"/>
      <c r="AK111" s="913" t="s">
        <v>400</v>
      </c>
      <c r="AL111" s="911"/>
      <c r="AM111" s="911"/>
      <c r="AN111" s="911"/>
      <c r="AO111" s="912"/>
      <c r="AP111" s="914" t="s">
        <v>400</v>
      </c>
      <c r="AQ111" s="915"/>
      <c r="AR111" s="915"/>
      <c r="AS111" s="915"/>
      <c r="AT111" s="916"/>
      <c r="AU111" s="923"/>
      <c r="AV111" s="924"/>
      <c r="AW111" s="924"/>
      <c r="AX111" s="924"/>
      <c r="AY111" s="924"/>
      <c r="AZ111" s="797" t="s">
        <v>422</v>
      </c>
      <c r="BA111" s="732"/>
      <c r="BB111" s="732"/>
      <c r="BC111" s="732"/>
      <c r="BD111" s="732"/>
      <c r="BE111" s="732"/>
      <c r="BF111" s="732"/>
      <c r="BG111" s="732"/>
      <c r="BH111" s="732"/>
      <c r="BI111" s="732"/>
      <c r="BJ111" s="732"/>
      <c r="BK111" s="732"/>
      <c r="BL111" s="732"/>
      <c r="BM111" s="732"/>
      <c r="BN111" s="732"/>
      <c r="BO111" s="732"/>
      <c r="BP111" s="733"/>
      <c r="BQ111" s="798">
        <v>3864915</v>
      </c>
      <c r="BR111" s="799"/>
      <c r="BS111" s="799"/>
      <c r="BT111" s="799"/>
      <c r="BU111" s="799"/>
      <c r="BV111" s="799">
        <v>3442542</v>
      </c>
      <c r="BW111" s="799"/>
      <c r="BX111" s="799"/>
      <c r="BY111" s="799"/>
      <c r="BZ111" s="799"/>
      <c r="CA111" s="799">
        <v>3154034</v>
      </c>
      <c r="CB111" s="799"/>
      <c r="CC111" s="799"/>
      <c r="CD111" s="799"/>
      <c r="CE111" s="799"/>
      <c r="CF111" s="863">
        <v>1.3</v>
      </c>
      <c r="CG111" s="864"/>
      <c r="CH111" s="864"/>
      <c r="CI111" s="864"/>
      <c r="CJ111" s="864"/>
      <c r="CK111" s="918"/>
      <c r="CL111" s="803"/>
      <c r="CM111" s="806" t="s">
        <v>423</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118</v>
      </c>
      <c r="DH111" s="799"/>
      <c r="DI111" s="799"/>
      <c r="DJ111" s="799"/>
      <c r="DK111" s="799"/>
      <c r="DL111" s="799" t="s">
        <v>400</v>
      </c>
      <c r="DM111" s="799"/>
      <c r="DN111" s="799"/>
      <c r="DO111" s="799"/>
      <c r="DP111" s="799"/>
      <c r="DQ111" s="799" t="s">
        <v>118</v>
      </c>
      <c r="DR111" s="799"/>
      <c r="DS111" s="799"/>
      <c r="DT111" s="799"/>
      <c r="DU111" s="799"/>
      <c r="DV111" s="776" t="s">
        <v>400</v>
      </c>
      <c r="DW111" s="776"/>
      <c r="DX111" s="776"/>
      <c r="DY111" s="776"/>
      <c r="DZ111" s="777"/>
    </row>
    <row r="112" spans="1:131" s="234" customFormat="1" ht="26.25" customHeight="1" x14ac:dyDescent="0.15">
      <c r="A112" s="903" t="s">
        <v>424</v>
      </c>
      <c r="B112" s="904"/>
      <c r="C112" s="732" t="s">
        <v>425</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t="s">
        <v>118</v>
      </c>
      <c r="AB112" s="762"/>
      <c r="AC112" s="762"/>
      <c r="AD112" s="762"/>
      <c r="AE112" s="763"/>
      <c r="AF112" s="764" t="s">
        <v>118</v>
      </c>
      <c r="AG112" s="762"/>
      <c r="AH112" s="762"/>
      <c r="AI112" s="762"/>
      <c r="AJ112" s="763"/>
      <c r="AK112" s="764" t="s">
        <v>118</v>
      </c>
      <c r="AL112" s="762"/>
      <c r="AM112" s="762"/>
      <c r="AN112" s="762"/>
      <c r="AO112" s="763"/>
      <c r="AP112" s="809" t="s">
        <v>400</v>
      </c>
      <c r="AQ112" s="810"/>
      <c r="AR112" s="810"/>
      <c r="AS112" s="810"/>
      <c r="AT112" s="811"/>
      <c r="AU112" s="923"/>
      <c r="AV112" s="924"/>
      <c r="AW112" s="924"/>
      <c r="AX112" s="924"/>
      <c r="AY112" s="924"/>
      <c r="AZ112" s="797" t="s">
        <v>426</v>
      </c>
      <c r="BA112" s="732"/>
      <c r="BB112" s="732"/>
      <c r="BC112" s="732"/>
      <c r="BD112" s="732"/>
      <c r="BE112" s="732"/>
      <c r="BF112" s="732"/>
      <c r="BG112" s="732"/>
      <c r="BH112" s="732"/>
      <c r="BI112" s="732"/>
      <c r="BJ112" s="732"/>
      <c r="BK112" s="732"/>
      <c r="BL112" s="732"/>
      <c r="BM112" s="732"/>
      <c r="BN112" s="732"/>
      <c r="BO112" s="732"/>
      <c r="BP112" s="733"/>
      <c r="BQ112" s="798">
        <v>16844382</v>
      </c>
      <c r="BR112" s="799"/>
      <c r="BS112" s="799"/>
      <c r="BT112" s="799"/>
      <c r="BU112" s="799"/>
      <c r="BV112" s="799">
        <v>16081778</v>
      </c>
      <c r="BW112" s="799"/>
      <c r="BX112" s="799"/>
      <c r="BY112" s="799"/>
      <c r="BZ112" s="799"/>
      <c r="CA112" s="799">
        <v>15220072</v>
      </c>
      <c r="CB112" s="799"/>
      <c r="CC112" s="799"/>
      <c r="CD112" s="799"/>
      <c r="CE112" s="799"/>
      <c r="CF112" s="863">
        <v>6.2</v>
      </c>
      <c r="CG112" s="864"/>
      <c r="CH112" s="864"/>
      <c r="CI112" s="864"/>
      <c r="CJ112" s="864"/>
      <c r="CK112" s="918"/>
      <c r="CL112" s="803"/>
      <c r="CM112" s="806" t="s">
        <v>427</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t="s">
        <v>118</v>
      </c>
      <c r="DH112" s="799"/>
      <c r="DI112" s="799"/>
      <c r="DJ112" s="799"/>
      <c r="DK112" s="799"/>
      <c r="DL112" s="799" t="s">
        <v>118</v>
      </c>
      <c r="DM112" s="799"/>
      <c r="DN112" s="799"/>
      <c r="DO112" s="799"/>
      <c r="DP112" s="799"/>
      <c r="DQ112" s="799" t="s">
        <v>400</v>
      </c>
      <c r="DR112" s="799"/>
      <c r="DS112" s="799"/>
      <c r="DT112" s="799"/>
      <c r="DU112" s="799"/>
      <c r="DV112" s="776" t="s">
        <v>118</v>
      </c>
      <c r="DW112" s="776"/>
      <c r="DX112" s="776"/>
      <c r="DY112" s="776"/>
      <c r="DZ112" s="777"/>
    </row>
    <row r="113" spans="1:130" s="234" customFormat="1" ht="26.25" customHeight="1" x14ac:dyDescent="0.15">
      <c r="A113" s="905"/>
      <c r="B113" s="906"/>
      <c r="C113" s="732" t="s">
        <v>428</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776383</v>
      </c>
      <c r="AB113" s="762"/>
      <c r="AC113" s="762"/>
      <c r="AD113" s="762"/>
      <c r="AE113" s="763"/>
      <c r="AF113" s="764">
        <v>781056</v>
      </c>
      <c r="AG113" s="762"/>
      <c r="AH113" s="762"/>
      <c r="AI113" s="762"/>
      <c r="AJ113" s="763"/>
      <c r="AK113" s="764">
        <v>906187</v>
      </c>
      <c r="AL113" s="762"/>
      <c r="AM113" s="762"/>
      <c r="AN113" s="762"/>
      <c r="AO113" s="763"/>
      <c r="AP113" s="809">
        <v>0.4</v>
      </c>
      <c r="AQ113" s="810"/>
      <c r="AR113" s="810"/>
      <c r="AS113" s="810"/>
      <c r="AT113" s="811"/>
      <c r="AU113" s="923"/>
      <c r="AV113" s="924"/>
      <c r="AW113" s="924"/>
      <c r="AX113" s="924"/>
      <c r="AY113" s="924"/>
      <c r="AZ113" s="797" t="s">
        <v>429</v>
      </c>
      <c r="BA113" s="732"/>
      <c r="BB113" s="732"/>
      <c r="BC113" s="732"/>
      <c r="BD113" s="732"/>
      <c r="BE113" s="732"/>
      <c r="BF113" s="732"/>
      <c r="BG113" s="732"/>
      <c r="BH113" s="732"/>
      <c r="BI113" s="732"/>
      <c r="BJ113" s="732"/>
      <c r="BK113" s="732"/>
      <c r="BL113" s="732"/>
      <c r="BM113" s="732"/>
      <c r="BN113" s="732"/>
      <c r="BO113" s="732"/>
      <c r="BP113" s="733"/>
      <c r="BQ113" s="798" t="s">
        <v>118</v>
      </c>
      <c r="BR113" s="799"/>
      <c r="BS113" s="799"/>
      <c r="BT113" s="799"/>
      <c r="BU113" s="799"/>
      <c r="BV113" s="799" t="s">
        <v>118</v>
      </c>
      <c r="BW113" s="799"/>
      <c r="BX113" s="799"/>
      <c r="BY113" s="799"/>
      <c r="BZ113" s="799"/>
      <c r="CA113" s="799" t="s">
        <v>400</v>
      </c>
      <c r="CB113" s="799"/>
      <c r="CC113" s="799"/>
      <c r="CD113" s="799"/>
      <c r="CE113" s="799"/>
      <c r="CF113" s="863" t="s">
        <v>118</v>
      </c>
      <c r="CG113" s="864"/>
      <c r="CH113" s="864"/>
      <c r="CI113" s="864"/>
      <c r="CJ113" s="864"/>
      <c r="CK113" s="918"/>
      <c r="CL113" s="803"/>
      <c r="CM113" s="806" t="s">
        <v>430</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v>2092195</v>
      </c>
      <c r="DH113" s="799"/>
      <c r="DI113" s="799"/>
      <c r="DJ113" s="799"/>
      <c r="DK113" s="799"/>
      <c r="DL113" s="799">
        <v>1973725</v>
      </c>
      <c r="DM113" s="799"/>
      <c r="DN113" s="799"/>
      <c r="DO113" s="799"/>
      <c r="DP113" s="799"/>
      <c r="DQ113" s="799">
        <v>1857200</v>
      </c>
      <c r="DR113" s="799"/>
      <c r="DS113" s="799"/>
      <c r="DT113" s="799"/>
      <c r="DU113" s="799"/>
      <c r="DV113" s="776">
        <v>0.8</v>
      </c>
      <c r="DW113" s="776"/>
      <c r="DX113" s="776"/>
      <c r="DY113" s="776"/>
      <c r="DZ113" s="777"/>
    </row>
    <row r="114" spans="1:130" s="234" customFormat="1" ht="26.25" customHeight="1" x14ac:dyDescent="0.15">
      <c r="A114" s="905"/>
      <c r="B114" s="906"/>
      <c r="C114" s="732" t="s">
        <v>431</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118</v>
      </c>
      <c r="AB114" s="762"/>
      <c r="AC114" s="762"/>
      <c r="AD114" s="762"/>
      <c r="AE114" s="763"/>
      <c r="AF114" s="764" t="s">
        <v>118</v>
      </c>
      <c r="AG114" s="762"/>
      <c r="AH114" s="762"/>
      <c r="AI114" s="762"/>
      <c r="AJ114" s="763"/>
      <c r="AK114" s="764" t="s">
        <v>118</v>
      </c>
      <c r="AL114" s="762"/>
      <c r="AM114" s="762"/>
      <c r="AN114" s="762"/>
      <c r="AO114" s="763"/>
      <c r="AP114" s="809" t="s">
        <v>118</v>
      </c>
      <c r="AQ114" s="810"/>
      <c r="AR114" s="810"/>
      <c r="AS114" s="810"/>
      <c r="AT114" s="811"/>
      <c r="AU114" s="923"/>
      <c r="AV114" s="924"/>
      <c r="AW114" s="924"/>
      <c r="AX114" s="924"/>
      <c r="AY114" s="924"/>
      <c r="AZ114" s="797" t="s">
        <v>432</v>
      </c>
      <c r="BA114" s="732"/>
      <c r="BB114" s="732"/>
      <c r="BC114" s="732"/>
      <c r="BD114" s="732"/>
      <c r="BE114" s="732"/>
      <c r="BF114" s="732"/>
      <c r="BG114" s="732"/>
      <c r="BH114" s="732"/>
      <c r="BI114" s="732"/>
      <c r="BJ114" s="732"/>
      <c r="BK114" s="732"/>
      <c r="BL114" s="732"/>
      <c r="BM114" s="732"/>
      <c r="BN114" s="732"/>
      <c r="BO114" s="732"/>
      <c r="BP114" s="733"/>
      <c r="BQ114" s="798">
        <v>114774991</v>
      </c>
      <c r="BR114" s="799"/>
      <c r="BS114" s="799"/>
      <c r="BT114" s="799"/>
      <c r="BU114" s="799"/>
      <c r="BV114" s="799">
        <v>110925707</v>
      </c>
      <c r="BW114" s="799"/>
      <c r="BX114" s="799"/>
      <c r="BY114" s="799"/>
      <c r="BZ114" s="799"/>
      <c r="CA114" s="799">
        <v>105664583</v>
      </c>
      <c r="CB114" s="799"/>
      <c r="CC114" s="799"/>
      <c r="CD114" s="799"/>
      <c r="CE114" s="799"/>
      <c r="CF114" s="863">
        <v>43.2</v>
      </c>
      <c r="CG114" s="864"/>
      <c r="CH114" s="864"/>
      <c r="CI114" s="864"/>
      <c r="CJ114" s="864"/>
      <c r="CK114" s="918"/>
      <c r="CL114" s="803"/>
      <c r="CM114" s="806" t="s">
        <v>433</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v>1772720</v>
      </c>
      <c r="DH114" s="799"/>
      <c r="DI114" s="799"/>
      <c r="DJ114" s="799"/>
      <c r="DK114" s="799"/>
      <c r="DL114" s="799">
        <v>1468817</v>
      </c>
      <c r="DM114" s="799"/>
      <c r="DN114" s="799"/>
      <c r="DO114" s="799"/>
      <c r="DP114" s="799"/>
      <c r="DQ114" s="799">
        <v>1296834</v>
      </c>
      <c r="DR114" s="799"/>
      <c r="DS114" s="799"/>
      <c r="DT114" s="799"/>
      <c r="DU114" s="799"/>
      <c r="DV114" s="776">
        <v>0.5</v>
      </c>
      <c r="DW114" s="776"/>
      <c r="DX114" s="776"/>
      <c r="DY114" s="776"/>
      <c r="DZ114" s="777"/>
    </row>
    <row r="115" spans="1:130" s="234" customFormat="1" ht="26.25" customHeight="1" x14ac:dyDescent="0.15">
      <c r="A115" s="905"/>
      <c r="B115" s="906"/>
      <c r="C115" s="732" t="s">
        <v>434</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836156</v>
      </c>
      <c r="AB115" s="762"/>
      <c r="AC115" s="762"/>
      <c r="AD115" s="762"/>
      <c r="AE115" s="763"/>
      <c r="AF115" s="764">
        <v>453557</v>
      </c>
      <c r="AG115" s="762"/>
      <c r="AH115" s="762"/>
      <c r="AI115" s="762"/>
      <c r="AJ115" s="763"/>
      <c r="AK115" s="764">
        <v>319949</v>
      </c>
      <c r="AL115" s="762"/>
      <c r="AM115" s="762"/>
      <c r="AN115" s="762"/>
      <c r="AO115" s="763"/>
      <c r="AP115" s="809">
        <v>0.1</v>
      </c>
      <c r="AQ115" s="810"/>
      <c r="AR115" s="810"/>
      <c r="AS115" s="810"/>
      <c r="AT115" s="811"/>
      <c r="AU115" s="923"/>
      <c r="AV115" s="924"/>
      <c r="AW115" s="924"/>
      <c r="AX115" s="924"/>
      <c r="AY115" s="924"/>
      <c r="AZ115" s="797" t="s">
        <v>435</v>
      </c>
      <c r="BA115" s="732"/>
      <c r="BB115" s="732"/>
      <c r="BC115" s="732"/>
      <c r="BD115" s="732"/>
      <c r="BE115" s="732"/>
      <c r="BF115" s="732"/>
      <c r="BG115" s="732"/>
      <c r="BH115" s="732"/>
      <c r="BI115" s="732"/>
      <c r="BJ115" s="732"/>
      <c r="BK115" s="732"/>
      <c r="BL115" s="732"/>
      <c r="BM115" s="732"/>
      <c r="BN115" s="732"/>
      <c r="BO115" s="732"/>
      <c r="BP115" s="733"/>
      <c r="BQ115" s="798">
        <v>25792031</v>
      </c>
      <c r="BR115" s="799"/>
      <c r="BS115" s="799"/>
      <c r="BT115" s="799"/>
      <c r="BU115" s="799"/>
      <c r="BV115" s="799">
        <v>25557790</v>
      </c>
      <c r="BW115" s="799"/>
      <c r="BX115" s="799"/>
      <c r="BY115" s="799"/>
      <c r="BZ115" s="799"/>
      <c r="CA115" s="799">
        <v>25217976</v>
      </c>
      <c r="CB115" s="799"/>
      <c r="CC115" s="799"/>
      <c r="CD115" s="799"/>
      <c r="CE115" s="799"/>
      <c r="CF115" s="863">
        <v>10.3</v>
      </c>
      <c r="CG115" s="864"/>
      <c r="CH115" s="864"/>
      <c r="CI115" s="864"/>
      <c r="CJ115" s="864"/>
      <c r="CK115" s="918"/>
      <c r="CL115" s="803"/>
      <c r="CM115" s="797" t="s">
        <v>436</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t="s">
        <v>118</v>
      </c>
      <c r="DH115" s="799"/>
      <c r="DI115" s="799"/>
      <c r="DJ115" s="799"/>
      <c r="DK115" s="799"/>
      <c r="DL115" s="799" t="s">
        <v>118</v>
      </c>
      <c r="DM115" s="799"/>
      <c r="DN115" s="799"/>
      <c r="DO115" s="799"/>
      <c r="DP115" s="799"/>
      <c r="DQ115" s="799" t="s">
        <v>118</v>
      </c>
      <c r="DR115" s="799"/>
      <c r="DS115" s="799"/>
      <c r="DT115" s="799"/>
      <c r="DU115" s="799"/>
      <c r="DV115" s="776" t="s">
        <v>118</v>
      </c>
      <c r="DW115" s="776"/>
      <c r="DX115" s="776"/>
      <c r="DY115" s="776"/>
      <c r="DZ115" s="777"/>
    </row>
    <row r="116" spans="1:130" s="234" customFormat="1" ht="26.25" customHeight="1" x14ac:dyDescent="0.15">
      <c r="A116" s="907"/>
      <c r="B116" s="908"/>
      <c r="C116" s="868" t="s">
        <v>437</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v>6359</v>
      </c>
      <c r="AB116" s="762"/>
      <c r="AC116" s="762"/>
      <c r="AD116" s="762"/>
      <c r="AE116" s="763"/>
      <c r="AF116" s="764">
        <v>2136</v>
      </c>
      <c r="AG116" s="762"/>
      <c r="AH116" s="762"/>
      <c r="AI116" s="762"/>
      <c r="AJ116" s="763"/>
      <c r="AK116" s="764">
        <v>1166</v>
      </c>
      <c r="AL116" s="762"/>
      <c r="AM116" s="762"/>
      <c r="AN116" s="762"/>
      <c r="AO116" s="763"/>
      <c r="AP116" s="809">
        <v>0</v>
      </c>
      <c r="AQ116" s="810"/>
      <c r="AR116" s="810"/>
      <c r="AS116" s="810"/>
      <c r="AT116" s="811"/>
      <c r="AU116" s="923"/>
      <c r="AV116" s="924"/>
      <c r="AW116" s="924"/>
      <c r="AX116" s="924"/>
      <c r="AY116" s="924"/>
      <c r="AZ116" s="851" t="s">
        <v>438</v>
      </c>
      <c r="BA116" s="852"/>
      <c r="BB116" s="852"/>
      <c r="BC116" s="852"/>
      <c r="BD116" s="852"/>
      <c r="BE116" s="852"/>
      <c r="BF116" s="852"/>
      <c r="BG116" s="852"/>
      <c r="BH116" s="852"/>
      <c r="BI116" s="852"/>
      <c r="BJ116" s="852"/>
      <c r="BK116" s="852"/>
      <c r="BL116" s="852"/>
      <c r="BM116" s="852"/>
      <c r="BN116" s="852"/>
      <c r="BO116" s="852"/>
      <c r="BP116" s="853"/>
      <c r="BQ116" s="798" t="s">
        <v>118</v>
      </c>
      <c r="BR116" s="799"/>
      <c r="BS116" s="799"/>
      <c r="BT116" s="799"/>
      <c r="BU116" s="799"/>
      <c r="BV116" s="799" t="s">
        <v>118</v>
      </c>
      <c r="BW116" s="799"/>
      <c r="BX116" s="799"/>
      <c r="BY116" s="799"/>
      <c r="BZ116" s="799"/>
      <c r="CA116" s="799" t="s">
        <v>400</v>
      </c>
      <c r="CB116" s="799"/>
      <c r="CC116" s="799"/>
      <c r="CD116" s="799"/>
      <c r="CE116" s="799"/>
      <c r="CF116" s="863" t="s">
        <v>118</v>
      </c>
      <c r="CG116" s="864"/>
      <c r="CH116" s="864"/>
      <c r="CI116" s="864"/>
      <c r="CJ116" s="864"/>
      <c r="CK116" s="918"/>
      <c r="CL116" s="803"/>
      <c r="CM116" s="806" t="s">
        <v>439</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118</v>
      </c>
      <c r="DH116" s="799"/>
      <c r="DI116" s="799"/>
      <c r="DJ116" s="799"/>
      <c r="DK116" s="799"/>
      <c r="DL116" s="799" t="s">
        <v>118</v>
      </c>
      <c r="DM116" s="799"/>
      <c r="DN116" s="799"/>
      <c r="DO116" s="799"/>
      <c r="DP116" s="799"/>
      <c r="DQ116" s="799" t="s">
        <v>400</v>
      </c>
      <c r="DR116" s="799"/>
      <c r="DS116" s="799"/>
      <c r="DT116" s="799"/>
      <c r="DU116" s="799"/>
      <c r="DV116" s="776" t="s">
        <v>118</v>
      </c>
      <c r="DW116" s="776"/>
      <c r="DX116" s="776"/>
      <c r="DY116" s="776"/>
      <c r="DZ116" s="777"/>
    </row>
    <row r="117" spans="1:130" s="234" customFormat="1" ht="26.25" customHeight="1" x14ac:dyDescent="0.15">
      <c r="A117" s="888" t="s">
        <v>157</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440</v>
      </c>
      <c r="Z117" s="890"/>
      <c r="AA117" s="895">
        <v>74205421</v>
      </c>
      <c r="AB117" s="896"/>
      <c r="AC117" s="896"/>
      <c r="AD117" s="896"/>
      <c r="AE117" s="897"/>
      <c r="AF117" s="898">
        <v>72347238</v>
      </c>
      <c r="AG117" s="896"/>
      <c r="AH117" s="896"/>
      <c r="AI117" s="896"/>
      <c r="AJ117" s="897"/>
      <c r="AK117" s="898">
        <v>73356634</v>
      </c>
      <c r="AL117" s="896"/>
      <c r="AM117" s="896"/>
      <c r="AN117" s="896"/>
      <c r="AO117" s="897"/>
      <c r="AP117" s="899"/>
      <c r="AQ117" s="900"/>
      <c r="AR117" s="900"/>
      <c r="AS117" s="900"/>
      <c r="AT117" s="901"/>
      <c r="AU117" s="923"/>
      <c r="AV117" s="924"/>
      <c r="AW117" s="924"/>
      <c r="AX117" s="924"/>
      <c r="AY117" s="924"/>
      <c r="AZ117" s="797" t="s">
        <v>441</v>
      </c>
      <c r="BA117" s="732"/>
      <c r="BB117" s="732"/>
      <c r="BC117" s="732"/>
      <c r="BD117" s="732"/>
      <c r="BE117" s="732"/>
      <c r="BF117" s="732"/>
      <c r="BG117" s="732"/>
      <c r="BH117" s="732"/>
      <c r="BI117" s="732"/>
      <c r="BJ117" s="732"/>
      <c r="BK117" s="732"/>
      <c r="BL117" s="732"/>
      <c r="BM117" s="732"/>
      <c r="BN117" s="732"/>
      <c r="BO117" s="732"/>
      <c r="BP117" s="733"/>
      <c r="BQ117" s="798" t="s">
        <v>118</v>
      </c>
      <c r="BR117" s="799"/>
      <c r="BS117" s="799"/>
      <c r="BT117" s="799"/>
      <c r="BU117" s="799"/>
      <c r="BV117" s="799" t="s">
        <v>400</v>
      </c>
      <c r="BW117" s="799"/>
      <c r="BX117" s="799"/>
      <c r="BY117" s="799"/>
      <c r="BZ117" s="799"/>
      <c r="CA117" s="799" t="s">
        <v>118</v>
      </c>
      <c r="CB117" s="799"/>
      <c r="CC117" s="799"/>
      <c r="CD117" s="799"/>
      <c r="CE117" s="799"/>
      <c r="CF117" s="863" t="s">
        <v>118</v>
      </c>
      <c r="CG117" s="864"/>
      <c r="CH117" s="864"/>
      <c r="CI117" s="864"/>
      <c r="CJ117" s="864"/>
      <c r="CK117" s="918"/>
      <c r="CL117" s="803"/>
      <c r="CM117" s="806" t="s">
        <v>442</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118</v>
      </c>
      <c r="DH117" s="799"/>
      <c r="DI117" s="799"/>
      <c r="DJ117" s="799"/>
      <c r="DK117" s="799"/>
      <c r="DL117" s="799" t="s">
        <v>118</v>
      </c>
      <c r="DM117" s="799"/>
      <c r="DN117" s="799"/>
      <c r="DO117" s="799"/>
      <c r="DP117" s="799"/>
      <c r="DQ117" s="799" t="s">
        <v>118</v>
      </c>
      <c r="DR117" s="799"/>
      <c r="DS117" s="799"/>
      <c r="DT117" s="799"/>
      <c r="DU117" s="799"/>
      <c r="DV117" s="776" t="s">
        <v>118</v>
      </c>
      <c r="DW117" s="776"/>
      <c r="DX117" s="776"/>
      <c r="DY117" s="776"/>
      <c r="DZ117" s="777"/>
    </row>
    <row r="118" spans="1:130" s="234" customFormat="1" ht="26.25" customHeight="1" x14ac:dyDescent="0.15">
      <c r="A118" s="888" t="s">
        <v>416</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414</v>
      </c>
      <c r="AB118" s="889"/>
      <c r="AC118" s="889"/>
      <c r="AD118" s="889"/>
      <c r="AE118" s="890"/>
      <c r="AF118" s="891" t="s">
        <v>304</v>
      </c>
      <c r="AG118" s="889"/>
      <c r="AH118" s="889"/>
      <c r="AI118" s="889"/>
      <c r="AJ118" s="890"/>
      <c r="AK118" s="891" t="s">
        <v>303</v>
      </c>
      <c r="AL118" s="889"/>
      <c r="AM118" s="889"/>
      <c r="AN118" s="889"/>
      <c r="AO118" s="890"/>
      <c r="AP118" s="892" t="s">
        <v>415</v>
      </c>
      <c r="AQ118" s="893"/>
      <c r="AR118" s="893"/>
      <c r="AS118" s="893"/>
      <c r="AT118" s="894"/>
      <c r="AU118" s="923"/>
      <c r="AV118" s="924"/>
      <c r="AW118" s="924"/>
      <c r="AX118" s="924"/>
      <c r="AY118" s="924"/>
      <c r="AZ118" s="867" t="s">
        <v>443</v>
      </c>
      <c r="BA118" s="868"/>
      <c r="BB118" s="868"/>
      <c r="BC118" s="868"/>
      <c r="BD118" s="868"/>
      <c r="BE118" s="868"/>
      <c r="BF118" s="868"/>
      <c r="BG118" s="868"/>
      <c r="BH118" s="868"/>
      <c r="BI118" s="868"/>
      <c r="BJ118" s="868"/>
      <c r="BK118" s="868"/>
      <c r="BL118" s="868"/>
      <c r="BM118" s="868"/>
      <c r="BN118" s="868"/>
      <c r="BO118" s="868"/>
      <c r="BP118" s="869"/>
      <c r="BQ118" s="850" t="s">
        <v>118</v>
      </c>
      <c r="BR118" s="830"/>
      <c r="BS118" s="830"/>
      <c r="BT118" s="830"/>
      <c r="BU118" s="830"/>
      <c r="BV118" s="830" t="s">
        <v>400</v>
      </c>
      <c r="BW118" s="830"/>
      <c r="BX118" s="830"/>
      <c r="BY118" s="830"/>
      <c r="BZ118" s="830"/>
      <c r="CA118" s="830" t="s">
        <v>400</v>
      </c>
      <c r="CB118" s="830"/>
      <c r="CC118" s="830"/>
      <c r="CD118" s="830"/>
      <c r="CE118" s="830"/>
      <c r="CF118" s="863" t="s">
        <v>400</v>
      </c>
      <c r="CG118" s="864"/>
      <c r="CH118" s="864"/>
      <c r="CI118" s="864"/>
      <c r="CJ118" s="864"/>
      <c r="CK118" s="918"/>
      <c r="CL118" s="803"/>
      <c r="CM118" s="806" t="s">
        <v>444</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400</v>
      </c>
      <c r="DH118" s="799"/>
      <c r="DI118" s="799"/>
      <c r="DJ118" s="799"/>
      <c r="DK118" s="799"/>
      <c r="DL118" s="799" t="s">
        <v>118</v>
      </c>
      <c r="DM118" s="799"/>
      <c r="DN118" s="799"/>
      <c r="DO118" s="799"/>
      <c r="DP118" s="799"/>
      <c r="DQ118" s="799" t="s">
        <v>400</v>
      </c>
      <c r="DR118" s="799"/>
      <c r="DS118" s="799"/>
      <c r="DT118" s="799"/>
      <c r="DU118" s="799"/>
      <c r="DV118" s="776" t="s">
        <v>400</v>
      </c>
      <c r="DW118" s="776"/>
      <c r="DX118" s="776"/>
      <c r="DY118" s="776"/>
      <c r="DZ118" s="777"/>
    </row>
    <row r="119" spans="1:130" s="234" customFormat="1" ht="26.25" customHeight="1" x14ac:dyDescent="0.15">
      <c r="A119" s="800" t="s">
        <v>419</v>
      </c>
      <c r="B119" s="801"/>
      <c r="C119" s="878" t="s">
        <v>420</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t="s">
        <v>400</v>
      </c>
      <c r="AB119" s="882"/>
      <c r="AC119" s="882"/>
      <c r="AD119" s="882"/>
      <c r="AE119" s="883"/>
      <c r="AF119" s="884" t="s">
        <v>400</v>
      </c>
      <c r="AG119" s="882"/>
      <c r="AH119" s="882"/>
      <c r="AI119" s="882"/>
      <c r="AJ119" s="883"/>
      <c r="AK119" s="884" t="s">
        <v>400</v>
      </c>
      <c r="AL119" s="882"/>
      <c r="AM119" s="882"/>
      <c r="AN119" s="882"/>
      <c r="AO119" s="883"/>
      <c r="AP119" s="885" t="s">
        <v>400</v>
      </c>
      <c r="AQ119" s="886"/>
      <c r="AR119" s="886"/>
      <c r="AS119" s="886"/>
      <c r="AT119" s="887"/>
      <c r="AU119" s="925"/>
      <c r="AV119" s="926"/>
      <c r="AW119" s="926"/>
      <c r="AX119" s="926"/>
      <c r="AY119" s="926"/>
      <c r="AZ119" s="265" t="s">
        <v>157</v>
      </c>
      <c r="BA119" s="265"/>
      <c r="BB119" s="265"/>
      <c r="BC119" s="265"/>
      <c r="BD119" s="265"/>
      <c r="BE119" s="265"/>
      <c r="BF119" s="265"/>
      <c r="BG119" s="265"/>
      <c r="BH119" s="265"/>
      <c r="BI119" s="265"/>
      <c r="BJ119" s="265"/>
      <c r="BK119" s="265"/>
      <c r="BL119" s="265"/>
      <c r="BM119" s="265"/>
      <c r="BN119" s="265"/>
      <c r="BO119" s="865" t="s">
        <v>445</v>
      </c>
      <c r="BP119" s="866"/>
      <c r="BQ119" s="850">
        <v>1182037552</v>
      </c>
      <c r="BR119" s="830"/>
      <c r="BS119" s="830"/>
      <c r="BT119" s="830"/>
      <c r="BU119" s="830"/>
      <c r="BV119" s="830">
        <v>1180372162</v>
      </c>
      <c r="BW119" s="830"/>
      <c r="BX119" s="830"/>
      <c r="BY119" s="830"/>
      <c r="BZ119" s="830"/>
      <c r="CA119" s="830">
        <v>1178453203</v>
      </c>
      <c r="CB119" s="830"/>
      <c r="CC119" s="830"/>
      <c r="CD119" s="830"/>
      <c r="CE119" s="830"/>
      <c r="CF119" s="728"/>
      <c r="CG119" s="729"/>
      <c r="CH119" s="729"/>
      <c r="CI119" s="729"/>
      <c r="CJ119" s="819"/>
      <c r="CK119" s="919"/>
      <c r="CL119" s="805"/>
      <c r="CM119" s="823" t="s">
        <v>446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t="s">
        <v>118</v>
      </c>
      <c r="DH119" s="799"/>
      <c r="DI119" s="799"/>
      <c r="DJ119" s="799"/>
      <c r="DK119" s="799"/>
      <c r="DL119" s="799" t="s">
        <v>118</v>
      </c>
      <c r="DM119" s="799"/>
      <c r="DN119" s="799"/>
      <c r="DO119" s="799"/>
      <c r="DP119" s="799"/>
      <c r="DQ119" s="799" t="s">
        <v>118</v>
      </c>
      <c r="DR119" s="799"/>
      <c r="DS119" s="799"/>
      <c r="DT119" s="799"/>
      <c r="DU119" s="799"/>
      <c r="DV119" s="776" t="s">
        <v>118</v>
      </c>
      <c r="DW119" s="776"/>
      <c r="DX119" s="776"/>
      <c r="DY119" s="776"/>
      <c r="DZ119" s="777"/>
    </row>
    <row r="120" spans="1:130" s="234" customFormat="1" ht="26.25" customHeight="1" x14ac:dyDescent="0.15">
      <c r="A120" s="802"/>
      <c r="B120" s="803"/>
      <c r="C120" s="806" t="s">
        <v>423</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118</v>
      </c>
      <c r="AB120" s="762"/>
      <c r="AC120" s="762"/>
      <c r="AD120" s="762"/>
      <c r="AE120" s="763"/>
      <c r="AF120" s="764" t="s">
        <v>118</v>
      </c>
      <c r="AG120" s="762"/>
      <c r="AH120" s="762"/>
      <c r="AI120" s="762"/>
      <c r="AJ120" s="763"/>
      <c r="AK120" s="764" t="s">
        <v>118</v>
      </c>
      <c r="AL120" s="762"/>
      <c r="AM120" s="762"/>
      <c r="AN120" s="762"/>
      <c r="AO120" s="763"/>
      <c r="AP120" s="809" t="s">
        <v>118</v>
      </c>
      <c r="AQ120" s="810"/>
      <c r="AR120" s="810"/>
      <c r="AS120" s="810"/>
      <c r="AT120" s="811"/>
      <c r="AU120" s="870" t="s">
        <v>447</v>
      </c>
      <c r="AV120" s="871"/>
      <c r="AW120" s="871"/>
      <c r="AX120" s="871"/>
      <c r="AY120" s="872"/>
      <c r="AZ120" s="844" t="s">
        <v>448</v>
      </c>
      <c r="BA120" s="790"/>
      <c r="BB120" s="790"/>
      <c r="BC120" s="790"/>
      <c r="BD120" s="790"/>
      <c r="BE120" s="790"/>
      <c r="BF120" s="790"/>
      <c r="BG120" s="790"/>
      <c r="BH120" s="790"/>
      <c r="BI120" s="790"/>
      <c r="BJ120" s="790"/>
      <c r="BK120" s="790"/>
      <c r="BL120" s="790"/>
      <c r="BM120" s="790"/>
      <c r="BN120" s="790"/>
      <c r="BO120" s="790"/>
      <c r="BP120" s="791"/>
      <c r="BQ120" s="845">
        <v>63673749</v>
      </c>
      <c r="BR120" s="827"/>
      <c r="BS120" s="827"/>
      <c r="BT120" s="827"/>
      <c r="BU120" s="827"/>
      <c r="BV120" s="827">
        <v>63889846</v>
      </c>
      <c r="BW120" s="827"/>
      <c r="BX120" s="827"/>
      <c r="BY120" s="827"/>
      <c r="BZ120" s="827"/>
      <c r="CA120" s="827">
        <v>65071949</v>
      </c>
      <c r="CB120" s="827"/>
      <c r="CC120" s="827"/>
      <c r="CD120" s="827"/>
      <c r="CE120" s="827"/>
      <c r="CF120" s="854">
        <v>26.6</v>
      </c>
      <c r="CG120" s="855"/>
      <c r="CH120" s="855"/>
      <c r="CI120" s="855"/>
      <c r="CJ120" s="855"/>
      <c r="CK120" s="856" t="s">
        <v>449</v>
      </c>
      <c r="CL120" s="836"/>
      <c r="CM120" s="836"/>
      <c r="CN120" s="836"/>
      <c r="CO120" s="837"/>
      <c r="CP120" s="860" t="s">
        <v>397</v>
      </c>
      <c r="CQ120" s="861"/>
      <c r="CR120" s="861"/>
      <c r="CS120" s="861"/>
      <c r="CT120" s="861"/>
      <c r="CU120" s="861"/>
      <c r="CV120" s="861"/>
      <c r="CW120" s="861"/>
      <c r="CX120" s="861"/>
      <c r="CY120" s="861"/>
      <c r="CZ120" s="861"/>
      <c r="DA120" s="861"/>
      <c r="DB120" s="861"/>
      <c r="DC120" s="861"/>
      <c r="DD120" s="861"/>
      <c r="DE120" s="861"/>
      <c r="DF120" s="862"/>
      <c r="DG120" s="845">
        <v>10913783</v>
      </c>
      <c r="DH120" s="827"/>
      <c r="DI120" s="827"/>
      <c r="DJ120" s="827"/>
      <c r="DK120" s="827"/>
      <c r="DL120" s="827">
        <v>10491683</v>
      </c>
      <c r="DM120" s="827"/>
      <c r="DN120" s="827"/>
      <c r="DO120" s="827"/>
      <c r="DP120" s="827"/>
      <c r="DQ120" s="827">
        <v>10008789</v>
      </c>
      <c r="DR120" s="827"/>
      <c r="DS120" s="827"/>
      <c r="DT120" s="827"/>
      <c r="DU120" s="827"/>
      <c r="DV120" s="828">
        <v>4.0999999999999996</v>
      </c>
      <c r="DW120" s="828"/>
      <c r="DX120" s="828"/>
      <c r="DY120" s="828"/>
      <c r="DZ120" s="829"/>
    </row>
    <row r="121" spans="1:130" s="234" customFormat="1" ht="26.25" customHeight="1" x14ac:dyDescent="0.15">
      <c r="A121" s="802"/>
      <c r="B121" s="803"/>
      <c r="C121" s="851" t="s">
        <v>450</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t="s">
        <v>118</v>
      </c>
      <c r="AB121" s="762"/>
      <c r="AC121" s="762"/>
      <c r="AD121" s="762"/>
      <c r="AE121" s="763"/>
      <c r="AF121" s="764" t="s">
        <v>118</v>
      </c>
      <c r="AG121" s="762"/>
      <c r="AH121" s="762"/>
      <c r="AI121" s="762"/>
      <c r="AJ121" s="763"/>
      <c r="AK121" s="764" t="s">
        <v>118</v>
      </c>
      <c r="AL121" s="762"/>
      <c r="AM121" s="762"/>
      <c r="AN121" s="762"/>
      <c r="AO121" s="763"/>
      <c r="AP121" s="809" t="s">
        <v>118</v>
      </c>
      <c r="AQ121" s="810"/>
      <c r="AR121" s="810"/>
      <c r="AS121" s="810"/>
      <c r="AT121" s="811"/>
      <c r="AU121" s="873"/>
      <c r="AV121" s="874"/>
      <c r="AW121" s="874"/>
      <c r="AX121" s="874"/>
      <c r="AY121" s="875"/>
      <c r="AZ121" s="797" t="s">
        <v>451</v>
      </c>
      <c r="BA121" s="732"/>
      <c r="BB121" s="732"/>
      <c r="BC121" s="732"/>
      <c r="BD121" s="732"/>
      <c r="BE121" s="732"/>
      <c r="BF121" s="732"/>
      <c r="BG121" s="732"/>
      <c r="BH121" s="732"/>
      <c r="BI121" s="732"/>
      <c r="BJ121" s="732"/>
      <c r="BK121" s="732"/>
      <c r="BL121" s="732"/>
      <c r="BM121" s="732"/>
      <c r="BN121" s="732"/>
      <c r="BO121" s="732"/>
      <c r="BP121" s="733"/>
      <c r="BQ121" s="798">
        <v>13734955</v>
      </c>
      <c r="BR121" s="799"/>
      <c r="BS121" s="799"/>
      <c r="BT121" s="799"/>
      <c r="BU121" s="799"/>
      <c r="BV121" s="799">
        <v>16456018</v>
      </c>
      <c r="BW121" s="799"/>
      <c r="BX121" s="799"/>
      <c r="BY121" s="799"/>
      <c r="BZ121" s="799"/>
      <c r="CA121" s="799">
        <v>18964693</v>
      </c>
      <c r="CB121" s="799"/>
      <c r="CC121" s="799"/>
      <c r="CD121" s="799"/>
      <c r="CE121" s="799"/>
      <c r="CF121" s="863">
        <v>7.8</v>
      </c>
      <c r="CG121" s="864"/>
      <c r="CH121" s="864"/>
      <c r="CI121" s="864"/>
      <c r="CJ121" s="864"/>
      <c r="CK121" s="857"/>
      <c r="CL121" s="839"/>
      <c r="CM121" s="839"/>
      <c r="CN121" s="839"/>
      <c r="CO121" s="840"/>
      <c r="CP121" s="820" t="s">
        <v>391</v>
      </c>
      <c r="CQ121" s="821"/>
      <c r="CR121" s="821"/>
      <c r="CS121" s="821"/>
      <c r="CT121" s="821"/>
      <c r="CU121" s="821"/>
      <c r="CV121" s="821"/>
      <c r="CW121" s="821"/>
      <c r="CX121" s="821"/>
      <c r="CY121" s="821"/>
      <c r="CZ121" s="821"/>
      <c r="DA121" s="821"/>
      <c r="DB121" s="821"/>
      <c r="DC121" s="821"/>
      <c r="DD121" s="821"/>
      <c r="DE121" s="821"/>
      <c r="DF121" s="822"/>
      <c r="DG121" s="798">
        <v>4635352</v>
      </c>
      <c r="DH121" s="799"/>
      <c r="DI121" s="799"/>
      <c r="DJ121" s="799"/>
      <c r="DK121" s="799"/>
      <c r="DL121" s="799">
        <v>4436598</v>
      </c>
      <c r="DM121" s="799"/>
      <c r="DN121" s="799"/>
      <c r="DO121" s="799"/>
      <c r="DP121" s="799"/>
      <c r="DQ121" s="799">
        <v>4136743</v>
      </c>
      <c r="DR121" s="799"/>
      <c r="DS121" s="799"/>
      <c r="DT121" s="799"/>
      <c r="DU121" s="799"/>
      <c r="DV121" s="776">
        <v>1.7</v>
      </c>
      <c r="DW121" s="776"/>
      <c r="DX121" s="776"/>
      <c r="DY121" s="776"/>
      <c r="DZ121" s="777"/>
    </row>
    <row r="122" spans="1:130" s="234" customFormat="1" ht="26.25" customHeight="1" x14ac:dyDescent="0.15">
      <c r="A122" s="802"/>
      <c r="B122" s="803"/>
      <c r="C122" s="806" t="s">
        <v>433</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v>682682</v>
      </c>
      <c r="AB122" s="762"/>
      <c r="AC122" s="762"/>
      <c r="AD122" s="762"/>
      <c r="AE122" s="763"/>
      <c r="AF122" s="764">
        <v>303902</v>
      </c>
      <c r="AG122" s="762"/>
      <c r="AH122" s="762"/>
      <c r="AI122" s="762"/>
      <c r="AJ122" s="763"/>
      <c r="AK122" s="764">
        <v>171983</v>
      </c>
      <c r="AL122" s="762"/>
      <c r="AM122" s="762"/>
      <c r="AN122" s="762"/>
      <c r="AO122" s="763"/>
      <c r="AP122" s="809">
        <v>0.1</v>
      </c>
      <c r="AQ122" s="810"/>
      <c r="AR122" s="810"/>
      <c r="AS122" s="810"/>
      <c r="AT122" s="811"/>
      <c r="AU122" s="873"/>
      <c r="AV122" s="874"/>
      <c r="AW122" s="874"/>
      <c r="AX122" s="874"/>
      <c r="AY122" s="875"/>
      <c r="AZ122" s="867" t="s">
        <v>452</v>
      </c>
      <c r="BA122" s="868"/>
      <c r="BB122" s="868"/>
      <c r="BC122" s="868"/>
      <c r="BD122" s="868"/>
      <c r="BE122" s="868"/>
      <c r="BF122" s="868"/>
      <c r="BG122" s="868"/>
      <c r="BH122" s="868"/>
      <c r="BI122" s="868"/>
      <c r="BJ122" s="868"/>
      <c r="BK122" s="868"/>
      <c r="BL122" s="868"/>
      <c r="BM122" s="868"/>
      <c r="BN122" s="868"/>
      <c r="BO122" s="868"/>
      <c r="BP122" s="869"/>
      <c r="BQ122" s="850">
        <v>627998821</v>
      </c>
      <c r="BR122" s="830"/>
      <c r="BS122" s="830"/>
      <c r="BT122" s="830"/>
      <c r="BU122" s="830"/>
      <c r="BV122" s="830">
        <v>621795368</v>
      </c>
      <c r="BW122" s="830"/>
      <c r="BX122" s="830"/>
      <c r="BY122" s="830"/>
      <c r="BZ122" s="830"/>
      <c r="CA122" s="830">
        <v>611568419</v>
      </c>
      <c r="CB122" s="830"/>
      <c r="CC122" s="830"/>
      <c r="CD122" s="830"/>
      <c r="CE122" s="830"/>
      <c r="CF122" s="831">
        <v>250.2</v>
      </c>
      <c r="CG122" s="832"/>
      <c r="CH122" s="832"/>
      <c r="CI122" s="832"/>
      <c r="CJ122" s="832"/>
      <c r="CK122" s="857"/>
      <c r="CL122" s="839"/>
      <c r="CM122" s="839"/>
      <c r="CN122" s="839"/>
      <c r="CO122" s="840"/>
      <c r="CP122" s="820" t="s">
        <v>453</v>
      </c>
      <c r="CQ122" s="821"/>
      <c r="CR122" s="821"/>
      <c r="CS122" s="821"/>
      <c r="CT122" s="821"/>
      <c r="CU122" s="821"/>
      <c r="CV122" s="821"/>
      <c r="CW122" s="821"/>
      <c r="CX122" s="821"/>
      <c r="CY122" s="821"/>
      <c r="CZ122" s="821"/>
      <c r="DA122" s="821"/>
      <c r="DB122" s="821"/>
      <c r="DC122" s="821"/>
      <c r="DD122" s="821"/>
      <c r="DE122" s="821"/>
      <c r="DF122" s="822"/>
      <c r="DG122" s="798">
        <v>1163630</v>
      </c>
      <c r="DH122" s="799"/>
      <c r="DI122" s="799"/>
      <c r="DJ122" s="799"/>
      <c r="DK122" s="799"/>
      <c r="DL122" s="799">
        <v>1116334</v>
      </c>
      <c r="DM122" s="799"/>
      <c r="DN122" s="799"/>
      <c r="DO122" s="799"/>
      <c r="DP122" s="799"/>
      <c r="DQ122" s="799">
        <v>1021690</v>
      </c>
      <c r="DR122" s="799"/>
      <c r="DS122" s="799"/>
      <c r="DT122" s="799"/>
      <c r="DU122" s="799"/>
      <c r="DV122" s="776">
        <v>0.4</v>
      </c>
      <c r="DW122" s="776"/>
      <c r="DX122" s="776"/>
      <c r="DY122" s="776"/>
      <c r="DZ122" s="777"/>
    </row>
    <row r="123" spans="1:130" s="234" customFormat="1" ht="26.25" customHeight="1" x14ac:dyDescent="0.15">
      <c r="A123" s="802"/>
      <c r="B123" s="803"/>
      <c r="C123" s="806" t="s">
        <v>439</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118</v>
      </c>
      <c r="AB123" s="762"/>
      <c r="AC123" s="762"/>
      <c r="AD123" s="762"/>
      <c r="AE123" s="763"/>
      <c r="AF123" s="764" t="s">
        <v>118</v>
      </c>
      <c r="AG123" s="762"/>
      <c r="AH123" s="762"/>
      <c r="AI123" s="762"/>
      <c r="AJ123" s="763"/>
      <c r="AK123" s="764" t="s">
        <v>118</v>
      </c>
      <c r="AL123" s="762"/>
      <c r="AM123" s="762"/>
      <c r="AN123" s="762"/>
      <c r="AO123" s="763"/>
      <c r="AP123" s="809" t="s">
        <v>118</v>
      </c>
      <c r="AQ123" s="810"/>
      <c r="AR123" s="810"/>
      <c r="AS123" s="810"/>
      <c r="AT123" s="811"/>
      <c r="AU123" s="876"/>
      <c r="AV123" s="877"/>
      <c r="AW123" s="877"/>
      <c r="AX123" s="877"/>
      <c r="AY123" s="877"/>
      <c r="AZ123" s="265" t="s">
        <v>157</v>
      </c>
      <c r="BA123" s="265"/>
      <c r="BB123" s="265"/>
      <c r="BC123" s="265"/>
      <c r="BD123" s="265"/>
      <c r="BE123" s="265"/>
      <c r="BF123" s="265"/>
      <c r="BG123" s="265"/>
      <c r="BH123" s="265"/>
      <c r="BI123" s="265"/>
      <c r="BJ123" s="265"/>
      <c r="BK123" s="265"/>
      <c r="BL123" s="265"/>
      <c r="BM123" s="265"/>
      <c r="BN123" s="265"/>
      <c r="BO123" s="865" t="s">
        <v>454</v>
      </c>
      <c r="BP123" s="866"/>
      <c r="BQ123" s="817">
        <v>705407525</v>
      </c>
      <c r="BR123" s="818"/>
      <c r="BS123" s="818"/>
      <c r="BT123" s="818"/>
      <c r="BU123" s="818"/>
      <c r="BV123" s="818">
        <v>702141232</v>
      </c>
      <c r="BW123" s="818"/>
      <c r="BX123" s="818"/>
      <c r="BY123" s="818"/>
      <c r="BZ123" s="818"/>
      <c r="CA123" s="818">
        <v>695605061</v>
      </c>
      <c r="CB123" s="818"/>
      <c r="CC123" s="818"/>
      <c r="CD123" s="818"/>
      <c r="CE123" s="818"/>
      <c r="CF123" s="728"/>
      <c r="CG123" s="729"/>
      <c r="CH123" s="729"/>
      <c r="CI123" s="729"/>
      <c r="CJ123" s="819"/>
      <c r="CK123" s="857"/>
      <c r="CL123" s="839"/>
      <c r="CM123" s="839"/>
      <c r="CN123" s="839"/>
      <c r="CO123" s="840"/>
      <c r="CP123" s="820" t="s">
        <v>395</v>
      </c>
      <c r="CQ123" s="821"/>
      <c r="CR123" s="821"/>
      <c r="CS123" s="821"/>
      <c r="CT123" s="821"/>
      <c r="CU123" s="821"/>
      <c r="CV123" s="821"/>
      <c r="CW123" s="821"/>
      <c r="CX123" s="821"/>
      <c r="CY123" s="821"/>
      <c r="CZ123" s="821"/>
      <c r="DA123" s="821"/>
      <c r="DB123" s="821"/>
      <c r="DC123" s="821"/>
      <c r="DD123" s="821"/>
      <c r="DE123" s="821"/>
      <c r="DF123" s="822"/>
      <c r="DG123" s="798">
        <v>131617</v>
      </c>
      <c r="DH123" s="799"/>
      <c r="DI123" s="799"/>
      <c r="DJ123" s="799"/>
      <c r="DK123" s="799"/>
      <c r="DL123" s="799">
        <v>37163</v>
      </c>
      <c r="DM123" s="799"/>
      <c r="DN123" s="799"/>
      <c r="DO123" s="799"/>
      <c r="DP123" s="799"/>
      <c r="DQ123" s="799">
        <v>52850</v>
      </c>
      <c r="DR123" s="799"/>
      <c r="DS123" s="799"/>
      <c r="DT123" s="799"/>
      <c r="DU123" s="799"/>
      <c r="DV123" s="776">
        <v>0</v>
      </c>
      <c r="DW123" s="776"/>
      <c r="DX123" s="776"/>
      <c r="DY123" s="776"/>
      <c r="DZ123" s="777"/>
    </row>
    <row r="124" spans="1:130" s="234" customFormat="1" ht="26.25" customHeight="1" thickBot="1" x14ac:dyDescent="0.2">
      <c r="A124" s="802"/>
      <c r="B124" s="803"/>
      <c r="C124" s="806" t="s">
        <v>442</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118</v>
      </c>
      <c r="AB124" s="762"/>
      <c r="AC124" s="762"/>
      <c r="AD124" s="762"/>
      <c r="AE124" s="763"/>
      <c r="AF124" s="764" t="s">
        <v>118</v>
      </c>
      <c r="AG124" s="762"/>
      <c r="AH124" s="762"/>
      <c r="AI124" s="762"/>
      <c r="AJ124" s="763"/>
      <c r="AK124" s="764" t="s">
        <v>118</v>
      </c>
      <c r="AL124" s="762"/>
      <c r="AM124" s="762"/>
      <c r="AN124" s="762"/>
      <c r="AO124" s="763"/>
      <c r="AP124" s="809" t="s">
        <v>118</v>
      </c>
      <c r="AQ124" s="810"/>
      <c r="AR124" s="810"/>
      <c r="AS124" s="810"/>
      <c r="AT124" s="811"/>
      <c r="AU124" s="812" t="s">
        <v>455</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193.9</v>
      </c>
      <c r="BR124" s="816"/>
      <c r="BS124" s="816"/>
      <c r="BT124" s="816"/>
      <c r="BU124" s="816"/>
      <c r="BV124" s="816">
        <v>196</v>
      </c>
      <c r="BW124" s="816"/>
      <c r="BX124" s="816"/>
      <c r="BY124" s="816"/>
      <c r="BZ124" s="816"/>
      <c r="CA124" s="816">
        <v>197.5</v>
      </c>
      <c r="CB124" s="816"/>
      <c r="CC124" s="816"/>
      <c r="CD124" s="816"/>
      <c r="CE124" s="816"/>
      <c r="CF124" s="706"/>
      <c r="CG124" s="707"/>
      <c r="CH124" s="707"/>
      <c r="CI124" s="707"/>
      <c r="CJ124" s="846"/>
      <c r="CK124" s="858"/>
      <c r="CL124" s="858"/>
      <c r="CM124" s="858"/>
      <c r="CN124" s="858"/>
      <c r="CO124" s="859"/>
      <c r="CP124" s="847" t="s">
        <v>456</v>
      </c>
      <c r="CQ124" s="848"/>
      <c r="CR124" s="848"/>
      <c r="CS124" s="848"/>
      <c r="CT124" s="848"/>
      <c r="CU124" s="848"/>
      <c r="CV124" s="848"/>
      <c r="CW124" s="848"/>
      <c r="CX124" s="848"/>
      <c r="CY124" s="848"/>
      <c r="CZ124" s="848"/>
      <c r="DA124" s="848"/>
      <c r="DB124" s="848"/>
      <c r="DC124" s="848"/>
      <c r="DD124" s="848"/>
      <c r="DE124" s="848"/>
      <c r="DF124" s="849"/>
      <c r="DG124" s="850" t="s">
        <v>118</v>
      </c>
      <c r="DH124" s="830"/>
      <c r="DI124" s="830"/>
      <c r="DJ124" s="830"/>
      <c r="DK124" s="830"/>
      <c r="DL124" s="830" t="s">
        <v>118</v>
      </c>
      <c r="DM124" s="830"/>
      <c r="DN124" s="830"/>
      <c r="DO124" s="830"/>
      <c r="DP124" s="830"/>
      <c r="DQ124" s="830" t="s">
        <v>118</v>
      </c>
      <c r="DR124" s="830"/>
      <c r="DS124" s="830"/>
      <c r="DT124" s="830"/>
      <c r="DU124" s="830"/>
      <c r="DV124" s="833" t="s">
        <v>118</v>
      </c>
      <c r="DW124" s="833"/>
      <c r="DX124" s="833"/>
      <c r="DY124" s="833"/>
      <c r="DZ124" s="834"/>
    </row>
    <row r="125" spans="1:130" s="234" customFormat="1" ht="26.25" customHeight="1" x14ac:dyDescent="0.15">
      <c r="A125" s="802"/>
      <c r="B125" s="803"/>
      <c r="C125" s="806" t="s">
        <v>444</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118</v>
      </c>
      <c r="AB125" s="762"/>
      <c r="AC125" s="762"/>
      <c r="AD125" s="762"/>
      <c r="AE125" s="763"/>
      <c r="AF125" s="764" t="s">
        <v>118</v>
      </c>
      <c r="AG125" s="762"/>
      <c r="AH125" s="762"/>
      <c r="AI125" s="762"/>
      <c r="AJ125" s="763"/>
      <c r="AK125" s="764" t="s">
        <v>118</v>
      </c>
      <c r="AL125" s="762"/>
      <c r="AM125" s="762"/>
      <c r="AN125" s="762"/>
      <c r="AO125" s="763"/>
      <c r="AP125" s="809" t="s">
        <v>118</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457</v>
      </c>
      <c r="CL125" s="836"/>
      <c r="CM125" s="836"/>
      <c r="CN125" s="836"/>
      <c r="CO125" s="837"/>
      <c r="CP125" s="844" t="s">
        <v>458</v>
      </c>
      <c r="CQ125" s="790"/>
      <c r="CR125" s="790"/>
      <c r="CS125" s="790"/>
      <c r="CT125" s="790"/>
      <c r="CU125" s="790"/>
      <c r="CV125" s="790"/>
      <c r="CW125" s="790"/>
      <c r="CX125" s="790"/>
      <c r="CY125" s="790"/>
      <c r="CZ125" s="790"/>
      <c r="DA125" s="790"/>
      <c r="DB125" s="790"/>
      <c r="DC125" s="790"/>
      <c r="DD125" s="790"/>
      <c r="DE125" s="790"/>
      <c r="DF125" s="791"/>
      <c r="DG125" s="845" t="s">
        <v>118</v>
      </c>
      <c r="DH125" s="827"/>
      <c r="DI125" s="827"/>
      <c r="DJ125" s="827"/>
      <c r="DK125" s="827"/>
      <c r="DL125" s="827" t="s">
        <v>118</v>
      </c>
      <c r="DM125" s="827"/>
      <c r="DN125" s="827"/>
      <c r="DO125" s="827"/>
      <c r="DP125" s="827"/>
      <c r="DQ125" s="827" t="s">
        <v>118</v>
      </c>
      <c r="DR125" s="827"/>
      <c r="DS125" s="827"/>
      <c r="DT125" s="827"/>
      <c r="DU125" s="827"/>
      <c r="DV125" s="828" t="s">
        <v>118</v>
      </c>
      <c r="DW125" s="828"/>
      <c r="DX125" s="828"/>
      <c r="DY125" s="828"/>
      <c r="DZ125" s="829"/>
    </row>
    <row r="126" spans="1:130" s="234" customFormat="1" ht="26.25" customHeight="1" thickBot="1" x14ac:dyDescent="0.2">
      <c r="A126" s="802"/>
      <c r="B126" s="803"/>
      <c r="C126" s="806" t="s">
        <v>446</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v>120415</v>
      </c>
      <c r="AB126" s="762"/>
      <c r="AC126" s="762"/>
      <c r="AD126" s="762"/>
      <c r="AE126" s="763"/>
      <c r="AF126" s="764">
        <v>118470</v>
      </c>
      <c r="AG126" s="762"/>
      <c r="AH126" s="762"/>
      <c r="AI126" s="762"/>
      <c r="AJ126" s="763"/>
      <c r="AK126" s="764">
        <v>116525</v>
      </c>
      <c r="AL126" s="762"/>
      <c r="AM126" s="762"/>
      <c r="AN126" s="762"/>
      <c r="AO126" s="763"/>
      <c r="AP126" s="809">
        <v>0</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459</v>
      </c>
      <c r="CQ126" s="732"/>
      <c r="CR126" s="732"/>
      <c r="CS126" s="732"/>
      <c r="CT126" s="732"/>
      <c r="CU126" s="732"/>
      <c r="CV126" s="732"/>
      <c r="CW126" s="732"/>
      <c r="CX126" s="732"/>
      <c r="CY126" s="732"/>
      <c r="CZ126" s="732"/>
      <c r="DA126" s="732"/>
      <c r="DB126" s="732"/>
      <c r="DC126" s="732"/>
      <c r="DD126" s="732"/>
      <c r="DE126" s="732"/>
      <c r="DF126" s="733"/>
      <c r="DG126" s="798">
        <v>21963564</v>
      </c>
      <c r="DH126" s="799"/>
      <c r="DI126" s="799"/>
      <c r="DJ126" s="799"/>
      <c r="DK126" s="799"/>
      <c r="DL126" s="799">
        <v>21804922</v>
      </c>
      <c r="DM126" s="799"/>
      <c r="DN126" s="799"/>
      <c r="DO126" s="799"/>
      <c r="DP126" s="799"/>
      <c r="DQ126" s="799">
        <v>21592975</v>
      </c>
      <c r="DR126" s="799"/>
      <c r="DS126" s="799"/>
      <c r="DT126" s="799"/>
      <c r="DU126" s="799"/>
      <c r="DV126" s="776">
        <v>8.8000000000000007</v>
      </c>
      <c r="DW126" s="776"/>
      <c r="DX126" s="776"/>
      <c r="DY126" s="776"/>
      <c r="DZ126" s="777"/>
    </row>
    <row r="127" spans="1:130" s="234" customFormat="1" ht="26.25" customHeight="1" x14ac:dyDescent="0.15">
      <c r="A127" s="804"/>
      <c r="B127" s="805"/>
      <c r="C127" s="823" t="s">
        <v>460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33059</v>
      </c>
      <c r="AB127" s="762"/>
      <c r="AC127" s="762"/>
      <c r="AD127" s="762"/>
      <c r="AE127" s="763"/>
      <c r="AF127" s="764">
        <v>31185</v>
      </c>
      <c r="AG127" s="762"/>
      <c r="AH127" s="762"/>
      <c r="AI127" s="762"/>
      <c r="AJ127" s="763"/>
      <c r="AK127" s="764">
        <v>31441</v>
      </c>
      <c r="AL127" s="762"/>
      <c r="AM127" s="762"/>
      <c r="AN127" s="762"/>
      <c r="AO127" s="763"/>
      <c r="AP127" s="809">
        <v>0</v>
      </c>
      <c r="AQ127" s="810"/>
      <c r="AR127" s="810"/>
      <c r="AS127" s="810"/>
      <c r="AT127" s="811"/>
      <c r="AU127" s="270"/>
      <c r="AV127" s="270"/>
      <c r="AW127" s="270"/>
      <c r="AX127" s="826" t="s">
        <v>461</v>
      </c>
      <c r="AY127" s="794"/>
      <c r="AZ127" s="794"/>
      <c r="BA127" s="794"/>
      <c r="BB127" s="794"/>
      <c r="BC127" s="794"/>
      <c r="BD127" s="794"/>
      <c r="BE127" s="795"/>
      <c r="BF127" s="793" t="s">
        <v>462</v>
      </c>
      <c r="BG127" s="794"/>
      <c r="BH127" s="794"/>
      <c r="BI127" s="794"/>
      <c r="BJ127" s="794"/>
      <c r="BK127" s="794"/>
      <c r="BL127" s="795"/>
      <c r="BM127" s="793" t="s">
        <v>463</v>
      </c>
      <c r="BN127" s="794"/>
      <c r="BO127" s="794"/>
      <c r="BP127" s="794"/>
      <c r="BQ127" s="794"/>
      <c r="BR127" s="794"/>
      <c r="BS127" s="795"/>
      <c r="BT127" s="793" t="s">
        <v>464</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465</v>
      </c>
      <c r="CQ127" s="732"/>
      <c r="CR127" s="732"/>
      <c r="CS127" s="732"/>
      <c r="CT127" s="732"/>
      <c r="CU127" s="732"/>
      <c r="CV127" s="732"/>
      <c r="CW127" s="732"/>
      <c r="CX127" s="732"/>
      <c r="CY127" s="732"/>
      <c r="CZ127" s="732"/>
      <c r="DA127" s="732"/>
      <c r="DB127" s="732"/>
      <c r="DC127" s="732"/>
      <c r="DD127" s="732"/>
      <c r="DE127" s="732"/>
      <c r="DF127" s="733"/>
      <c r="DG127" s="798" t="s">
        <v>118</v>
      </c>
      <c r="DH127" s="799"/>
      <c r="DI127" s="799"/>
      <c r="DJ127" s="799"/>
      <c r="DK127" s="799"/>
      <c r="DL127" s="799" t="s">
        <v>118</v>
      </c>
      <c r="DM127" s="799"/>
      <c r="DN127" s="799"/>
      <c r="DO127" s="799"/>
      <c r="DP127" s="799"/>
      <c r="DQ127" s="799" t="s">
        <v>118</v>
      </c>
      <c r="DR127" s="799"/>
      <c r="DS127" s="799"/>
      <c r="DT127" s="799"/>
      <c r="DU127" s="799"/>
      <c r="DV127" s="776" t="s">
        <v>118</v>
      </c>
      <c r="DW127" s="776"/>
      <c r="DX127" s="776"/>
      <c r="DY127" s="776"/>
      <c r="DZ127" s="777"/>
    </row>
    <row r="128" spans="1:130" s="234" customFormat="1" ht="26.25" customHeight="1" thickBot="1" x14ac:dyDescent="0.2">
      <c r="A128" s="778" t="s">
        <v>466</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467</v>
      </c>
      <c r="X128" s="780"/>
      <c r="Y128" s="780"/>
      <c r="Z128" s="781"/>
      <c r="AA128" s="782">
        <v>1730478</v>
      </c>
      <c r="AB128" s="783"/>
      <c r="AC128" s="783"/>
      <c r="AD128" s="783"/>
      <c r="AE128" s="784"/>
      <c r="AF128" s="785">
        <v>1874968</v>
      </c>
      <c r="AG128" s="783"/>
      <c r="AH128" s="783"/>
      <c r="AI128" s="783"/>
      <c r="AJ128" s="784"/>
      <c r="AK128" s="785">
        <v>3689493</v>
      </c>
      <c r="AL128" s="783"/>
      <c r="AM128" s="783"/>
      <c r="AN128" s="783"/>
      <c r="AO128" s="784"/>
      <c r="AP128" s="786"/>
      <c r="AQ128" s="787"/>
      <c r="AR128" s="787"/>
      <c r="AS128" s="787"/>
      <c r="AT128" s="788"/>
      <c r="AU128" s="270"/>
      <c r="AV128" s="270"/>
      <c r="AW128" s="270"/>
      <c r="AX128" s="789" t="s">
        <v>468</v>
      </c>
      <c r="AY128" s="790"/>
      <c r="AZ128" s="790"/>
      <c r="BA128" s="790"/>
      <c r="BB128" s="790"/>
      <c r="BC128" s="790"/>
      <c r="BD128" s="790"/>
      <c r="BE128" s="791"/>
      <c r="BF128" s="768" t="s">
        <v>118</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469</v>
      </c>
      <c r="CQ128" s="710"/>
      <c r="CR128" s="710"/>
      <c r="CS128" s="710"/>
      <c r="CT128" s="710"/>
      <c r="CU128" s="710"/>
      <c r="CV128" s="710"/>
      <c r="CW128" s="710"/>
      <c r="CX128" s="710"/>
      <c r="CY128" s="710"/>
      <c r="CZ128" s="710"/>
      <c r="DA128" s="710"/>
      <c r="DB128" s="710"/>
      <c r="DC128" s="710"/>
      <c r="DD128" s="710"/>
      <c r="DE128" s="710"/>
      <c r="DF128" s="711"/>
      <c r="DG128" s="772">
        <v>3828467</v>
      </c>
      <c r="DH128" s="773"/>
      <c r="DI128" s="773"/>
      <c r="DJ128" s="773"/>
      <c r="DK128" s="773"/>
      <c r="DL128" s="773">
        <v>3752868</v>
      </c>
      <c r="DM128" s="773"/>
      <c r="DN128" s="773"/>
      <c r="DO128" s="773"/>
      <c r="DP128" s="773"/>
      <c r="DQ128" s="773">
        <v>3625001</v>
      </c>
      <c r="DR128" s="773"/>
      <c r="DS128" s="773"/>
      <c r="DT128" s="773"/>
      <c r="DU128" s="773"/>
      <c r="DV128" s="774">
        <v>1.5</v>
      </c>
      <c r="DW128" s="774"/>
      <c r="DX128" s="774"/>
      <c r="DY128" s="774"/>
      <c r="DZ128" s="775"/>
    </row>
    <row r="129" spans="1:131" s="234" customFormat="1" ht="26.25" customHeight="1" x14ac:dyDescent="0.15">
      <c r="A129" s="756" t="s">
        <v>100</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470</v>
      </c>
      <c r="X129" s="759"/>
      <c r="Y129" s="759"/>
      <c r="Z129" s="760"/>
      <c r="AA129" s="761">
        <v>297018144</v>
      </c>
      <c r="AB129" s="762"/>
      <c r="AC129" s="762"/>
      <c r="AD129" s="762"/>
      <c r="AE129" s="763"/>
      <c r="AF129" s="764">
        <v>295631391</v>
      </c>
      <c r="AG129" s="762"/>
      <c r="AH129" s="762"/>
      <c r="AI129" s="762"/>
      <c r="AJ129" s="763"/>
      <c r="AK129" s="764">
        <v>296271096</v>
      </c>
      <c r="AL129" s="762"/>
      <c r="AM129" s="762"/>
      <c r="AN129" s="762"/>
      <c r="AO129" s="763"/>
      <c r="AP129" s="765"/>
      <c r="AQ129" s="766"/>
      <c r="AR129" s="766"/>
      <c r="AS129" s="766"/>
      <c r="AT129" s="767"/>
      <c r="AU129" s="272"/>
      <c r="AV129" s="272"/>
      <c r="AW129" s="272"/>
      <c r="AX129" s="731" t="s">
        <v>471</v>
      </c>
      <c r="AY129" s="732"/>
      <c r="AZ129" s="732"/>
      <c r="BA129" s="732"/>
      <c r="BB129" s="732"/>
      <c r="BC129" s="732"/>
      <c r="BD129" s="732"/>
      <c r="BE129" s="733"/>
      <c r="BF129" s="751" t="s">
        <v>118</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15">
      <c r="A130" s="756" t="s">
        <v>472</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473</v>
      </c>
      <c r="X130" s="759"/>
      <c r="Y130" s="759"/>
      <c r="Z130" s="760"/>
      <c r="AA130" s="761">
        <v>51217009</v>
      </c>
      <c r="AB130" s="762"/>
      <c r="AC130" s="762"/>
      <c r="AD130" s="762"/>
      <c r="AE130" s="763"/>
      <c r="AF130" s="764">
        <v>51745602</v>
      </c>
      <c r="AG130" s="762"/>
      <c r="AH130" s="762"/>
      <c r="AI130" s="762"/>
      <c r="AJ130" s="763"/>
      <c r="AK130" s="764">
        <v>51812445</v>
      </c>
      <c r="AL130" s="762"/>
      <c r="AM130" s="762"/>
      <c r="AN130" s="762"/>
      <c r="AO130" s="763"/>
      <c r="AP130" s="765"/>
      <c r="AQ130" s="766"/>
      <c r="AR130" s="766"/>
      <c r="AS130" s="766"/>
      <c r="AT130" s="767"/>
      <c r="AU130" s="272"/>
      <c r="AV130" s="272"/>
      <c r="AW130" s="272"/>
      <c r="AX130" s="731" t="s">
        <v>474</v>
      </c>
      <c r="AY130" s="732"/>
      <c r="AZ130" s="732"/>
      <c r="BA130" s="732"/>
      <c r="BB130" s="732"/>
      <c r="BC130" s="732"/>
      <c r="BD130" s="732"/>
      <c r="BE130" s="733"/>
      <c r="BF130" s="734">
        <v>7.8</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475</v>
      </c>
      <c r="X131" s="742"/>
      <c r="Y131" s="742"/>
      <c r="Z131" s="743"/>
      <c r="AA131" s="744">
        <v>245801135</v>
      </c>
      <c r="AB131" s="745"/>
      <c r="AC131" s="745"/>
      <c r="AD131" s="745"/>
      <c r="AE131" s="746"/>
      <c r="AF131" s="747">
        <v>243885789</v>
      </c>
      <c r="AG131" s="745"/>
      <c r="AH131" s="745"/>
      <c r="AI131" s="745"/>
      <c r="AJ131" s="746"/>
      <c r="AK131" s="747">
        <v>244458651</v>
      </c>
      <c r="AL131" s="745"/>
      <c r="AM131" s="745"/>
      <c r="AN131" s="745"/>
      <c r="AO131" s="746"/>
      <c r="AP131" s="748"/>
      <c r="AQ131" s="749"/>
      <c r="AR131" s="749"/>
      <c r="AS131" s="749"/>
      <c r="AT131" s="750"/>
      <c r="AU131" s="272"/>
      <c r="AV131" s="272"/>
      <c r="AW131" s="272"/>
      <c r="AX131" s="709" t="s">
        <v>476</v>
      </c>
      <c r="AY131" s="710"/>
      <c r="AZ131" s="710"/>
      <c r="BA131" s="710"/>
      <c r="BB131" s="710"/>
      <c r="BC131" s="710"/>
      <c r="BD131" s="710"/>
      <c r="BE131" s="711"/>
      <c r="BF131" s="712">
        <v>197.5</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15">
      <c r="A132" s="718" t="s">
        <v>477</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478</v>
      </c>
      <c r="W132" s="722"/>
      <c r="X132" s="722"/>
      <c r="Y132" s="722"/>
      <c r="Z132" s="723"/>
      <c r="AA132" s="724">
        <v>8.648427925</v>
      </c>
      <c r="AB132" s="725"/>
      <c r="AC132" s="725"/>
      <c r="AD132" s="725"/>
      <c r="AE132" s="726"/>
      <c r="AF132" s="727">
        <v>7.6784580509999998</v>
      </c>
      <c r="AG132" s="725"/>
      <c r="AH132" s="725"/>
      <c r="AI132" s="725"/>
      <c r="AJ132" s="726"/>
      <c r="AK132" s="727">
        <v>7.3037693399999997</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479</v>
      </c>
      <c r="W133" s="701"/>
      <c r="X133" s="701"/>
      <c r="Y133" s="701"/>
      <c r="Z133" s="702"/>
      <c r="AA133" s="703">
        <v>9.5</v>
      </c>
      <c r="AB133" s="704"/>
      <c r="AC133" s="704"/>
      <c r="AD133" s="704"/>
      <c r="AE133" s="705"/>
      <c r="AF133" s="703">
        <v>8.6999999999999993</v>
      </c>
      <c r="AG133" s="704"/>
      <c r="AH133" s="704"/>
      <c r="AI133" s="704"/>
      <c r="AJ133" s="705"/>
      <c r="AK133" s="703">
        <v>7.8</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15"/>
  </sheetData>
  <sheetProtection algorithmName="SHA-512" hashValue="TjpM99WaFA3Md2Wu6yvB60vQtxeY/5JFrY5dwvpACmrgk+pf/0zrsgZCYcIE/8qZw4roMRVF6I8dJNc+O2C2SQ==" saltValue="hvIRnbUM2WNBqjWcKfRw8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topLeftCell="I26" zoomScale="85" zoomScaleNormal="85" zoomScaleSheetLayoutView="85" workbookViewId="0">
      <selection activeCell="CI95" sqref="CI95"/>
    </sheetView>
  </sheetViews>
  <sheetFormatPr defaultColWidth="0" defaultRowHeight="13.5" customHeight="1" zeroHeight="1" x14ac:dyDescent="0.15"/>
  <cols>
    <col min="1" max="2" width="2.75" style="279" customWidth="1"/>
    <col min="3" max="120" width="2.75" style="278" customWidth="1"/>
    <col min="121" max="16384" width="9" style="278" hidden="1"/>
  </cols>
  <sheetData>
    <row r="1" spans="2:2" x14ac:dyDescent="0.15">
      <c r="B1" s="278"/>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8" t="s">
        <v>480</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bsBzeRIODU2reFH9W1HnRc8EG/9RDIioDTVSYn1RmjJNTBl4a0gH/SdWE0M5jqBcwBZ2vUArwwHz1ClnThlgtA==" saltValue="pJDsYWJMIviGzRF822W3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2" zoomScale="70" zoomScaleNormal="70" zoomScaleSheetLayoutView="55" workbookViewId="0"/>
  </sheetViews>
  <sheetFormatPr defaultColWidth="0" defaultRowHeight="13.5" customHeight="1" zeroHeight="1" x14ac:dyDescent="0.15"/>
  <cols>
    <col min="1" max="116" width="2.625" style="279" customWidth="1"/>
    <col min="117" max="16384" width="9" style="278" hidden="1"/>
  </cols>
  <sheetData>
    <row r="1" spans="1:116" x14ac:dyDescent="0.15">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x14ac:dyDescent="0.15">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x14ac:dyDescent="0.15">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x14ac:dyDescent="0.1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x14ac:dyDescent="0.1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x14ac:dyDescent="0.1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x14ac:dyDescent="0.15">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x14ac:dyDescent="0.1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x14ac:dyDescent="0.15">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x14ac:dyDescent="0.1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x14ac:dyDescent="0.1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x14ac:dyDescent="0.1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x14ac:dyDescent="0.1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x14ac:dyDescent="0.1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x14ac:dyDescent="0.1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x14ac:dyDescent="0.1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x14ac:dyDescent="0.1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x14ac:dyDescent="0.1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x14ac:dyDescent="0.1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x14ac:dyDescent="0.1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x14ac:dyDescent="0.1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x14ac:dyDescent="0.15">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x14ac:dyDescent="0.15">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x14ac:dyDescent="0.1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x14ac:dyDescent="0.15">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x14ac:dyDescent="0.15">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x14ac:dyDescent="0.1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x14ac:dyDescent="0.1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x14ac:dyDescent="0.1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x14ac:dyDescent="0.15">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x14ac:dyDescent="0.15">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x14ac:dyDescent="0.15">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x14ac:dyDescent="0.15">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x14ac:dyDescent="0.15">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x14ac:dyDescent="0.15">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x14ac:dyDescent="0.15">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x14ac:dyDescent="0.1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x14ac:dyDescent="0.15">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x14ac:dyDescent="0.1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x14ac:dyDescent="0.1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x14ac:dyDescent="0.1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x14ac:dyDescent="0.15">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x14ac:dyDescent="0.15">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x14ac:dyDescent="0.15">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x14ac:dyDescent="0.15">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x14ac:dyDescent="0.15">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x14ac:dyDescent="0.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x14ac:dyDescent="0.1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x14ac:dyDescent="0.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x14ac:dyDescent="0.1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x14ac:dyDescent="0.1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x14ac:dyDescent="0.1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x14ac:dyDescent="0.1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x14ac:dyDescent="0.1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x14ac:dyDescent="0.1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x14ac:dyDescent="0.1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x14ac:dyDescent="0.1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x14ac:dyDescent="0.1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x14ac:dyDescent="0.1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x14ac:dyDescent="0.1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x14ac:dyDescent="0.1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481</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G2PFHS2+Wwnp3Pi5ryaw+VXoQWVeWlWg690+69by1OCWMGNoOXwLahxfRv7HzKc7f6VohxLIYFxk8gj1GCmJg==" saltValue="QHTIxwsia0nlYYx5W9hoB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x14ac:dyDescent="0.15">
      <c r="AS1" s="283"/>
      <c r="AT1" s="283"/>
    </row>
    <row r="2" spans="1:46" x14ac:dyDescent="0.15">
      <c r="AS2" s="283"/>
      <c r="AT2" s="283"/>
    </row>
    <row r="3" spans="1:46" x14ac:dyDescent="0.15">
      <c r="AS3" s="283"/>
      <c r="AT3" s="283"/>
    </row>
    <row r="4" spans="1:46" x14ac:dyDescent="0.15">
      <c r="AS4" s="283"/>
      <c r="AT4" s="283"/>
    </row>
    <row r="5" spans="1:46" ht="17.25" x14ac:dyDescent="0.15">
      <c r="A5" s="284" t="s">
        <v>482</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x14ac:dyDescent="0.15">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483</v>
      </c>
      <c r="AL6" s="288"/>
      <c r="AM6" s="288"/>
      <c r="AN6" s="288"/>
      <c r="AO6" s="283"/>
      <c r="AP6" s="283"/>
      <c r="AQ6" s="283"/>
      <c r="AR6" s="283"/>
    </row>
    <row r="7" spans="1:46" x14ac:dyDescent="0.15">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51" t="s">
        <v>484</v>
      </c>
      <c r="AP7" s="293"/>
      <c r="AQ7" s="294" t="s">
        <v>485</v>
      </c>
      <c r="AR7" s="295"/>
    </row>
    <row r="8" spans="1:46" x14ac:dyDescent="0.15">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52"/>
      <c r="AP8" s="299" t="s">
        <v>486</v>
      </c>
      <c r="AQ8" s="300" t="s">
        <v>487</v>
      </c>
      <c r="AR8" s="301" t="s">
        <v>488</v>
      </c>
    </row>
    <row r="9" spans="1:46" x14ac:dyDescent="0.15">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5" t="s">
        <v>489</v>
      </c>
      <c r="AL9" s="1146"/>
      <c r="AM9" s="1146"/>
      <c r="AN9" s="1147"/>
      <c r="AO9" s="302">
        <v>137147749</v>
      </c>
      <c r="AP9" s="302">
        <v>142181</v>
      </c>
      <c r="AQ9" s="303">
        <v>137138</v>
      </c>
      <c r="AR9" s="304">
        <v>3.7</v>
      </c>
    </row>
    <row r="10" spans="1:46" x14ac:dyDescent="0.15">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5" t="s">
        <v>490</v>
      </c>
      <c r="AL10" s="1146"/>
      <c r="AM10" s="1146"/>
      <c r="AN10" s="1147"/>
      <c r="AO10" s="302">
        <v>47253</v>
      </c>
      <c r="AP10" s="302">
        <v>49</v>
      </c>
      <c r="AQ10" s="303">
        <v>357</v>
      </c>
      <c r="AR10" s="304">
        <v>-86.3</v>
      </c>
    </row>
    <row r="11" spans="1:46" ht="13.5" customHeight="1" x14ac:dyDescent="0.15">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5" t="s">
        <v>491</v>
      </c>
      <c r="AL11" s="1146"/>
      <c r="AM11" s="1146"/>
      <c r="AN11" s="1147"/>
      <c r="AO11" s="302">
        <v>191822</v>
      </c>
      <c r="AP11" s="302">
        <v>199</v>
      </c>
      <c r="AQ11" s="303">
        <v>818</v>
      </c>
      <c r="AR11" s="304">
        <v>-75.7</v>
      </c>
    </row>
    <row r="12" spans="1:46" ht="13.5" customHeight="1" x14ac:dyDescent="0.15">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5" t="s">
        <v>492</v>
      </c>
      <c r="AL12" s="1146"/>
      <c r="AM12" s="1146"/>
      <c r="AN12" s="1147"/>
      <c r="AO12" s="302" t="s">
        <v>493</v>
      </c>
      <c r="AP12" s="302" t="s">
        <v>493</v>
      </c>
      <c r="AQ12" s="303" t="s">
        <v>493</v>
      </c>
      <c r="AR12" s="304" t="s">
        <v>493</v>
      </c>
    </row>
    <row r="13" spans="1:46" ht="13.5" customHeight="1" x14ac:dyDescent="0.15">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5" t="s">
        <v>494</v>
      </c>
      <c r="AL13" s="1146"/>
      <c r="AM13" s="1146"/>
      <c r="AN13" s="1147"/>
      <c r="AO13" s="302" t="s">
        <v>493</v>
      </c>
      <c r="AP13" s="302" t="s">
        <v>493</v>
      </c>
      <c r="AQ13" s="303">
        <v>9</v>
      </c>
      <c r="AR13" s="304" t="s">
        <v>493</v>
      </c>
    </row>
    <row r="14" spans="1:46" ht="13.5" customHeight="1" x14ac:dyDescent="0.15">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5" t="s">
        <v>495</v>
      </c>
      <c r="AL14" s="1146"/>
      <c r="AM14" s="1146"/>
      <c r="AN14" s="1147"/>
      <c r="AO14" s="302">
        <v>2934024</v>
      </c>
      <c r="AP14" s="302">
        <v>3042</v>
      </c>
      <c r="AQ14" s="303">
        <v>2491</v>
      </c>
      <c r="AR14" s="304">
        <v>22.1</v>
      </c>
    </row>
    <row r="15" spans="1:46" x14ac:dyDescent="0.15">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5" t="s">
        <v>496</v>
      </c>
      <c r="AL15" s="1146"/>
      <c r="AM15" s="1146"/>
      <c r="AN15" s="1147"/>
      <c r="AO15" s="302">
        <v>-13766989</v>
      </c>
      <c r="AP15" s="302">
        <v>-14272</v>
      </c>
      <c r="AQ15" s="303">
        <v>-11877</v>
      </c>
      <c r="AR15" s="304">
        <v>20.2</v>
      </c>
    </row>
    <row r="16" spans="1:46" x14ac:dyDescent="0.15">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7" t="s">
        <v>157</v>
      </c>
      <c r="AL16" s="1138"/>
      <c r="AM16" s="1138"/>
      <c r="AN16" s="1139"/>
      <c r="AO16" s="302">
        <v>126553859</v>
      </c>
      <c r="AP16" s="302">
        <v>131199</v>
      </c>
      <c r="AQ16" s="303">
        <v>128937</v>
      </c>
      <c r="AR16" s="304">
        <v>1.8</v>
      </c>
    </row>
    <row r="17" spans="1:46" x14ac:dyDescent="0.15">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x14ac:dyDescent="0.15">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x14ac:dyDescent="0.15">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497</v>
      </c>
      <c r="AL19" s="283"/>
      <c r="AM19" s="283"/>
      <c r="AN19" s="283"/>
      <c r="AO19" s="283"/>
      <c r="AP19" s="283"/>
      <c r="AQ19" s="283"/>
      <c r="AR19" s="283"/>
    </row>
    <row r="20" spans="1:46" x14ac:dyDescent="0.15">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498</v>
      </c>
      <c r="AP20" s="313" t="s">
        <v>499</v>
      </c>
      <c r="AQ20" s="314" t="s">
        <v>500</v>
      </c>
      <c r="AR20" s="315"/>
    </row>
    <row r="21" spans="1:46" s="321" customFormat="1" x14ac:dyDescent="0.15">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8" t="s">
        <v>501</v>
      </c>
      <c r="AL21" s="1149"/>
      <c r="AM21" s="1149"/>
      <c r="AN21" s="1150"/>
      <c r="AO21" s="317">
        <v>1524.99</v>
      </c>
      <c r="AP21" s="318">
        <v>1453.19</v>
      </c>
      <c r="AQ21" s="319">
        <v>71.8</v>
      </c>
      <c r="AR21" s="288"/>
      <c r="AS21" s="320"/>
      <c r="AT21" s="316"/>
    </row>
    <row r="22" spans="1:46" s="321" customFormat="1" x14ac:dyDescent="0.15">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8" t="s">
        <v>502</v>
      </c>
      <c r="AL22" s="1149"/>
      <c r="AM22" s="1149"/>
      <c r="AN22" s="1150"/>
      <c r="AO22" s="322">
        <v>99.3</v>
      </c>
      <c r="AP22" s="323">
        <v>98.7</v>
      </c>
      <c r="AQ22" s="324">
        <v>0.6</v>
      </c>
      <c r="AR22" s="308"/>
      <c r="AS22" s="320"/>
      <c r="AT22" s="316"/>
    </row>
    <row r="23" spans="1:46" s="321" customFormat="1" x14ac:dyDescent="0.15">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x14ac:dyDescent="0.15">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x14ac:dyDescent="0.15">
      <c r="A26" s="288" t="s">
        <v>503</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x14ac:dyDescent="0.15">
      <c r="A27" s="329"/>
      <c r="AO27" s="283"/>
      <c r="AP27" s="283"/>
      <c r="AQ27" s="283"/>
      <c r="AR27" s="283"/>
      <c r="AS27" s="283"/>
      <c r="AT27" s="283"/>
    </row>
    <row r="28" spans="1:46" ht="17.25" x14ac:dyDescent="0.15">
      <c r="A28" s="284" t="s">
        <v>504</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x14ac:dyDescent="0.15">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505</v>
      </c>
      <c r="AL29" s="288"/>
      <c r="AM29" s="288"/>
      <c r="AN29" s="288"/>
      <c r="AO29" s="283"/>
      <c r="AP29" s="283"/>
      <c r="AQ29" s="283"/>
      <c r="AR29" s="283"/>
      <c r="AS29" s="331"/>
    </row>
    <row r="30" spans="1:46" x14ac:dyDescent="0.15">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51" t="s">
        <v>484</v>
      </c>
      <c r="AP30" s="293"/>
      <c r="AQ30" s="294" t="s">
        <v>485</v>
      </c>
      <c r="AR30" s="295"/>
    </row>
    <row r="31" spans="1:46" x14ac:dyDescent="0.15">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52"/>
      <c r="AP31" s="299" t="s">
        <v>486</v>
      </c>
      <c r="AQ31" s="300" t="s">
        <v>487</v>
      </c>
      <c r="AR31" s="301" t="s">
        <v>488</v>
      </c>
    </row>
    <row r="32" spans="1:46" ht="27" customHeight="1" x14ac:dyDescent="0.15">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4" t="s">
        <v>506</v>
      </c>
      <c r="AL32" s="1135"/>
      <c r="AM32" s="1135"/>
      <c r="AN32" s="1136"/>
      <c r="AO32" s="302">
        <v>72129332</v>
      </c>
      <c r="AP32" s="302">
        <v>74777</v>
      </c>
      <c r="AQ32" s="303">
        <v>74230</v>
      </c>
      <c r="AR32" s="304">
        <v>0.7</v>
      </c>
    </row>
    <row r="33" spans="1:46" ht="13.5" customHeight="1" x14ac:dyDescent="0.15">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4" t="s">
        <v>507</v>
      </c>
      <c r="AL33" s="1135"/>
      <c r="AM33" s="1135"/>
      <c r="AN33" s="1136"/>
      <c r="AO33" s="302" t="s">
        <v>493</v>
      </c>
      <c r="AP33" s="302" t="s">
        <v>493</v>
      </c>
      <c r="AQ33" s="303" t="s">
        <v>493</v>
      </c>
      <c r="AR33" s="304" t="s">
        <v>493</v>
      </c>
    </row>
    <row r="34" spans="1:46" ht="27" customHeight="1" x14ac:dyDescent="0.15">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4" t="s">
        <v>508</v>
      </c>
      <c r="AL34" s="1135"/>
      <c r="AM34" s="1135"/>
      <c r="AN34" s="1136"/>
      <c r="AO34" s="302" t="s">
        <v>493</v>
      </c>
      <c r="AP34" s="302" t="s">
        <v>493</v>
      </c>
      <c r="AQ34" s="303">
        <v>4236</v>
      </c>
      <c r="AR34" s="304" t="s">
        <v>493</v>
      </c>
    </row>
    <row r="35" spans="1:46" ht="27" customHeight="1" x14ac:dyDescent="0.15">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4" t="s">
        <v>509</v>
      </c>
      <c r="AL35" s="1135"/>
      <c r="AM35" s="1135"/>
      <c r="AN35" s="1136"/>
      <c r="AO35" s="302">
        <v>906187</v>
      </c>
      <c r="AP35" s="302">
        <v>939</v>
      </c>
      <c r="AQ35" s="303">
        <v>1743</v>
      </c>
      <c r="AR35" s="304">
        <v>-46.1</v>
      </c>
    </row>
    <row r="36" spans="1:46" ht="27" customHeight="1" x14ac:dyDescent="0.15">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4" t="s">
        <v>510</v>
      </c>
      <c r="AL36" s="1135"/>
      <c r="AM36" s="1135"/>
      <c r="AN36" s="1136"/>
      <c r="AO36" s="302" t="s">
        <v>493</v>
      </c>
      <c r="AP36" s="302" t="s">
        <v>493</v>
      </c>
      <c r="AQ36" s="303">
        <v>166</v>
      </c>
      <c r="AR36" s="304" t="s">
        <v>493</v>
      </c>
    </row>
    <row r="37" spans="1:46" ht="13.5" customHeight="1" x14ac:dyDescent="0.15">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4" t="s">
        <v>511</v>
      </c>
      <c r="AL37" s="1135"/>
      <c r="AM37" s="1135"/>
      <c r="AN37" s="1136"/>
      <c r="AO37" s="302">
        <v>319949</v>
      </c>
      <c r="AP37" s="302">
        <v>332</v>
      </c>
      <c r="AQ37" s="303">
        <v>811</v>
      </c>
      <c r="AR37" s="304">
        <v>-59.1</v>
      </c>
    </row>
    <row r="38" spans="1:46" ht="27" customHeight="1" x14ac:dyDescent="0.15">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31" t="s">
        <v>512</v>
      </c>
      <c r="AL38" s="1132"/>
      <c r="AM38" s="1132"/>
      <c r="AN38" s="1133"/>
      <c r="AO38" s="332">
        <v>1166</v>
      </c>
      <c r="AP38" s="332">
        <v>1</v>
      </c>
      <c r="AQ38" s="333">
        <v>2</v>
      </c>
      <c r="AR38" s="324">
        <v>-50</v>
      </c>
      <c r="AS38" s="331"/>
    </row>
    <row r="39" spans="1:46" x14ac:dyDescent="0.15">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31" t="s">
        <v>513</v>
      </c>
      <c r="AL39" s="1132"/>
      <c r="AM39" s="1132"/>
      <c r="AN39" s="1133"/>
      <c r="AO39" s="302">
        <v>-3689493</v>
      </c>
      <c r="AP39" s="302">
        <v>-3825</v>
      </c>
      <c r="AQ39" s="303">
        <v>-2418</v>
      </c>
      <c r="AR39" s="304">
        <v>58.2</v>
      </c>
      <c r="AS39" s="331"/>
    </row>
    <row r="40" spans="1:46" ht="27" customHeight="1" x14ac:dyDescent="0.15">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4" t="s">
        <v>514</v>
      </c>
      <c r="AL40" s="1135"/>
      <c r="AM40" s="1135"/>
      <c r="AN40" s="1136"/>
      <c r="AO40" s="302">
        <v>-51812445</v>
      </c>
      <c r="AP40" s="302">
        <v>-53714</v>
      </c>
      <c r="AQ40" s="303">
        <v>-51416</v>
      </c>
      <c r="AR40" s="304">
        <v>4.5</v>
      </c>
      <c r="AS40" s="331"/>
    </row>
    <row r="41" spans="1:46" x14ac:dyDescent="0.15">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7" t="s">
        <v>515</v>
      </c>
      <c r="AL41" s="1138"/>
      <c r="AM41" s="1138"/>
      <c r="AN41" s="1139"/>
      <c r="AO41" s="302">
        <v>17854696</v>
      </c>
      <c r="AP41" s="302">
        <v>18510</v>
      </c>
      <c r="AQ41" s="303">
        <v>27354</v>
      </c>
      <c r="AR41" s="304">
        <v>-32.299999999999997</v>
      </c>
      <c r="AS41" s="331"/>
    </row>
    <row r="42" spans="1:46" x14ac:dyDescent="0.15">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x14ac:dyDescent="0.15">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x14ac:dyDescent="0.15">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x14ac:dyDescent="0.15">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x14ac:dyDescent="0.15">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15">
      <c r="A47" s="337" t="s">
        <v>516</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x14ac:dyDescent="0.15">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517</v>
      </c>
      <c r="AL48" s="338"/>
      <c r="AM48" s="338"/>
      <c r="AN48" s="338"/>
      <c r="AO48" s="338"/>
      <c r="AP48" s="338"/>
      <c r="AQ48" s="339"/>
      <c r="AR48" s="338"/>
    </row>
    <row r="49" spans="1:44" ht="13.5" customHeight="1" x14ac:dyDescent="0.15">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0" t="s">
        <v>484</v>
      </c>
      <c r="AN49" s="1142" t="s">
        <v>518</v>
      </c>
      <c r="AO49" s="1143"/>
      <c r="AP49" s="1143"/>
      <c r="AQ49" s="1143"/>
      <c r="AR49" s="1144"/>
    </row>
    <row r="50" spans="1:44" x14ac:dyDescent="0.15">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1"/>
      <c r="AN50" s="344" t="s">
        <v>519</v>
      </c>
      <c r="AO50" s="345" t="s">
        <v>520</v>
      </c>
      <c r="AP50" s="346" t="s">
        <v>521</v>
      </c>
      <c r="AQ50" s="347" t="s">
        <v>522</v>
      </c>
      <c r="AR50" s="348" t="s">
        <v>523</v>
      </c>
    </row>
    <row r="51" spans="1:44" x14ac:dyDescent="0.15">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524</v>
      </c>
      <c r="AL51" s="341"/>
      <c r="AM51" s="349">
        <v>118379851</v>
      </c>
      <c r="AN51" s="350">
        <v>117940</v>
      </c>
      <c r="AO51" s="351">
        <v>-8.6</v>
      </c>
      <c r="AP51" s="352">
        <v>94715</v>
      </c>
      <c r="AQ51" s="353">
        <v>-16.899999999999999</v>
      </c>
      <c r="AR51" s="354">
        <v>8.3000000000000007</v>
      </c>
    </row>
    <row r="52" spans="1:44" x14ac:dyDescent="0.15">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525</v>
      </c>
      <c r="AM52" s="357">
        <v>26617231</v>
      </c>
      <c r="AN52" s="358">
        <v>26518</v>
      </c>
      <c r="AO52" s="359">
        <v>5.0999999999999996</v>
      </c>
      <c r="AP52" s="360">
        <v>24902</v>
      </c>
      <c r="AQ52" s="361">
        <v>0.1</v>
      </c>
      <c r="AR52" s="362">
        <v>5</v>
      </c>
    </row>
    <row r="53" spans="1:44" x14ac:dyDescent="0.15">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526</v>
      </c>
      <c r="AL53" s="341"/>
      <c r="AM53" s="349">
        <v>109046942</v>
      </c>
      <c r="AN53" s="350">
        <v>109670</v>
      </c>
      <c r="AO53" s="351">
        <v>-7</v>
      </c>
      <c r="AP53" s="352">
        <v>97161</v>
      </c>
      <c r="AQ53" s="353">
        <v>2.6</v>
      </c>
      <c r="AR53" s="354">
        <v>-9.6</v>
      </c>
    </row>
    <row r="54" spans="1:44" x14ac:dyDescent="0.15">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525</v>
      </c>
      <c r="AM54" s="357">
        <v>25896323</v>
      </c>
      <c r="AN54" s="358">
        <v>26044</v>
      </c>
      <c r="AO54" s="359">
        <v>-1.8</v>
      </c>
      <c r="AP54" s="360">
        <v>26543</v>
      </c>
      <c r="AQ54" s="361">
        <v>6.6</v>
      </c>
      <c r="AR54" s="362">
        <v>-8.4</v>
      </c>
    </row>
    <row r="55" spans="1:44" x14ac:dyDescent="0.15">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527</v>
      </c>
      <c r="AL55" s="341"/>
      <c r="AM55" s="349">
        <v>104842733</v>
      </c>
      <c r="AN55" s="350">
        <v>106473</v>
      </c>
      <c r="AO55" s="351">
        <v>-2.9</v>
      </c>
      <c r="AP55" s="352">
        <v>101731</v>
      </c>
      <c r="AQ55" s="353">
        <v>4.7</v>
      </c>
      <c r="AR55" s="354">
        <v>-7.6</v>
      </c>
    </row>
    <row r="56" spans="1:44" x14ac:dyDescent="0.15">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525</v>
      </c>
      <c r="AM56" s="357">
        <v>26050241</v>
      </c>
      <c r="AN56" s="358">
        <v>26455</v>
      </c>
      <c r="AO56" s="359">
        <v>1.6</v>
      </c>
      <c r="AP56" s="360">
        <v>26906</v>
      </c>
      <c r="AQ56" s="361">
        <v>1.4</v>
      </c>
      <c r="AR56" s="362">
        <v>0.2</v>
      </c>
    </row>
    <row r="57" spans="1:44" x14ac:dyDescent="0.15">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528</v>
      </c>
      <c r="AL57" s="341"/>
      <c r="AM57" s="349">
        <v>102046822</v>
      </c>
      <c r="AN57" s="350">
        <v>104655</v>
      </c>
      <c r="AO57" s="351">
        <v>-1.7</v>
      </c>
      <c r="AP57" s="352">
        <v>108224</v>
      </c>
      <c r="AQ57" s="353">
        <v>6.4</v>
      </c>
      <c r="AR57" s="354">
        <v>-8.1</v>
      </c>
    </row>
    <row r="58" spans="1:44" x14ac:dyDescent="0.15">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525</v>
      </c>
      <c r="AM58" s="357">
        <v>20899083</v>
      </c>
      <c r="AN58" s="358">
        <v>21433</v>
      </c>
      <c r="AO58" s="359">
        <v>-19</v>
      </c>
      <c r="AP58" s="360">
        <v>27358</v>
      </c>
      <c r="AQ58" s="361">
        <v>1.7</v>
      </c>
      <c r="AR58" s="362">
        <v>-20.7</v>
      </c>
    </row>
    <row r="59" spans="1:44" x14ac:dyDescent="0.15">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529</v>
      </c>
      <c r="AL59" s="341"/>
      <c r="AM59" s="349">
        <v>113951013</v>
      </c>
      <c r="AN59" s="350">
        <v>118133</v>
      </c>
      <c r="AO59" s="351">
        <v>12.9</v>
      </c>
      <c r="AP59" s="352">
        <v>105585</v>
      </c>
      <c r="AQ59" s="353">
        <v>-2.4</v>
      </c>
      <c r="AR59" s="354">
        <v>15.3</v>
      </c>
    </row>
    <row r="60" spans="1:44" x14ac:dyDescent="0.15">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525</v>
      </c>
      <c r="AM60" s="357">
        <v>22950345</v>
      </c>
      <c r="AN60" s="358">
        <v>23793</v>
      </c>
      <c r="AO60" s="359">
        <v>11</v>
      </c>
      <c r="AP60" s="360">
        <v>26225</v>
      </c>
      <c r="AQ60" s="361">
        <v>-4.0999999999999996</v>
      </c>
      <c r="AR60" s="362">
        <v>15.1</v>
      </c>
    </row>
    <row r="61" spans="1:44" x14ac:dyDescent="0.15">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530</v>
      </c>
      <c r="AL61" s="363"/>
      <c r="AM61" s="364">
        <v>109653472</v>
      </c>
      <c r="AN61" s="365">
        <v>111374</v>
      </c>
      <c r="AO61" s="366">
        <v>-1.5</v>
      </c>
      <c r="AP61" s="367">
        <v>101483</v>
      </c>
      <c r="AQ61" s="368">
        <v>-1.1000000000000001</v>
      </c>
      <c r="AR61" s="354">
        <v>-0.4</v>
      </c>
    </row>
    <row r="62" spans="1:44" x14ac:dyDescent="0.15">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525</v>
      </c>
      <c r="AM62" s="357">
        <v>24482645</v>
      </c>
      <c r="AN62" s="358">
        <v>24849</v>
      </c>
      <c r="AO62" s="359">
        <v>-0.6</v>
      </c>
      <c r="AP62" s="360">
        <v>26387</v>
      </c>
      <c r="AQ62" s="361">
        <v>1.1000000000000001</v>
      </c>
      <c r="AR62" s="362">
        <v>-1.7</v>
      </c>
    </row>
    <row r="63" spans="1:44" x14ac:dyDescent="0.15">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x14ac:dyDescent="0.15">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x14ac:dyDescent="0.15">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x14ac:dyDescent="0.15">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15">
      <c r="AK67" s="283"/>
      <c r="AL67" s="283"/>
      <c r="AM67" s="283"/>
      <c r="AN67" s="283"/>
      <c r="AO67" s="283"/>
      <c r="AP67" s="283"/>
      <c r="AQ67" s="283"/>
      <c r="AR67" s="283"/>
      <c r="AS67" s="283"/>
      <c r="AT67" s="283"/>
    </row>
    <row r="68" spans="1:46" ht="13.5" hidden="1" customHeight="1" x14ac:dyDescent="0.15">
      <c r="AK68" s="283"/>
      <c r="AL68" s="283"/>
      <c r="AM68" s="283"/>
      <c r="AN68" s="283"/>
      <c r="AO68" s="283"/>
      <c r="AP68" s="283"/>
      <c r="AQ68" s="283"/>
      <c r="AR68" s="283"/>
    </row>
    <row r="69" spans="1:46" ht="13.5" hidden="1" customHeight="1" x14ac:dyDescent="0.15">
      <c r="AK69" s="283"/>
      <c r="AL69" s="283"/>
      <c r="AM69" s="283"/>
      <c r="AN69" s="283"/>
      <c r="AO69" s="283"/>
      <c r="AP69" s="283"/>
      <c r="AQ69" s="283"/>
      <c r="AR69" s="283"/>
    </row>
    <row r="70" spans="1:46" hidden="1" x14ac:dyDescent="0.15">
      <c r="AK70" s="283"/>
      <c r="AL70" s="283"/>
      <c r="AM70" s="283"/>
      <c r="AN70" s="283"/>
      <c r="AO70" s="283"/>
      <c r="AP70" s="283"/>
      <c r="AQ70" s="283"/>
      <c r="AR70" s="283"/>
    </row>
    <row r="71" spans="1:46" hidden="1" x14ac:dyDescent="0.15">
      <c r="AK71" s="283"/>
      <c r="AL71" s="283"/>
      <c r="AM71" s="283"/>
      <c r="AN71" s="283"/>
      <c r="AO71" s="283"/>
      <c r="AP71" s="283"/>
      <c r="AQ71" s="283"/>
      <c r="AR71" s="283"/>
    </row>
    <row r="72" spans="1:46" hidden="1" x14ac:dyDescent="0.15">
      <c r="AK72" s="283"/>
      <c r="AL72" s="283"/>
      <c r="AM72" s="283"/>
      <c r="AN72" s="283"/>
      <c r="AO72" s="283"/>
      <c r="AP72" s="283"/>
      <c r="AQ72" s="283"/>
      <c r="AR72" s="283"/>
    </row>
    <row r="73" spans="1:46" hidden="1" x14ac:dyDescent="0.15">
      <c r="AK73" s="283"/>
      <c r="AL73" s="283"/>
      <c r="AM73" s="283"/>
      <c r="AN73" s="283"/>
      <c r="AO73" s="283"/>
      <c r="AP73" s="283"/>
      <c r="AQ73" s="283"/>
      <c r="AR73" s="283"/>
    </row>
    <row r="74" spans="1:46" hidden="1" x14ac:dyDescent="0.15"/>
  </sheetData>
  <sheetProtection algorithmName="SHA-512" hashValue="FMxKj6r5hvBCV04FG93nNn1v9eHyEk0gDFWdEvUSBlqiw6rCSURQ4qk+m571aT9Cy1ExhZpE2JO6EjPEh74bKw==" saltValue="cgxAGL+p0vbpY4H8ePBK9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6" zoomScale="85" zoomScaleNormal="85" zoomScaleSheetLayoutView="55" workbookViewId="0">
      <selection activeCell="BM101" sqref="BM101"/>
    </sheetView>
  </sheetViews>
  <sheetFormatPr defaultColWidth="0" defaultRowHeight="13.5" customHeight="1" zeroHeight="1" x14ac:dyDescent="0.15"/>
  <cols>
    <col min="1" max="125" width="2.5" style="279" customWidth="1"/>
    <col min="126"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DC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c r="DU9" s="278"/>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8"/>
    </row>
    <row r="18" spans="2:125" x14ac:dyDescent="0.15"/>
    <row r="19" spans="2:125" x14ac:dyDescent="0.15"/>
    <row r="20" spans="2:125" x14ac:dyDescent="0.15">
      <c r="DU20" s="278"/>
    </row>
    <row r="21" spans="2:125" x14ac:dyDescent="0.15">
      <c r="DU21" s="278"/>
    </row>
    <row r="22" spans="2:125" x14ac:dyDescent="0.15"/>
    <row r="23" spans="2:125" x14ac:dyDescent="0.15"/>
    <row r="24" spans="2:125" x14ac:dyDescent="0.15"/>
    <row r="25" spans="2:125" x14ac:dyDescent="0.15"/>
    <row r="26" spans="2:125" x14ac:dyDescent="0.15"/>
    <row r="27" spans="2:125" x14ac:dyDescent="0.15"/>
    <row r="28" spans="2:125" x14ac:dyDescent="0.15">
      <c r="DU28" s="278"/>
    </row>
    <row r="29" spans="2:125" x14ac:dyDescent="0.15"/>
    <row r="30" spans="2:125" x14ac:dyDescent="0.15">
      <c r="B30" s="278"/>
    </row>
    <row r="31" spans="2:125" x14ac:dyDescent="0.15"/>
    <row r="32" spans="2:125" x14ac:dyDescent="0.15"/>
    <row r="33" spans="3:125" x14ac:dyDescent="0.15">
      <c r="G33" s="278"/>
      <c r="I33" s="278"/>
    </row>
    <row r="34" spans="3:125" x14ac:dyDescent="0.15">
      <c r="C34" s="278"/>
      <c r="P34" s="278"/>
      <c r="R34" s="278"/>
      <c r="DD34" s="278"/>
    </row>
    <row r="35" spans="3:125" x14ac:dyDescent="0.15">
      <c r="D35" s="278"/>
      <c r="E35" s="278"/>
      <c r="DC35" s="278"/>
      <c r="DF35" s="278"/>
      <c r="DP35" s="278"/>
      <c r="DQ35" s="278"/>
      <c r="DR35" s="278"/>
      <c r="DS35" s="278"/>
      <c r="DT35" s="278"/>
      <c r="DU35" s="278"/>
    </row>
    <row r="36" spans="3:125" x14ac:dyDescent="0.1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x14ac:dyDescent="0.15">
      <c r="DU37" s="278"/>
    </row>
    <row r="38" spans="3:125" x14ac:dyDescent="0.15">
      <c r="DT38" s="278"/>
      <c r="DU38" s="278"/>
    </row>
    <row r="39" spans="3:125" x14ac:dyDescent="0.15"/>
    <row r="40" spans="3:125" x14ac:dyDescent="0.15">
      <c r="DD40" s="278"/>
    </row>
    <row r="41" spans="3:125" x14ac:dyDescent="0.15">
      <c r="R41" s="278"/>
    </row>
    <row r="42" spans="3:125" x14ac:dyDescent="0.15">
      <c r="DC42" s="278"/>
      <c r="DF42" s="278"/>
    </row>
    <row r="43" spans="3:125" x14ac:dyDescent="0.1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x14ac:dyDescent="0.15">
      <c r="DU44" s="278"/>
    </row>
    <row r="45" spans="3:125" x14ac:dyDescent="0.15"/>
    <row r="46" spans="3:125" x14ac:dyDescent="0.15"/>
    <row r="47" spans="3:125" x14ac:dyDescent="0.15"/>
    <row r="48" spans="3:125" x14ac:dyDescent="0.15">
      <c r="DT48" s="278"/>
      <c r="DU48" s="278"/>
    </row>
    <row r="49" spans="120:125" x14ac:dyDescent="0.15"/>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8"/>
    </row>
    <row r="83" spans="112:125" x14ac:dyDescent="0.15">
      <c r="DI83" s="278"/>
      <c r="DJ83" s="278"/>
      <c r="DK83" s="278"/>
      <c r="DL83" s="278"/>
      <c r="DM83" s="278"/>
      <c r="DN83" s="278"/>
      <c r="DO83" s="278"/>
      <c r="DP83" s="278"/>
      <c r="DQ83" s="278"/>
      <c r="DR83" s="278"/>
      <c r="DS83" s="278"/>
      <c r="DT83" s="278"/>
      <c r="DU83" s="278"/>
    </row>
    <row r="84" spans="112:125" x14ac:dyDescent="0.15"/>
    <row r="85" spans="112:125" x14ac:dyDescent="0.15"/>
    <row r="86" spans="112:125" x14ac:dyDescent="0.15"/>
    <row r="87" spans="112:125" x14ac:dyDescent="0.15"/>
    <row r="88" spans="112:125" x14ac:dyDescent="0.15">
      <c r="DU88" s="278"/>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8"/>
      <c r="DT94" s="278"/>
      <c r="DU94" s="278"/>
    </row>
    <row r="95" spans="112:125" ht="13.5" customHeight="1" x14ac:dyDescent="0.15">
      <c r="DU95" s="278"/>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531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pMwq8PgOrfYfmOBmIDK2PI++COGoBdTKpOCWFL17lLyKNoJ9D/SSCpEb8roLQn+JSnA8kcbCmkylGwiUxQRnQ==" saltValue="feuchyyIecWEDs8THSVg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topLeftCell="A64" zoomScale="85" zoomScaleNormal="85" zoomScaleSheetLayoutView="55" workbookViewId="0">
      <selection activeCell="CY82" sqref="CY82"/>
    </sheetView>
  </sheetViews>
  <sheetFormatPr defaultColWidth="0" defaultRowHeight="13.5" customHeight="1" zeroHeight="1" x14ac:dyDescent="0.15"/>
  <cols>
    <col min="1" max="125" width="2.5" style="279" customWidth="1"/>
    <col min="126" max="154" width="0" style="278" hidden="1" customWidth="1"/>
    <col min="155"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x14ac:dyDescent="0.15"/>
    <row r="33" spans="2:8" x14ac:dyDescent="0.15">
      <c r="G33" s="278"/>
    </row>
    <row r="34" spans="2:8" x14ac:dyDescent="0.15">
      <c r="C34" s="278"/>
    </row>
    <row r="35" spans="2:8" x14ac:dyDescent="0.15">
      <c r="B35" s="278"/>
      <c r="D35" s="278"/>
      <c r="E35" s="278"/>
    </row>
    <row r="36" spans="2:8" x14ac:dyDescent="0.15">
      <c r="F36" s="278"/>
      <c r="H36" s="278"/>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532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420R7JqWV+GiAYqxluBZ8pXKxUvHrRNOIOwvuLlBWMWLEot4Fr1ACfLYkrVqLy2xtLUsWtk+RWfCUYYAzoONA==" saltValue="vZNLqLyDcCBEBrcrmsrj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A19"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1" t="s">
        <v>533</v>
      </c>
      <c r="G46" s="372" t="s">
        <v>534</v>
      </c>
      <c r="H46" s="372" t="s">
        <v>535</v>
      </c>
      <c r="I46" s="372" t="s">
        <v>536</v>
      </c>
      <c r="J46" s="373" t="s">
        <v>537</v>
      </c>
    </row>
    <row r="47" spans="2:10" ht="57.75" customHeight="1" x14ac:dyDescent="0.15">
      <c r="B47" s="7"/>
      <c r="C47" s="1153" t="s">
        <v>3</v>
      </c>
      <c r="D47" s="1153"/>
      <c r="E47" s="1154"/>
      <c r="F47" s="374">
        <v>1.41</v>
      </c>
      <c r="G47" s="375">
        <v>1.37</v>
      </c>
      <c r="H47" s="375">
        <v>1.38</v>
      </c>
      <c r="I47" s="375">
        <v>1.38</v>
      </c>
      <c r="J47" s="376">
        <v>1.38</v>
      </c>
    </row>
    <row r="48" spans="2:10" ht="57.75" customHeight="1" x14ac:dyDescent="0.15">
      <c r="B48" s="8"/>
      <c r="C48" s="1155" t="s">
        <v>4</v>
      </c>
      <c r="D48" s="1155"/>
      <c r="E48" s="1156"/>
      <c r="F48" s="377">
        <v>1.66</v>
      </c>
      <c r="G48" s="378">
        <v>1.23</v>
      </c>
      <c r="H48" s="378">
        <v>1.24</v>
      </c>
      <c r="I48" s="378">
        <v>1.99</v>
      </c>
      <c r="J48" s="379">
        <v>1.1599999999999999</v>
      </c>
    </row>
    <row r="49" spans="2:10" ht="57.75" customHeight="1" thickBot="1" x14ac:dyDescent="0.2">
      <c r="B49" s="9"/>
      <c r="C49" s="1157" t="s">
        <v>5</v>
      </c>
      <c r="D49" s="1157"/>
      <c r="E49" s="1158"/>
      <c r="F49" s="380">
        <v>0.71</v>
      </c>
      <c r="G49" s="381">
        <v>0.76</v>
      </c>
      <c r="H49" s="381">
        <v>0.62</v>
      </c>
      <c r="I49" s="381">
        <v>1.82</v>
      </c>
      <c r="J49" s="382">
        <v>0.18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zSR0j72bX3Fn38Ijypm18XZE0/3CwJ6+b6WEphNO95fej9tqcuHrOgfurO6bxO5G+OJA1JjakIqaydR7JqpBQ==" saltValue="bq5eyQpwsQyB7sX9Ndsb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鳴海　勇太(911259)</dc:creator>
  <cp:lastModifiedBy>131407</cp:lastModifiedBy>
  <dcterms:created xsi:type="dcterms:W3CDTF">2020-03-16T04:17:44Z</dcterms:created>
  <dcterms:modified xsi:type="dcterms:W3CDTF">2020-03-24T10:21:48Z</dcterms:modified>
</cp:coreProperties>
</file>