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第１表" sheetId="1" r:id="rId1"/>
  </sheets>
  <definedNames>
    <definedName name="_Key1" localSheetId="0" hidden="1">'第１表'!#REF!</definedName>
    <definedName name="_Key1" hidden="1">#REF!</definedName>
    <definedName name="_Order1" hidden="1">0</definedName>
    <definedName name="_Sort" localSheetId="0" hidden="1">'第１表'!#REF!</definedName>
    <definedName name="_Sort" hidden="1">#REF!</definedName>
    <definedName name="_xlnm.Print_Area" localSheetId="0">'第１表'!$A$1:$Y$33</definedName>
    <definedName name="Print_Area_MI" localSheetId="0">'第１表'!#REF!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<sst xmlns="http://schemas.openxmlformats.org/spreadsheetml/2006/main" count="58" uniqueCount="30">
  <si>
    <t>対前年</t>
  </si>
  <si>
    <t>日</t>
  </si>
  <si>
    <t>時</t>
  </si>
  <si>
    <t>分</t>
  </si>
  <si>
    <t>秒</t>
  </si>
  <si>
    <t>実　　数</t>
  </si>
  <si>
    <t>平 均 発 生 間 隔</t>
  </si>
  <si>
    <t>率</t>
  </si>
  <si>
    <t xml:space="preserve"> </t>
  </si>
  <si>
    <t>平成22年</t>
  </si>
  <si>
    <t>平成
22年</t>
  </si>
  <si>
    <t>平成22年</t>
  </si>
  <si>
    <t>…</t>
  </si>
  <si>
    <t>第１表　人口動態総覧の前年との比較</t>
  </si>
  <si>
    <t>出生</t>
  </si>
  <si>
    <t>死亡</t>
  </si>
  <si>
    <t>　乳児死亡</t>
  </si>
  <si>
    <t>　新生児死亡</t>
  </si>
  <si>
    <t>自然増減</t>
  </si>
  <si>
    <t>死産</t>
  </si>
  <si>
    <t xml:space="preserve">　自然死産 </t>
  </si>
  <si>
    <t xml:space="preserve">　人工死産 </t>
  </si>
  <si>
    <t>周産期死亡</t>
  </si>
  <si>
    <t xml:space="preserve">　妊娠満22週
　以後の死産 </t>
  </si>
  <si>
    <t xml:space="preserve">　早期新生児
　死　　　亡 </t>
  </si>
  <si>
    <t>婚姻</t>
  </si>
  <si>
    <t>離婚</t>
  </si>
  <si>
    <t>令和元年</t>
  </si>
  <si>
    <t>令和2年</t>
  </si>
  <si>
    <t>令和2年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</si>
</sst>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  <numFmt numFmtId="197" formatCode="0;&quot;△ &quot;0"/>
    <numFmt numFmtId="198" formatCode="#,##0;&quot;△ &quot;#,##0"/>
    <numFmt numFmtId="199" formatCode="0.0;&quot;△ &quot;0.0"/>
    <numFmt numFmtId="200" formatCode="0.0"/>
    <numFmt numFmtId="201" formatCode="0.00;&quot;△ &quot;0.00"/>
  </numFmts>
  <fonts count="4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2">
    <xf numFmtId="184" fontId="0" fillId="0" borderId="0" xfId="0" applyAlignment="1">
      <alignment/>
    </xf>
    <xf numFmtId="184" fontId="7" fillId="0" borderId="10" xfId="0" applyNumberFormat="1" applyFont="1" applyBorder="1" applyAlignment="1" applyProtection="1">
      <alignment vertical="top"/>
      <protection/>
    </xf>
    <xf numFmtId="184" fontId="6" fillId="0" borderId="10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11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11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13" xfId="0" applyFont="1" applyBorder="1" applyAlignment="1">
      <alignment vertical="center"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top"/>
      <protection/>
    </xf>
    <xf numFmtId="184" fontId="8" fillId="0" borderId="0" xfId="0" applyFont="1" applyAlignment="1">
      <alignment horizontal="right" vertical="center"/>
    </xf>
    <xf numFmtId="184" fontId="6" fillId="0" borderId="0" xfId="0" applyNumberFormat="1" applyFont="1" applyBorder="1" applyAlignment="1" applyProtection="1">
      <alignment horizontal="left" vertical="top"/>
      <protection/>
    </xf>
    <xf numFmtId="184" fontId="7" fillId="0" borderId="0" xfId="0" applyNumberFormat="1" applyFont="1" applyBorder="1" applyAlignment="1" applyProtection="1">
      <alignment vertical="top"/>
      <protection/>
    </xf>
    <xf numFmtId="184" fontId="6" fillId="0" borderId="0" xfId="0" applyNumberFormat="1" applyFont="1" applyBorder="1" applyAlignment="1" applyProtection="1">
      <alignment vertical="top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4" fontId="8" fillId="33" borderId="14" xfId="0" applyNumberFormat="1" applyFont="1" applyFill="1" applyBorder="1" applyAlignment="1" applyProtection="1">
      <alignment horizontal="center" vertical="center"/>
      <protection/>
    </xf>
    <xf numFmtId="184" fontId="8" fillId="33" borderId="15" xfId="0" applyNumberFormat="1" applyFont="1" applyFill="1" applyBorder="1" applyAlignment="1" applyProtection="1">
      <alignment vertical="center"/>
      <protection/>
    </xf>
    <xf numFmtId="184" fontId="8" fillId="33" borderId="16" xfId="0" applyNumberFormat="1" applyFont="1" applyFill="1" applyBorder="1" applyAlignment="1" applyProtection="1">
      <alignment vertical="center"/>
      <protection/>
    </xf>
    <xf numFmtId="184" fontId="8" fillId="33" borderId="17" xfId="0" applyNumberFormat="1" applyFont="1" applyFill="1" applyBorder="1" applyAlignment="1" applyProtection="1">
      <alignment vertical="center"/>
      <protection/>
    </xf>
    <xf numFmtId="198" fontId="8" fillId="33" borderId="18" xfId="0" applyNumberFormat="1" applyFont="1" applyFill="1" applyBorder="1" applyAlignment="1" applyProtection="1">
      <alignment horizontal="right" vertical="center"/>
      <protection/>
    </xf>
    <xf numFmtId="184" fontId="8" fillId="33" borderId="19" xfId="0" applyNumberFormat="1" applyFont="1" applyFill="1" applyBorder="1" applyAlignment="1" applyProtection="1">
      <alignment horizontal="right" vertical="center"/>
      <protection/>
    </xf>
    <xf numFmtId="184" fontId="8" fillId="33" borderId="14" xfId="0" applyNumberFormat="1" applyFont="1" applyFill="1" applyBorder="1" applyAlignment="1" applyProtection="1">
      <alignment vertical="center"/>
      <protection/>
    </xf>
    <xf numFmtId="198" fontId="8" fillId="33" borderId="14" xfId="0" applyNumberFormat="1" applyFont="1" applyFill="1" applyBorder="1" applyAlignment="1" applyProtection="1">
      <alignment horizontal="right" vertical="center"/>
      <protection/>
    </xf>
    <xf numFmtId="199" fontId="8" fillId="33" borderId="15" xfId="0" applyNumberFormat="1" applyFont="1" applyFill="1" applyBorder="1" applyAlignment="1" applyProtection="1">
      <alignment horizontal="right" vertical="center"/>
      <protection/>
    </xf>
    <xf numFmtId="184" fontId="8" fillId="33" borderId="18" xfId="0" applyNumberFormat="1" applyFont="1" applyFill="1" applyBorder="1" applyAlignment="1" applyProtection="1">
      <alignment horizontal="right" vertical="center"/>
      <protection/>
    </xf>
    <xf numFmtId="184" fontId="8" fillId="33" borderId="17" xfId="0" applyNumberFormat="1" applyFont="1" applyFill="1" applyBorder="1" applyAlignment="1" applyProtection="1">
      <alignment horizontal="right" vertical="center"/>
      <protection/>
    </xf>
    <xf numFmtId="184" fontId="8" fillId="33" borderId="19" xfId="0" applyFont="1" applyFill="1" applyBorder="1" applyAlignment="1">
      <alignment horizontal="right" vertical="center"/>
    </xf>
    <xf numFmtId="184" fontId="8" fillId="33" borderId="18" xfId="0" applyFont="1" applyFill="1" applyBorder="1" applyAlignment="1">
      <alignment horizontal="right" vertical="center"/>
    </xf>
    <xf numFmtId="184" fontId="8" fillId="33" borderId="15" xfId="0" applyNumberFormat="1" applyFont="1" applyFill="1" applyBorder="1" applyAlignment="1" applyProtection="1">
      <alignment horizontal="left" vertical="center"/>
      <protection/>
    </xf>
    <xf numFmtId="184" fontId="8" fillId="33" borderId="11" xfId="0" applyNumberFormat="1" applyFont="1" applyFill="1" applyBorder="1" applyAlignment="1" applyProtection="1">
      <alignment horizontal="left" vertical="center"/>
      <protection/>
    </xf>
    <xf numFmtId="198" fontId="8" fillId="33" borderId="13" xfId="0" applyNumberFormat="1" applyFont="1" applyFill="1" applyBorder="1" applyAlignment="1" applyProtection="1">
      <alignment horizontal="right" vertical="center"/>
      <protection/>
    </xf>
    <xf numFmtId="192" fontId="8" fillId="33" borderId="0" xfId="0" applyNumberFormat="1" applyFont="1" applyFill="1" applyBorder="1" applyAlignment="1" applyProtection="1">
      <alignment horizontal="right" vertical="center"/>
      <protection/>
    </xf>
    <xf numFmtId="198" fontId="8" fillId="33" borderId="15" xfId="0" applyNumberFormat="1" applyFont="1" applyFill="1" applyBorder="1" applyAlignment="1" applyProtection="1">
      <alignment horizontal="right" vertical="center"/>
      <protection/>
    </xf>
    <xf numFmtId="199" fontId="8" fillId="33" borderId="15" xfId="0" applyNumberFormat="1" applyFont="1" applyFill="1" applyBorder="1" applyAlignment="1">
      <alignment vertical="center"/>
    </xf>
    <xf numFmtId="184" fontId="8" fillId="33" borderId="11" xfId="0" applyNumberFormat="1" applyFont="1" applyFill="1" applyBorder="1" applyAlignment="1" applyProtection="1">
      <alignment horizontal="right" vertical="center"/>
      <protection/>
    </xf>
    <xf numFmtId="184" fontId="8" fillId="33" borderId="0" xfId="0" applyNumberFormat="1" applyFont="1" applyFill="1" applyBorder="1" applyAlignment="1" applyProtection="1">
      <alignment horizontal="right" vertical="center"/>
      <protection/>
    </xf>
    <xf numFmtId="184" fontId="8" fillId="33" borderId="13" xfId="0" applyNumberFormat="1" applyFont="1" applyFill="1" applyBorder="1" applyAlignment="1" applyProtection="1">
      <alignment horizontal="right" vertical="center"/>
      <protection/>
    </xf>
    <xf numFmtId="185" fontId="8" fillId="33" borderId="0" xfId="0" applyNumberFormat="1" applyFont="1" applyFill="1" applyBorder="1" applyAlignment="1" applyProtection="1">
      <alignment horizontal="right" vertical="center"/>
      <protection/>
    </xf>
    <xf numFmtId="184" fontId="8" fillId="33" borderId="0" xfId="0" applyFont="1" applyFill="1" applyBorder="1" applyAlignment="1">
      <alignment horizontal="right" vertical="center"/>
    </xf>
    <xf numFmtId="184" fontId="8" fillId="33" borderId="13" xfId="0" applyFont="1" applyFill="1" applyBorder="1" applyAlignment="1">
      <alignment horizontal="right" vertical="center"/>
    </xf>
    <xf numFmtId="184" fontId="7" fillId="33" borderId="15" xfId="0" applyNumberFormat="1" applyFont="1" applyFill="1" applyBorder="1" applyAlignment="1" applyProtection="1">
      <alignment horizontal="left" vertical="center"/>
      <protection/>
    </xf>
    <xf numFmtId="184" fontId="8" fillId="33" borderId="11" xfId="0" applyNumberFormat="1" applyFont="1" applyFill="1" applyBorder="1" applyAlignment="1" applyProtection="1">
      <alignment horizontal="center" vertical="center"/>
      <protection/>
    </xf>
    <xf numFmtId="184" fontId="7" fillId="33" borderId="15" xfId="0" applyNumberFormat="1" applyFont="1" applyFill="1" applyBorder="1" applyAlignment="1" applyProtection="1">
      <alignment horizontal="center" vertical="center"/>
      <protection/>
    </xf>
    <xf numFmtId="197" fontId="8" fillId="33" borderId="0" xfId="49" applyNumberFormat="1" applyFont="1" applyFill="1" applyBorder="1" applyAlignment="1" applyProtection="1">
      <alignment horizontal="right" vertical="center"/>
      <protection/>
    </xf>
    <xf numFmtId="184" fontId="8" fillId="33" borderId="11" xfId="0" applyNumberFormat="1" applyFont="1" applyFill="1" applyBorder="1" applyAlignment="1" applyProtection="1">
      <alignment vertical="center"/>
      <protection/>
    </xf>
    <xf numFmtId="184" fontId="7" fillId="33" borderId="15" xfId="0" applyNumberFormat="1" applyFont="1" applyFill="1" applyBorder="1" applyAlignment="1" applyProtection="1">
      <alignment horizontal="left" vertical="center" wrapText="1"/>
      <protection/>
    </xf>
    <xf numFmtId="184" fontId="8" fillId="33" borderId="11" xfId="0" applyNumberFormat="1" applyFont="1" applyFill="1" applyBorder="1" applyAlignment="1" applyProtection="1">
      <alignment horizontal="center" vertical="center" wrapText="1"/>
      <protection/>
    </xf>
    <xf numFmtId="201" fontId="8" fillId="33" borderId="15" xfId="0" applyNumberFormat="1" applyFont="1" applyFill="1" applyBorder="1" applyAlignment="1">
      <alignment vertical="center"/>
    </xf>
    <xf numFmtId="184" fontId="8" fillId="33" borderId="20" xfId="0" applyNumberFormat="1" applyFont="1" applyFill="1" applyBorder="1" applyAlignment="1" applyProtection="1">
      <alignment vertical="center"/>
      <protection/>
    </xf>
    <xf numFmtId="198" fontId="8" fillId="33" borderId="12" xfId="0" applyNumberFormat="1" applyFont="1" applyFill="1" applyBorder="1" applyAlignment="1" applyProtection="1">
      <alignment horizontal="right" vertical="center"/>
      <protection/>
    </xf>
    <xf numFmtId="37" fontId="8" fillId="33" borderId="10" xfId="0" applyNumberFormat="1" applyFont="1" applyFill="1" applyBorder="1" applyAlignment="1" applyProtection="1">
      <alignment horizontal="right" vertical="center"/>
      <protection/>
    </xf>
    <xf numFmtId="198" fontId="8" fillId="33" borderId="16" xfId="0" applyNumberFormat="1" applyFont="1" applyFill="1" applyBorder="1" applyAlignment="1" applyProtection="1">
      <alignment horizontal="right" vertical="center"/>
      <protection/>
    </xf>
    <xf numFmtId="199" fontId="8" fillId="33" borderId="16" xfId="0" applyNumberFormat="1" applyFont="1" applyFill="1" applyBorder="1" applyAlignment="1" applyProtection="1">
      <alignment horizontal="right" vertical="center"/>
      <protection/>
    </xf>
    <xf numFmtId="184" fontId="8" fillId="33" borderId="12" xfId="0" applyNumberFormat="1" applyFont="1" applyFill="1" applyBorder="1" applyAlignment="1" applyProtection="1">
      <alignment horizontal="right" vertical="center"/>
      <protection/>
    </xf>
    <xf numFmtId="184" fontId="8" fillId="33" borderId="20" xfId="0" applyNumberFormat="1" applyFont="1" applyFill="1" applyBorder="1" applyAlignment="1" applyProtection="1">
      <alignment horizontal="right" vertical="center"/>
      <protection/>
    </xf>
    <xf numFmtId="184" fontId="8" fillId="33" borderId="10" xfId="0" applyFont="1" applyFill="1" applyBorder="1" applyAlignment="1">
      <alignment horizontal="right" vertical="center"/>
    </xf>
    <xf numFmtId="184" fontId="8" fillId="33" borderId="12" xfId="0" applyFont="1" applyFill="1" applyBorder="1" applyAlignment="1">
      <alignment horizontal="right" vertical="center"/>
    </xf>
    <xf numFmtId="184" fontId="8" fillId="33" borderId="10" xfId="0" applyNumberFormat="1" applyFont="1" applyFill="1" applyBorder="1" applyAlignment="1" applyProtection="1">
      <alignment horizontal="right" vertical="center"/>
      <protection/>
    </xf>
    <xf numFmtId="184" fontId="7" fillId="33" borderId="0" xfId="0" applyFont="1" applyFill="1" applyAlignment="1">
      <alignment vertical="center"/>
    </xf>
    <xf numFmtId="184" fontId="7" fillId="33" borderId="0" xfId="0" applyNumberFormat="1" applyFont="1" applyFill="1" applyBorder="1" applyAlignment="1" applyProtection="1">
      <alignment vertical="center"/>
      <protection/>
    </xf>
    <xf numFmtId="186" fontId="7" fillId="33" borderId="0" xfId="0" applyNumberFormat="1" applyFont="1" applyFill="1" applyAlignment="1">
      <alignment vertical="center"/>
    </xf>
    <xf numFmtId="184" fontId="7" fillId="33" borderId="0" xfId="0" applyNumberFormat="1" applyFont="1" applyFill="1" applyBorder="1" applyAlignment="1" applyProtection="1">
      <alignment horizontal="center" vertical="center"/>
      <protection/>
    </xf>
    <xf numFmtId="184" fontId="7" fillId="33" borderId="0" xfId="0" applyFont="1" applyFill="1" applyBorder="1" applyAlignment="1">
      <alignment vertical="center"/>
    </xf>
    <xf numFmtId="184" fontId="7" fillId="33" borderId="0" xfId="0" applyNumberFormat="1" applyFont="1" applyFill="1" applyAlignment="1" applyProtection="1">
      <alignment vertical="center"/>
      <protection/>
    </xf>
    <xf numFmtId="184" fontId="47" fillId="33" borderId="15" xfId="0" applyFont="1" applyFill="1" applyBorder="1" applyAlignment="1">
      <alignment vertical="center"/>
    </xf>
    <xf numFmtId="185" fontId="48" fillId="33" borderId="13" xfId="0" applyNumberFormat="1" applyFont="1" applyFill="1" applyBorder="1" applyAlignment="1" applyProtection="1">
      <alignment horizontal="right" vertical="center"/>
      <protection/>
    </xf>
    <xf numFmtId="195" fontId="48" fillId="33" borderId="13" xfId="0" applyNumberFormat="1" applyFont="1" applyFill="1" applyBorder="1" applyAlignment="1" applyProtection="1">
      <alignment horizontal="right" vertical="center"/>
      <protection/>
    </xf>
    <xf numFmtId="187" fontId="48" fillId="33" borderId="13" xfId="0" applyNumberFormat="1" applyFont="1" applyFill="1" applyBorder="1" applyAlignment="1" applyProtection="1">
      <alignment horizontal="right" vertical="center"/>
      <protection/>
    </xf>
    <xf numFmtId="184" fontId="8" fillId="33" borderId="20" xfId="0" applyNumberFormat="1" applyFont="1" applyFill="1" applyBorder="1" applyAlignment="1" applyProtection="1">
      <alignment horizontal="center" vertical="center"/>
      <protection/>
    </xf>
    <xf numFmtId="184" fontId="8" fillId="33" borderId="12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4" fontId="8" fillId="33" borderId="17" xfId="0" applyNumberFormat="1" applyFont="1" applyFill="1" applyBorder="1" applyAlignment="1" applyProtection="1">
      <alignment horizontal="center" vertical="center"/>
      <protection/>
    </xf>
    <xf numFmtId="184" fontId="8" fillId="33" borderId="18" xfId="0" applyNumberFormat="1" applyFont="1" applyFill="1" applyBorder="1" applyAlignment="1" applyProtection="1">
      <alignment horizontal="center" vertical="center"/>
      <protection/>
    </xf>
    <xf numFmtId="184" fontId="8" fillId="33" borderId="20" xfId="0" applyNumberFormat="1" applyFont="1" applyFill="1" applyBorder="1" applyAlignment="1" applyProtection="1">
      <alignment horizontal="center" vertical="center"/>
      <protection/>
    </xf>
    <xf numFmtId="184" fontId="8" fillId="33" borderId="12" xfId="0" applyNumberFormat="1" applyFont="1" applyFill="1" applyBorder="1" applyAlignment="1" applyProtection="1">
      <alignment horizontal="center" vertical="center"/>
      <protection/>
    </xf>
    <xf numFmtId="184" fontId="8" fillId="33" borderId="13" xfId="0" applyNumberFormat="1" applyFont="1" applyFill="1" applyBorder="1" applyAlignment="1" applyProtection="1">
      <alignment horizontal="center" vertical="center" wrapText="1"/>
      <protection/>
    </xf>
    <xf numFmtId="184" fontId="8" fillId="33" borderId="12" xfId="0" applyFont="1" applyFill="1" applyBorder="1" applyAlignment="1">
      <alignment horizontal="center" vertical="center"/>
    </xf>
    <xf numFmtId="184" fontId="8" fillId="33" borderId="21" xfId="0" applyNumberFormat="1" applyFont="1" applyFill="1" applyBorder="1" applyAlignment="1" applyProtection="1">
      <alignment horizontal="center" vertical="center"/>
      <protection/>
    </xf>
    <xf numFmtId="184" fontId="8" fillId="33" borderId="22" xfId="0" applyFont="1" applyFill="1" applyBorder="1" applyAlignment="1">
      <alignment horizontal="center" vertical="center"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23" xfId="0" applyFont="1" applyBorder="1" applyAlignment="1">
      <alignment horizontal="center" vertical="center"/>
    </xf>
    <xf numFmtId="184" fontId="8" fillId="0" borderId="24" xfId="0" applyFont="1" applyBorder="1" applyAlignment="1">
      <alignment horizontal="center" vertical="center"/>
    </xf>
    <xf numFmtId="184" fontId="8" fillId="33" borderId="25" xfId="0" applyNumberFormat="1" applyFont="1" applyFill="1" applyBorder="1" applyAlignment="1" applyProtection="1">
      <alignment horizontal="center" vertical="center"/>
      <protection/>
    </xf>
    <xf numFmtId="184" fontId="8" fillId="33" borderId="26" xfId="0" applyNumberFormat="1" applyFont="1" applyFill="1" applyBorder="1" applyAlignment="1" applyProtection="1">
      <alignment horizontal="center" vertical="center"/>
      <protection/>
    </xf>
    <xf numFmtId="184" fontId="8" fillId="33" borderId="27" xfId="0" applyNumberFormat="1" applyFont="1" applyFill="1" applyBorder="1" applyAlignment="1" applyProtection="1">
      <alignment horizontal="center" vertical="center"/>
      <protection/>
    </xf>
    <xf numFmtId="184" fontId="8" fillId="0" borderId="28" xfId="0" applyNumberFormat="1" applyFont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184" fontId="8" fillId="33" borderId="0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4" fontId="8" fillId="33" borderId="14" xfId="0" applyNumberFormat="1" applyFont="1" applyFill="1" applyBorder="1" applyAlignment="1" applyProtection="1">
      <alignment horizontal="center" vertical="center"/>
      <protection/>
    </xf>
    <xf numFmtId="184" fontId="8" fillId="33" borderId="16" xfId="0" applyNumberFormat="1" applyFont="1" applyFill="1" applyBorder="1" applyAlignment="1" applyProtection="1">
      <alignment horizontal="center" vertical="center"/>
      <protection/>
    </xf>
    <xf numFmtId="184" fontId="8" fillId="33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67"/>
  <sheetViews>
    <sheetView tabSelected="1" view="pageBreakPreview" zoomScaleNormal="85" zoomScaleSheetLayoutView="100" workbookViewId="0" topLeftCell="A1">
      <selection activeCell="A2" sqref="A2"/>
    </sheetView>
  </sheetViews>
  <sheetFormatPr defaultColWidth="6.66015625" defaultRowHeight="18"/>
  <cols>
    <col min="1" max="1" width="9.91015625" style="7" customWidth="1"/>
    <col min="2" max="2" width="3.33203125" style="7" hidden="1" customWidth="1"/>
    <col min="3" max="3" width="7.66015625" style="7" customWidth="1"/>
    <col min="4" max="4" width="2.33203125" style="7" hidden="1" customWidth="1"/>
    <col min="5" max="5" width="7.66015625" style="7" customWidth="1"/>
    <col min="6" max="6" width="6.58203125" style="7" hidden="1" customWidth="1"/>
    <col min="7" max="7" width="2.33203125" style="7" hidden="1" customWidth="1"/>
    <col min="8" max="8" width="7.16015625" style="7" customWidth="1"/>
    <col min="9" max="9" width="2.33203125" style="7" hidden="1" customWidth="1"/>
    <col min="10" max="10" width="7.16015625" style="7" customWidth="1"/>
    <col min="11" max="11" width="6.66015625" style="7" hidden="1" customWidth="1"/>
    <col min="12" max="12" width="7.16015625" style="7" customWidth="1"/>
    <col min="13" max="13" width="5.58203125" style="7" hidden="1" customWidth="1"/>
    <col min="14" max="14" width="3.91015625" style="7" customWidth="1"/>
    <col min="15" max="17" width="3.66015625" style="7" customWidth="1"/>
    <col min="18" max="18" width="4.16015625" style="7" customWidth="1"/>
    <col min="19" max="21" width="3.66015625" style="7" customWidth="1"/>
    <col min="22" max="25" width="3.66015625" style="7" hidden="1" customWidth="1"/>
    <col min="26" max="27" width="6.66015625" style="7" customWidth="1"/>
    <col min="28" max="28" width="7.83203125" style="7" customWidth="1"/>
    <col min="29" max="29" width="6.66015625" style="7" customWidth="1"/>
    <col min="30" max="30" width="7" style="7" bestFit="1" customWidth="1"/>
    <col min="31" max="16384" width="6.66015625" style="7" customWidth="1"/>
  </cols>
  <sheetData>
    <row r="1" ht="13.5" customHeight="1">
      <c r="U1" s="28" t="s">
        <v>28</v>
      </c>
    </row>
    <row r="2" spans="1:25" s="3" customFormat="1" ht="36" customHeight="1" thickBot="1">
      <c r="A2" s="29" t="s">
        <v>13</v>
      </c>
      <c r="B2" s="29"/>
      <c r="C2" s="30"/>
      <c r="D2" s="29"/>
      <c r="E2" s="30"/>
      <c r="F2" s="30"/>
      <c r="G2" s="31"/>
      <c r="H2" s="30"/>
      <c r="I2" s="29"/>
      <c r="J2" s="30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1"/>
      <c r="W2" s="1"/>
      <c r="X2" s="1"/>
      <c r="Y2" s="1"/>
    </row>
    <row r="3" spans="1:25" s="3" customFormat="1" ht="36" customHeight="1" thickBot="1">
      <c r="A3" s="29"/>
      <c r="B3" s="2"/>
      <c r="C3" s="1"/>
      <c r="D3" s="2"/>
      <c r="E3" s="1"/>
      <c r="F3" s="1"/>
      <c r="G3" s="27"/>
      <c r="H3" s="1"/>
      <c r="I3" s="2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0"/>
      <c r="X3" s="30"/>
      <c r="Y3" s="30"/>
    </row>
    <row r="4" spans="1:40" s="5" customFormat="1" ht="21" customHeight="1" thickBot="1">
      <c r="A4" s="35"/>
      <c r="B4" s="102" t="s">
        <v>5</v>
      </c>
      <c r="C4" s="103"/>
      <c r="D4" s="103"/>
      <c r="E4" s="103"/>
      <c r="F4" s="103"/>
      <c r="G4" s="103"/>
      <c r="H4" s="104"/>
      <c r="I4" s="102" t="s">
        <v>7</v>
      </c>
      <c r="J4" s="103"/>
      <c r="K4" s="103"/>
      <c r="L4" s="103"/>
      <c r="M4" s="104"/>
      <c r="N4" s="102" t="s">
        <v>6</v>
      </c>
      <c r="O4" s="103"/>
      <c r="P4" s="103"/>
      <c r="Q4" s="103"/>
      <c r="R4" s="103"/>
      <c r="S4" s="103"/>
      <c r="T4" s="103"/>
      <c r="U4" s="104"/>
      <c r="V4" s="105"/>
      <c r="W4" s="105"/>
      <c r="X4" s="105"/>
      <c r="Y4" s="106"/>
      <c r="Z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" customHeight="1">
      <c r="A5" s="36"/>
      <c r="B5" s="91" t="s">
        <v>29</v>
      </c>
      <c r="C5" s="92"/>
      <c r="D5" s="91" t="s">
        <v>27</v>
      </c>
      <c r="E5" s="92"/>
      <c r="F5" s="107" t="s">
        <v>9</v>
      </c>
      <c r="G5" s="109" t="s">
        <v>0</v>
      </c>
      <c r="H5" s="109"/>
      <c r="I5" s="91" t="s">
        <v>29</v>
      </c>
      <c r="J5" s="92"/>
      <c r="K5" s="91" t="s">
        <v>27</v>
      </c>
      <c r="L5" s="92"/>
      <c r="M5" s="95" t="s">
        <v>10</v>
      </c>
      <c r="N5" s="97" t="s">
        <v>29</v>
      </c>
      <c r="O5" s="98"/>
      <c r="P5" s="98"/>
      <c r="Q5" s="98"/>
      <c r="R5" s="97" t="s">
        <v>27</v>
      </c>
      <c r="S5" s="98"/>
      <c r="T5" s="98"/>
      <c r="U5" s="111"/>
      <c r="V5" s="99" t="s">
        <v>11</v>
      </c>
      <c r="W5" s="100"/>
      <c r="X5" s="100"/>
      <c r="Y5" s="101"/>
      <c r="Z5" s="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1" customHeight="1" thickBot="1">
      <c r="A6" s="37"/>
      <c r="B6" s="93"/>
      <c r="C6" s="94"/>
      <c r="D6" s="93"/>
      <c r="E6" s="94"/>
      <c r="F6" s="108"/>
      <c r="G6" s="110"/>
      <c r="H6" s="110"/>
      <c r="I6" s="93"/>
      <c r="J6" s="94"/>
      <c r="K6" s="93"/>
      <c r="L6" s="94"/>
      <c r="M6" s="96"/>
      <c r="N6" s="88" t="s">
        <v>1</v>
      </c>
      <c r="O6" s="90" t="s">
        <v>2</v>
      </c>
      <c r="P6" s="90" t="s">
        <v>3</v>
      </c>
      <c r="Q6" s="90" t="s">
        <v>4</v>
      </c>
      <c r="R6" s="88" t="s">
        <v>1</v>
      </c>
      <c r="S6" s="90" t="s">
        <v>2</v>
      </c>
      <c r="T6" s="90" t="s">
        <v>3</v>
      </c>
      <c r="U6" s="89" t="s">
        <v>4</v>
      </c>
      <c r="V6" s="16" t="s">
        <v>1</v>
      </c>
      <c r="W6" s="16" t="s">
        <v>2</v>
      </c>
      <c r="X6" s="16" t="s">
        <v>3</v>
      </c>
      <c r="Y6" s="17" t="s">
        <v>4</v>
      </c>
      <c r="Z6" s="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36"/>
      <c r="B7" s="38"/>
      <c r="C7" s="39"/>
      <c r="D7" s="38"/>
      <c r="E7" s="39"/>
      <c r="F7" s="40"/>
      <c r="G7" s="41"/>
      <c r="H7" s="42"/>
      <c r="I7" s="41"/>
      <c r="J7" s="43"/>
      <c r="K7" s="41"/>
      <c r="L7" s="43"/>
      <c r="M7" s="44"/>
      <c r="N7" s="45"/>
      <c r="O7" s="46"/>
      <c r="P7" s="46"/>
      <c r="Q7" s="47"/>
      <c r="R7" s="45"/>
      <c r="S7" s="46"/>
      <c r="T7" s="46"/>
      <c r="U7" s="47"/>
      <c r="V7" s="18"/>
      <c r="W7" s="19"/>
      <c r="X7" s="19"/>
      <c r="Y7" s="20"/>
      <c r="Z7" s="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customHeight="1">
      <c r="A8" s="48" t="s">
        <v>14</v>
      </c>
      <c r="B8" s="49"/>
      <c r="C8" s="50">
        <v>5732</v>
      </c>
      <c r="D8" s="49"/>
      <c r="E8" s="50">
        <v>5869</v>
      </c>
      <c r="F8" s="51">
        <v>7587</v>
      </c>
      <c r="G8" s="36"/>
      <c r="H8" s="52">
        <f>C8-E8</f>
        <v>-137</v>
      </c>
      <c r="I8" s="84"/>
      <c r="J8" s="53">
        <v>6.3</v>
      </c>
      <c r="K8" s="84"/>
      <c r="L8" s="53">
        <v>6.4</v>
      </c>
      <c r="M8" s="85">
        <v>7.6</v>
      </c>
      <c r="N8" s="54">
        <f>INT(365/C8)</f>
        <v>0</v>
      </c>
      <c r="O8" s="55">
        <f>INT(((365/C8)-N8)*24)</f>
        <v>1</v>
      </c>
      <c r="P8" s="55">
        <f>+INT(((((365/C8)-N8)*24)-O8)*60)</f>
        <v>31</v>
      </c>
      <c r="Q8" s="56">
        <f>+ROUND(((((((365/C8)-N8)*24)-O8)*60)-P8)*60,0)</f>
        <v>42</v>
      </c>
      <c r="R8" s="54">
        <f>INT(365/E8)</f>
        <v>0</v>
      </c>
      <c r="S8" s="55">
        <f>INT(((365/E8)-R8)*24)</f>
        <v>1</v>
      </c>
      <c r="T8" s="55">
        <f>+INT(((((365/E8)-R8)*24)-S8)*60)</f>
        <v>29</v>
      </c>
      <c r="U8" s="56">
        <f>+ROUND(((((((365/E8)-R8)*24)-S8)*60)-T8)*60,0)</f>
        <v>33</v>
      </c>
      <c r="V8" s="18">
        <f>INT(365/F8)</f>
        <v>0</v>
      </c>
      <c r="W8" s="18">
        <f>INT(((365/F8)-V8)*24)</f>
        <v>1</v>
      </c>
      <c r="X8" s="21">
        <f>+INT(((((365/F8)-V8)*24)-W8)*60)</f>
        <v>9</v>
      </c>
      <c r="Y8" s="22">
        <f>+ROUND(((((((365/F8)-V8)*24)-W8)*60)-X8)*60,0)</f>
        <v>17</v>
      </c>
      <c r="Z8" s="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48"/>
      <c r="B9" s="49"/>
      <c r="C9" s="50"/>
      <c r="D9" s="49"/>
      <c r="E9" s="50"/>
      <c r="F9" s="57"/>
      <c r="G9" s="36"/>
      <c r="H9" s="52"/>
      <c r="I9" s="84"/>
      <c r="J9" s="53"/>
      <c r="K9" s="84"/>
      <c r="L9" s="53"/>
      <c r="M9" s="85"/>
      <c r="N9" s="54"/>
      <c r="O9" s="58"/>
      <c r="P9" s="58"/>
      <c r="Q9" s="59"/>
      <c r="R9" s="54"/>
      <c r="S9" s="58"/>
      <c r="T9" s="58"/>
      <c r="U9" s="59"/>
      <c r="V9" s="18"/>
      <c r="W9" s="19"/>
      <c r="X9" s="19"/>
      <c r="Y9" s="20"/>
      <c r="Z9" s="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.75" customHeight="1">
      <c r="A10" s="48" t="s">
        <v>15</v>
      </c>
      <c r="B10" s="49"/>
      <c r="C10" s="50">
        <v>12610</v>
      </c>
      <c r="D10" s="49"/>
      <c r="E10" s="50">
        <v>12837</v>
      </c>
      <c r="F10" s="51">
        <v>12049</v>
      </c>
      <c r="G10" s="36"/>
      <c r="H10" s="52">
        <f>C10-E10</f>
        <v>-227</v>
      </c>
      <c r="I10" s="84"/>
      <c r="J10" s="53">
        <v>13.8</v>
      </c>
      <c r="K10" s="84"/>
      <c r="L10" s="53">
        <v>14</v>
      </c>
      <c r="M10" s="85">
        <v>12.1</v>
      </c>
      <c r="N10" s="54">
        <f>INT(365/C10)</f>
        <v>0</v>
      </c>
      <c r="O10" s="55">
        <f>INT(((365/C10)-N10)*24)</f>
        <v>0</v>
      </c>
      <c r="P10" s="55">
        <f>+INT(((((365/C10)-N10)*24)-O10)*60)</f>
        <v>41</v>
      </c>
      <c r="Q10" s="56">
        <f>+ROUND(((((((365/C10)-N10)*24)-O10)*60)-P10)*60,0)</f>
        <v>41</v>
      </c>
      <c r="R10" s="54">
        <f aca="true" t="shared" si="0" ref="R10:R32">INT(365/E10)</f>
        <v>0</v>
      </c>
      <c r="S10" s="55">
        <f>INT(((365/E10)-R10)*24)</f>
        <v>0</v>
      </c>
      <c r="T10" s="55">
        <f>+INT(((((365/E10)-R10)*24)-S10)*60)</f>
        <v>40</v>
      </c>
      <c r="U10" s="56">
        <f>+ROUND(((((((365/E10)-R10)*24)-S10)*60)-T10)*60,0)</f>
        <v>57</v>
      </c>
      <c r="V10" s="18">
        <f>INT(365/F10)</f>
        <v>0</v>
      </c>
      <c r="W10" s="18">
        <f>INT(((365/F10)-V10)*24)</f>
        <v>0</v>
      </c>
      <c r="X10" s="18">
        <f>+INT(((((365/F10)-V10)*24)-W10)*60)</f>
        <v>43</v>
      </c>
      <c r="Y10" s="22">
        <f>+ROUND(((((((365/F10)-V10)*24)-W10)*60)-X10)*60,0)</f>
        <v>37</v>
      </c>
      <c r="Z10" s="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.75" customHeight="1">
      <c r="A11" s="48"/>
      <c r="B11" s="49"/>
      <c r="C11" s="50"/>
      <c r="D11" s="49"/>
      <c r="E11" s="50"/>
      <c r="F11" s="57"/>
      <c r="G11" s="36"/>
      <c r="H11" s="52"/>
      <c r="I11" s="84"/>
      <c r="J11" s="53"/>
      <c r="K11" s="84"/>
      <c r="L11" s="53"/>
      <c r="M11" s="85"/>
      <c r="N11" s="54"/>
      <c r="O11" s="58"/>
      <c r="P11" s="58"/>
      <c r="Q11" s="59"/>
      <c r="R11" s="54"/>
      <c r="S11" s="58"/>
      <c r="T11" s="58"/>
      <c r="U11" s="59"/>
      <c r="V11" s="18"/>
      <c r="W11" s="19"/>
      <c r="X11" s="19"/>
      <c r="Y11" s="20"/>
      <c r="Z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.75" customHeight="1">
      <c r="A12" s="60" t="s">
        <v>16</v>
      </c>
      <c r="B12" s="61"/>
      <c r="C12" s="50">
        <v>8</v>
      </c>
      <c r="D12" s="61"/>
      <c r="E12" s="50">
        <v>7</v>
      </c>
      <c r="F12" s="51">
        <v>16</v>
      </c>
      <c r="G12" s="36"/>
      <c r="H12" s="52">
        <f>C12-E12</f>
        <v>1</v>
      </c>
      <c r="I12" s="84"/>
      <c r="J12" s="53">
        <v>1.4</v>
      </c>
      <c r="K12" s="84"/>
      <c r="L12" s="53">
        <v>1.2</v>
      </c>
      <c r="M12" s="85">
        <v>2.1</v>
      </c>
      <c r="N12" s="54">
        <f>INT(365/C12)</f>
        <v>45</v>
      </c>
      <c r="O12" s="55">
        <f>INT(((365/C12)-N12)*24)</f>
        <v>15</v>
      </c>
      <c r="P12" s="55">
        <f>+INT(((((365/C12)-N12)*24)-O12)*60)</f>
        <v>0</v>
      </c>
      <c r="Q12" s="56">
        <f>+ROUND(((((((365/C12)-N12)*24)-O12)*60)-P12)*60,0)</f>
        <v>0</v>
      </c>
      <c r="R12" s="54">
        <f t="shared" si="0"/>
        <v>52</v>
      </c>
      <c r="S12" s="55">
        <f>INT(((365/E12)-R12)*24)</f>
        <v>3</v>
      </c>
      <c r="T12" s="55">
        <f>+INT(((((365/E12)-R12)*24)-S12)*60)</f>
        <v>25</v>
      </c>
      <c r="U12" s="56">
        <f>+ROUND(((((((365/E12)-R12)*24)-S12)*60)-T12)*60,0)</f>
        <v>43</v>
      </c>
      <c r="V12" s="18">
        <f>INT(365/F12)</f>
        <v>22</v>
      </c>
      <c r="W12" s="18">
        <f>INT(((365/F12)-V12)*24)</f>
        <v>19</v>
      </c>
      <c r="X12" s="18">
        <f>+INT(((((365/F12)-V12)*24)-W12)*60)</f>
        <v>30</v>
      </c>
      <c r="Y12" s="22">
        <f>+ROUND(((((((365/F12)-V12)*24)-W12)*60)-X12)*60,0)</f>
        <v>0</v>
      </c>
      <c r="Z12" s="6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 customHeight="1">
      <c r="A13" s="62"/>
      <c r="B13" s="61"/>
      <c r="C13" s="50"/>
      <c r="D13" s="61"/>
      <c r="E13" s="50"/>
      <c r="F13" s="57"/>
      <c r="G13" s="36"/>
      <c r="H13" s="52"/>
      <c r="I13" s="84"/>
      <c r="J13" s="53"/>
      <c r="K13" s="84"/>
      <c r="L13" s="53"/>
      <c r="M13" s="85"/>
      <c r="N13" s="54"/>
      <c r="O13" s="58"/>
      <c r="P13" s="58"/>
      <c r="Q13" s="59"/>
      <c r="R13" s="54"/>
      <c r="S13" s="58"/>
      <c r="T13" s="58"/>
      <c r="U13" s="59"/>
      <c r="V13" s="18"/>
      <c r="W13" s="19"/>
      <c r="X13" s="19"/>
      <c r="Y13" s="20"/>
      <c r="Z13" s="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.75" customHeight="1">
      <c r="A14" s="60" t="s">
        <v>17</v>
      </c>
      <c r="B14" s="61"/>
      <c r="C14" s="50">
        <v>2</v>
      </c>
      <c r="D14" s="61"/>
      <c r="E14" s="50">
        <v>2</v>
      </c>
      <c r="F14" s="51">
        <v>10</v>
      </c>
      <c r="G14" s="36"/>
      <c r="H14" s="52">
        <f>C14-E14</f>
        <v>0</v>
      </c>
      <c r="I14" s="84"/>
      <c r="J14" s="53">
        <v>0.3</v>
      </c>
      <c r="K14" s="84"/>
      <c r="L14" s="53">
        <v>0.3</v>
      </c>
      <c r="M14" s="85">
        <v>1.3</v>
      </c>
      <c r="N14" s="54">
        <f>INT(365/C14)</f>
        <v>182</v>
      </c>
      <c r="O14" s="55">
        <f>INT(((365/C14)-N14)*24)</f>
        <v>12</v>
      </c>
      <c r="P14" s="55">
        <f>+INT(((((365/C14)-N14)*24)-O14)*60)</f>
        <v>0</v>
      </c>
      <c r="Q14" s="56">
        <f>+ROUND(((((((365/C14)-N14)*24)-O14)*60)-P14)*60,0)</f>
        <v>0</v>
      </c>
      <c r="R14" s="54">
        <f t="shared" si="0"/>
        <v>182</v>
      </c>
      <c r="S14" s="55">
        <f>INT(((365/E14)-R14)*24)</f>
        <v>12</v>
      </c>
      <c r="T14" s="55">
        <f>+INT(((((365/E14)-R14)*24)-S14)*60)</f>
        <v>0</v>
      </c>
      <c r="U14" s="56">
        <f>+ROUND(((((((365/E14)-R14)*24)-S14)*60)-T14)*60,0)</f>
        <v>0</v>
      </c>
      <c r="V14" s="18">
        <f>INT(365/F14)</f>
        <v>36</v>
      </c>
      <c r="W14" s="18">
        <f>INT(((365/F14)-V14)*24)</f>
        <v>12</v>
      </c>
      <c r="X14" s="18">
        <f>+INT(((((365/F14)-V14)*24)-W14)*60)</f>
        <v>0</v>
      </c>
      <c r="Y14" s="22">
        <f>+ROUND(((((((365/F14)-V14)*24)-W14)*60)-X14)*60,0)</f>
        <v>0</v>
      </c>
      <c r="Z14" s="6"/>
      <c r="AB14" s="25"/>
      <c r="AC14" s="25"/>
      <c r="AD14" s="25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>
      <c r="A15" s="48"/>
      <c r="B15" s="49"/>
      <c r="C15" s="50"/>
      <c r="D15" s="49"/>
      <c r="E15" s="50"/>
      <c r="F15" s="57"/>
      <c r="G15" s="36"/>
      <c r="H15" s="52"/>
      <c r="I15" s="84"/>
      <c r="J15" s="53"/>
      <c r="K15" s="84"/>
      <c r="L15" s="53"/>
      <c r="M15" s="85"/>
      <c r="N15" s="54"/>
      <c r="O15" s="58"/>
      <c r="P15" s="58"/>
      <c r="Q15" s="59"/>
      <c r="R15" s="54"/>
      <c r="S15" s="58"/>
      <c r="T15" s="58"/>
      <c r="U15" s="59"/>
      <c r="V15" s="18"/>
      <c r="W15" s="19"/>
      <c r="X15" s="19"/>
      <c r="Y15" s="20"/>
      <c r="Z15" s="6"/>
      <c r="AB15" s="25"/>
      <c r="AC15" s="25"/>
      <c r="AD15" s="25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customHeight="1">
      <c r="A16" s="48" t="s">
        <v>18</v>
      </c>
      <c r="B16" s="54"/>
      <c r="C16" s="50">
        <f>C8-C10</f>
        <v>-6878</v>
      </c>
      <c r="D16" s="54"/>
      <c r="E16" s="50">
        <f>E8-E10</f>
        <v>-6968</v>
      </c>
      <c r="F16" s="63">
        <v>-4462</v>
      </c>
      <c r="G16" s="36"/>
      <c r="H16" s="52">
        <f>C16-E16</f>
        <v>90</v>
      </c>
      <c r="I16" s="84"/>
      <c r="J16" s="53">
        <v>-7.5</v>
      </c>
      <c r="K16" s="84"/>
      <c r="L16" s="53">
        <v>-7.6</v>
      </c>
      <c r="M16" s="86">
        <v>-4.5</v>
      </c>
      <c r="N16" s="54" t="s">
        <v>12</v>
      </c>
      <c r="O16" s="55" t="s">
        <v>12</v>
      </c>
      <c r="P16" s="55" t="s">
        <v>12</v>
      </c>
      <c r="Q16" s="56" t="s">
        <v>12</v>
      </c>
      <c r="R16" s="54" t="s">
        <v>12</v>
      </c>
      <c r="S16" s="55" t="s">
        <v>12</v>
      </c>
      <c r="T16" s="55" t="s">
        <v>12</v>
      </c>
      <c r="U16" s="56" t="s">
        <v>12</v>
      </c>
      <c r="V16" s="18" t="s">
        <v>12</v>
      </c>
      <c r="W16" s="18" t="s">
        <v>12</v>
      </c>
      <c r="X16" s="18" t="s">
        <v>12</v>
      </c>
      <c r="Y16" s="22" t="s">
        <v>12</v>
      </c>
      <c r="Z16" s="6"/>
      <c r="AB16" s="25"/>
      <c r="AC16" s="25"/>
      <c r="AD16" s="25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 customHeight="1">
      <c r="A17" s="48"/>
      <c r="B17" s="49"/>
      <c r="C17" s="50"/>
      <c r="D17" s="49"/>
      <c r="E17" s="50"/>
      <c r="F17" s="51"/>
      <c r="G17" s="36"/>
      <c r="H17" s="52"/>
      <c r="I17" s="84"/>
      <c r="J17" s="53"/>
      <c r="K17" s="84"/>
      <c r="L17" s="53"/>
      <c r="M17" s="85"/>
      <c r="N17" s="54"/>
      <c r="O17" s="58"/>
      <c r="P17" s="58"/>
      <c r="Q17" s="59"/>
      <c r="R17" s="54"/>
      <c r="S17" s="58"/>
      <c r="T17" s="58"/>
      <c r="U17" s="59"/>
      <c r="V17" s="18"/>
      <c r="W17" s="19"/>
      <c r="X17" s="19"/>
      <c r="Y17" s="20"/>
      <c r="Z17" s="6"/>
      <c r="AB17" s="25"/>
      <c r="AC17" s="25"/>
      <c r="AD17" s="25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 customHeight="1">
      <c r="A18" s="48" t="s">
        <v>19</v>
      </c>
      <c r="B18" s="49"/>
      <c r="C18" s="50">
        <v>111</v>
      </c>
      <c r="D18" s="49"/>
      <c r="E18" s="50">
        <f>E20+E22</f>
        <v>124</v>
      </c>
      <c r="F18" s="51">
        <v>176</v>
      </c>
      <c r="G18" s="36"/>
      <c r="H18" s="52">
        <f>C18-E18</f>
        <v>-13</v>
      </c>
      <c r="I18" s="84"/>
      <c r="J18" s="53">
        <v>19</v>
      </c>
      <c r="K18" s="84"/>
      <c r="L18" s="53">
        <v>20.7</v>
      </c>
      <c r="M18" s="85">
        <v>22.7</v>
      </c>
      <c r="N18" s="54">
        <f>INT(365/C18)</f>
        <v>3</v>
      </c>
      <c r="O18" s="55">
        <f>INT(((365/C18)-N18)*24)</f>
        <v>6</v>
      </c>
      <c r="P18" s="55">
        <f>+INT(((((365/C18)-N18)*24)-O18)*60)</f>
        <v>55</v>
      </c>
      <c r="Q18" s="56">
        <f>+ROUND(((((((365/C18)-N18)*24)-O18)*60)-P18)*60,0)</f>
        <v>8</v>
      </c>
      <c r="R18" s="54">
        <f t="shared" si="0"/>
        <v>2</v>
      </c>
      <c r="S18" s="55">
        <f>INT(((365/E18)-R18)*24)</f>
        <v>22</v>
      </c>
      <c r="T18" s="55">
        <f>+INT(((((365/E18)-R18)*24)-S18)*60)</f>
        <v>38</v>
      </c>
      <c r="U18" s="56">
        <f>+ROUND(((((((365/E18)-R18)*24)-S18)*60)-T18)*60,0)</f>
        <v>43</v>
      </c>
      <c r="V18" s="18">
        <f>INT(365/F18)</f>
        <v>2</v>
      </c>
      <c r="W18" s="18">
        <f>INT(((365/F18)-V18)*24)</f>
        <v>1</v>
      </c>
      <c r="X18" s="18">
        <f>+INT(((((365/F18)-V18)*24)-W18)*60)</f>
        <v>46</v>
      </c>
      <c r="Y18" s="22">
        <f>+ROUND(((((((365/F18)-V18)*24)-W18)*60)-X18)*60,0)</f>
        <v>22</v>
      </c>
      <c r="Z18" s="6"/>
      <c r="AB18" s="25"/>
      <c r="AC18" s="25"/>
      <c r="AD18" s="25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 customHeight="1">
      <c r="A19" s="36"/>
      <c r="B19" s="64"/>
      <c r="C19" s="50"/>
      <c r="D19" s="64"/>
      <c r="E19" s="50"/>
      <c r="F19" s="51"/>
      <c r="G19" s="36"/>
      <c r="H19" s="52"/>
      <c r="I19" s="84"/>
      <c r="J19" s="53"/>
      <c r="K19" s="84"/>
      <c r="L19" s="53"/>
      <c r="M19" s="85"/>
      <c r="N19" s="54"/>
      <c r="O19" s="58"/>
      <c r="P19" s="58"/>
      <c r="Q19" s="59"/>
      <c r="R19" s="54"/>
      <c r="S19" s="58"/>
      <c r="T19" s="58"/>
      <c r="U19" s="59"/>
      <c r="V19" s="18"/>
      <c r="W19" s="19"/>
      <c r="X19" s="19"/>
      <c r="Y19" s="20"/>
      <c r="Z19" s="6"/>
      <c r="AB19" s="25"/>
      <c r="AC19" s="25"/>
      <c r="AD19" s="25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 customHeight="1">
      <c r="A20" s="60" t="s">
        <v>20</v>
      </c>
      <c r="B20" s="61"/>
      <c r="C20" s="50">
        <v>45</v>
      </c>
      <c r="D20" s="61"/>
      <c r="E20" s="50">
        <v>44</v>
      </c>
      <c r="F20" s="51">
        <v>78</v>
      </c>
      <c r="G20" s="36"/>
      <c r="H20" s="52">
        <f>C20-E20</f>
        <v>1</v>
      </c>
      <c r="I20" s="84"/>
      <c r="J20" s="53">
        <v>7.7</v>
      </c>
      <c r="K20" s="84"/>
      <c r="L20" s="53">
        <v>7.3</v>
      </c>
      <c r="M20" s="85">
        <v>10</v>
      </c>
      <c r="N20" s="54">
        <f>INT(365/C20)</f>
        <v>8</v>
      </c>
      <c r="O20" s="55">
        <f>INT(((365/C20)-N20)*24)</f>
        <v>2</v>
      </c>
      <c r="P20" s="55">
        <f>+INT(((((365/C20)-N20)*24)-O20)*60)</f>
        <v>39</v>
      </c>
      <c r="Q20" s="56">
        <f>+ROUND(((((((365/C20)-N20)*24)-O20)*60)-P20)*60,0)</f>
        <v>60</v>
      </c>
      <c r="R20" s="54">
        <f t="shared" si="0"/>
        <v>8</v>
      </c>
      <c r="S20" s="55">
        <f>INT(((365/E20)-R20)*24)</f>
        <v>7</v>
      </c>
      <c r="T20" s="55">
        <f>+INT(((((365/E20)-R20)*24)-S20)*60)</f>
        <v>5</v>
      </c>
      <c r="U20" s="56">
        <f>+ROUND(((((((365/E20)-R20)*24)-S20)*60)-T20)*60,0)</f>
        <v>27</v>
      </c>
      <c r="V20" s="18">
        <f>INT(365/F20)</f>
        <v>4</v>
      </c>
      <c r="W20" s="18">
        <f>INT(((365/F20)-V20)*24)</f>
        <v>16</v>
      </c>
      <c r="X20" s="18">
        <f>+INT(((((365/F20)-V20)*24)-W20)*60)</f>
        <v>18</v>
      </c>
      <c r="Y20" s="22">
        <f>+ROUND(((((((365/F20)-V20)*24)-W20)*60)-X20)*60,0)</f>
        <v>28</v>
      </c>
      <c r="Z20" s="6"/>
      <c r="AB20" s="25"/>
      <c r="AC20" s="25"/>
      <c r="AD20" s="25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>
      <c r="A21" s="62"/>
      <c r="B21" s="61"/>
      <c r="C21" s="50"/>
      <c r="D21" s="61"/>
      <c r="E21" s="50"/>
      <c r="F21" s="51"/>
      <c r="G21" s="36"/>
      <c r="H21" s="52"/>
      <c r="I21" s="84"/>
      <c r="J21" s="53"/>
      <c r="K21" s="84"/>
      <c r="L21" s="53"/>
      <c r="M21" s="85"/>
      <c r="N21" s="54"/>
      <c r="O21" s="58"/>
      <c r="P21" s="58"/>
      <c r="Q21" s="59"/>
      <c r="R21" s="54"/>
      <c r="S21" s="58"/>
      <c r="T21" s="58"/>
      <c r="U21" s="59"/>
      <c r="V21" s="18"/>
      <c r="W21" s="19"/>
      <c r="X21" s="19"/>
      <c r="Y21" s="20"/>
      <c r="Z21" s="6"/>
      <c r="AB21" s="25"/>
      <c r="AC21" s="25"/>
      <c r="AD21" s="25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 customHeight="1">
      <c r="A22" s="60" t="s">
        <v>21</v>
      </c>
      <c r="B22" s="61"/>
      <c r="C22" s="50">
        <v>66</v>
      </c>
      <c r="D22" s="61"/>
      <c r="E22" s="50">
        <v>80</v>
      </c>
      <c r="F22" s="51">
        <v>98</v>
      </c>
      <c r="G22" s="36"/>
      <c r="H22" s="52">
        <f>C22-E22</f>
        <v>-14</v>
      </c>
      <c r="I22" s="84"/>
      <c r="J22" s="53">
        <v>11.3</v>
      </c>
      <c r="K22" s="84"/>
      <c r="L22" s="53">
        <v>13.3</v>
      </c>
      <c r="M22" s="85">
        <v>12.6</v>
      </c>
      <c r="N22" s="54">
        <f>INT(365/C22)</f>
        <v>5</v>
      </c>
      <c r="O22" s="55">
        <f>INT(((365/C22)-N22)*24)</f>
        <v>12</v>
      </c>
      <c r="P22" s="55">
        <f>+INT(((((365/C22)-N22)*24)-O22)*60)</f>
        <v>43</v>
      </c>
      <c r="Q22" s="56">
        <f>+ROUND(((((((365/C22)-N22)*24)-O22)*60)-P22)*60,0)</f>
        <v>38</v>
      </c>
      <c r="R22" s="54">
        <f t="shared" si="0"/>
        <v>4</v>
      </c>
      <c r="S22" s="55">
        <f>INT(((365/E22)-R22)*24)</f>
        <v>13</v>
      </c>
      <c r="T22" s="55">
        <f>+INT(((((365/E22)-R22)*24)-S22)*60)</f>
        <v>30</v>
      </c>
      <c r="U22" s="56">
        <f>+ROUND(((((((365/E22)-R22)*24)-S22)*60)-T22)*60,0)</f>
        <v>0</v>
      </c>
      <c r="V22" s="18">
        <f>INT(365/F22)</f>
        <v>3</v>
      </c>
      <c r="W22" s="18">
        <f>INT(((365/F22)-V22)*24)</f>
        <v>17</v>
      </c>
      <c r="X22" s="18">
        <f>+INT(((((365/F22)-V22)*24)-W22)*60)</f>
        <v>23</v>
      </c>
      <c r="Y22" s="22">
        <f>+ROUND(((((((365/F22)-V22)*24)-W22)*60)-X22)*60,0)</f>
        <v>16</v>
      </c>
      <c r="Z22" s="6"/>
      <c r="AB22" s="25"/>
      <c r="AC22" s="25"/>
      <c r="AD22" s="25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 customHeight="1">
      <c r="A23" s="36"/>
      <c r="B23" s="64"/>
      <c r="C23" s="50"/>
      <c r="D23" s="64"/>
      <c r="E23" s="50"/>
      <c r="F23" s="51"/>
      <c r="G23" s="36"/>
      <c r="H23" s="52"/>
      <c r="I23" s="84"/>
      <c r="J23" s="53"/>
      <c r="K23" s="84"/>
      <c r="L23" s="53"/>
      <c r="M23" s="85"/>
      <c r="N23" s="54"/>
      <c r="O23" s="58"/>
      <c r="P23" s="58"/>
      <c r="Q23" s="59"/>
      <c r="R23" s="54"/>
      <c r="S23" s="58"/>
      <c r="T23" s="58"/>
      <c r="U23" s="59"/>
      <c r="V23" s="18"/>
      <c r="W23" s="19"/>
      <c r="X23" s="19"/>
      <c r="Y23" s="20"/>
      <c r="Z23" s="6"/>
      <c r="AA23" s="9"/>
      <c r="AB23" s="25"/>
      <c r="AC23" s="25"/>
      <c r="AD23" s="25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.75" customHeight="1">
      <c r="A24" s="48" t="s">
        <v>22</v>
      </c>
      <c r="B24" s="49"/>
      <c r="C24" s="50">
        <f>C26+C28</f>
        <v>20</v>
      </c>
      <c r="D24" s="49"/>
      <c r="E24" s="50">
        <f>E26+E28</f>
        <v>14</v>
      </c>
      <c r="F24" s="51">
        <v>34</v>
      </c>
      <c r="G24" s="36"/>
      <c r="H24" s="52">
        <f>C24-E24</f>
        <v>6</v>
      </c>
      <c r="I24" s="84"/>
      <c r="J24" s="53">
        <v>3.5</v>
      </c>
      <c r="K24" s="84"/>
      <c r="L24" s="53">
        <v>2.4</v>
      </c>
      <c r="M24" s="85">
        <v>4.5</v>
      </c>
      <c r="N24" s="54">
        <f>INT(365/C24)</f>
        <v>18</v>
      </c>
      <c r="O24" s="55">
        <f>INT(((365/C24)-N24)*24)</f>
        <v>6</v>
      </c>
      <c r="P24" s="55">
        <f>+INT(((((365/C24)-N24)*24)-O24)*60)</f>
        <v>0</v>
      </c>
      <c r="Q24" s="56">
        <f>+ROUND(((((((365/C24)-N24)*24)-O24)*60)-P24)*60,0)</f>
        <v>0</v>
      </c>
      <c r="R24" s="54">
        <f t="shared" si="0"/>
        <v>26</v>
      </c>
      <c r="S24" s="55">
        <f>INT(((365/E24)-R24)*24)</f>
        <v>1</v>
      </c>
      <c r="T24" s="55">
        <f>+INT(((((365/E24)-R24)*24)-S24)*60)</f>
        <v>42</v>
      </c>
      <c r="U24" s="56">
        <f>+ROUND(((((((365/E24)-R24)*24)-S24)*60)-T24)*60,0)</f>
        <v>51</v>
      </c>
      <c r="V24" s="18">
        <f>INT(365/F24)</f>
        <v>10</v>
      </c>
      <c r="W24" s="18">
        <f>INT(((365/F24)-V24)*24)</f>
        <v>17</v>
      </c>
      <c r="X24" s="18">
        <f>+INT(((((365/F24)-V24)*24)-W24)*60)</f>
        <v>38</v>
      </c>
      <c r="Y24" s="22">
        <f>+ROUND(((((((365/F24)-V24)*24)-W24)*60)-X24)*60,0)</f>
        <v>49</v>
      </c>
      <c r="Z24" s="6"/>
      <c r="AA24" s="9"/>
      <c r="AB24" s="25"/>
      <c r="AC24" s="25"/>
      <c r="AD24" s="25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.75" customHeight="1">
      <c r="A25" s="36"/>
      <c r="B25" s="64"/>
      <c r="C25" s="50"/>
      <c r="D25" s="64"/>
      <c r="E25" s="50"/>
      <c r="F25" s="51"/>
      <c r="G25" s="36"/>
      <c r="H25" s="52"/>
      <c r="I25" s="84"/>
      <c r="J25" s="53"/>
      <c r="K25" s="84"/>
      <c r="L25" s="53"/>
      <c r="M25" s="85"/>
      <c r="N25" s="54"/>
      <c r="O25" s="58"/>
      <c r="P25" s="58"/>
      <c r="Q25" s="59"/>
      <c r="R25" s="54"/>
      <c r="S25" s="58"/>
      <c r="T25" s="58"/>
      <c r="U25" s="59"/>
      <c r="V25" s="18"/>
      <c r="W25" s="19"/>
      <c r="X25" s="19"/>
      <c r="Y25" s="20"/>
      <c r="Z25" s="6"/>
      <c r="AB25" s="25"/>
      <c r="AC25" s="26"/>
      <c r="AD25" s="25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9.25" customHeight="1">
      <c r="A26" s="65" t="s">
        <v>23</v>
      </c>
      <c r="B26" s="66"/>
      <c r="C26" s="50">
        <v>18</v>
      </c>
      <c r="D26" s="66"/>
      <c r="E26" s="50">
        <v>13</v>
      </c>
      <c r="F26" s="51">
        <v>26</v>
      </c>
      <c r="G26" s="36"/>
      <c r="H26" s="52">
        <f>C26-E26</f>
        <v>5</v>
      </c>
      <c r="I26" s="84"/>
      <c r="J26" s="53">
        <v>3.1</v>
      </c>
      <c r="K26" s="84"/>
      <c r="L26" s="53">
        <v>2.2</v>
      </c>
      <c r="M26" s="85">
        <f>F26/(F26+F8)*1000</f>
        <v>3.4152108235912255</v>
      </c>
      <c r="N26" s="54">
        <f>INT(365/C26)</f>
        <v>20</v>
      </c>
      <c r="O26" s="55">
        <f>INT(((365/C26)-N26)*24)</f>
        <v>6</v>
      </c>
      <c r="P26" s="55">
        <f>+INT(((((365/C26)-N26)*24)-O26)*60)</f>
        <v>40</v>
      </c>
      <c r="Q26" s="56">
        <f>+ROUND(((((((365/C26)-N26)*24)-O26)*60)-P26)*60,0)</f>
        <v>0</v>
      </c>
      <c r="R26" s="54">
        <f t="shared" si="0"/>
        <v>28</v>
      </c>
      <c r="S26" s="55">
        <f>INT(((365/E26)-R26)*24)</f>
        <v>1</v>
      </c>
      <c r="T26" s="55">
        <f>+INT(((((365/E26)-R26)*24)-S26)*60)</f>
        <v>50</v>
      </c>
      <c r="U26" s="56">
        <f>+ROUND(((((((365/E26)-R26)*24)-S26)*60)-T26)*60,0)</f>
        <v>46</v>
      </c>
      <c r="V26" s="18">
        <f>INT(365/F26)</f>
        <v>14</v>
      </c>
      <c r="W26" s="18">
        <f>INT(((365/F26)-V26)*24)</f>
        <v>0</v>
      </c>
      <c r="X26" s="18">
        <f>+INT(((((365/F26)-V26)*24)-W26)*60)</f>
        <v>55</v>
      </c>
      <c r="Y26" s="22">
        <f>+ROUND(((((((365/F26)-V26)*24)-W26)*60)-X26)*60,0)</f>
        <v>23</v>
      </c>
      <c r="Z26" s="6"/>
      <c r="AB26" s="25"/>
      <c r="AC26" s="26"/>
      <c r="AD26" s="25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 customHeight="1">
      <c r="A27" s="60"/>
      <c r="B27" s="64"/>
      <c r="C27" s="50"/>
      <c r="D27" s="64"/>
      <c r="E27" s="50"/>
      <c r="F27" s="51"/>
      <c r="G27" s="36"/>
      <c r="H27" s="52"/>
      <c r="I27" s="84"/>
      <c r="J27" s="53"/>
      <c r="K27" s="84"/>
      <c r="L27" s="53"/>
      <c r="M27" s="85"/>
      <c r="N27" s="54"/>
      <c r="O27" s="58"/>
      <c r="P27" s="58"/>
      <c r="Q27" s="59"/>
      <c r="R27" s="54"/>
      <c r="S27" s="58"/>
      <c r="T27" s="58"/>
      <c r="U27" s="59"/>
      <c r="V27" s="18" t="s">
        <v>8</v>
      </c>
      <c r="W27" s="18" t="s">
        <v>8</v>
      </c>
      <c r="X27" s="18" t="s">
        <v>8</v>
      </c>
      <c r="Y27" s="22" t="s">
        <v>8</v>
      </c>
      <c r="Z27" s="6"/>
      <c r="AB27" s="25"/>
      <c r="AC27" s="26"/>
      <c r="AD27" s="25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7" customHeight="1">
      <c r="A28" s="65" t="s">
        <v>24</v>
      </c>
      <c r="B28" s="66"/>
      <c r="C28" s="50">
        <v>2</v>
      </c>
      <c r="D28" s="66"/>
      <c r="E28" s="50">
        <v>1</v>
      </c>
      <c r="F28" s="51">
        <v>8</v>
      </c>
      <c r="G28" s="36"/>
      <c r="H28" s="52">
        <f>C28-E28</f>
        <v>1</v>
      </c>
      <c r="I28" s="84"/>
      <c r="J28" s="53">
        <v>0.34891835310537334</v>
      </c>
      <c r="K28" s="84"/>
      <c r="L28" s="53">
        <v>0.2</v>
      </c>
      <c r="M28" s="85">
        <f>F28/(F28+F8)*1000</f>
        <v>1.053324555628703</v>
      </c>
      <c r="N28" s="54">
        <f>INT(365/C28)</f>
        <v>182</v>
      </c>
      <c r="O28" s="55">
        <f>INT(((365/C28)-N28)*24)</f>
        <v>12</v>
      </c>
      <c r="P28" s="55">
        <f>+INT(((((365/C28)-N28)*24)-O28)*60)</f>
        <v>0</v>
      </c>
      <c r="Q28" s="56">
        <f>+ROUND(((((((365/C28)-N28)*24)-O28)*60)-P28)*60,0)</f>
        <v>0</v>
      </c>
      <c r="R28" s="54">
        <f t="shared" si="0"/>
        <v>365</v>
      </c>
      <c r="S28" s="55">
        <f>INT(((365/E28)-R28)*24)</f>
        <v>0</v>
      </c>
      <c r="T28" s="55">
        <f>+INT(((((365/E28)-R28)*24)-S28)*60)</f>
        <v>0</v>
      </c>
      <c r="U28" s="56">
        <f>+ROUND(((((((365/E28)-R28)*24)-S28)*60)-T28)*60,0)</f>
        <v>0</v>
      </c>
      <c r="V28" s="18">
        <f>INT(365/F28)</f>
        <v>45</v>
      </c>
      <c r="W28" s="18">
        <f>INT(((365/F28)-V28)*24)</f>
        <v>15</v>
      </c>
      <c r="X28" s="18">
        <f>+INT(((((365/F28)-V28)*24)-W28)*60)</f>
        <v>0</v>
      </c>
      <c r="Y28" s="22">
        <f>+ROUND(((((((365/F28)-V28)*24)-W28)*60)-X28)*60,0)</f>
        <v>0</v>
      </c>
      <c r="Z28" s="6"/>
      <c r="AB28" s="25"/>
      <c r="AC28" s="26"/>
      <c r="AD28" s="25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 customHeight="1">
      <c r="A29" s="36"/>
      <c r="B29" s="64"/>
      <c r="C29" s="50"/>
      <c r="D29" s="64"/>
      <c r="E29" s="50"/>
      <c r="F29" s="51"/>
      <c r="G29" s="36"/>
      <c r="H29" s="52"/>
      <c r="I29" s="84"/>
      <c r="J29" s="53"/>
      <c r="K29" s="84"/>
      <c r="L29" s="53"/>
      <c r="M29" s="85"/>
      <c r="N29" s="54"/>
      <c r="O29" s="58"/>
      <c r="P29" s="58"/>
      <c r="Q29" s="59"/>
      <c r="R29" s="54"/>
      <c r="S29" s="58"/>
      <c r="T29" s="58"/>
      <c r="U29" s="59"/>
      <c r="V29" s="18"/>
      <c r="W29" s="19"/>
      <c r="X29" s="19"/>
      <c r="Y29" s="20"/>
      <c r="Z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 customHeight="1">
      <c r="A30" s="36" t="s">
        <v>25</v>
      </c>
      <c r="B30" s="64"/>
      <c r="C30" s="50">
        <v>3527</v>
      </c>
      <c r="D30" s="64"/>
      <c r="E30" s="50">
        <v>3860</v>
      </c>
      <c r="F30" s="51">
        <v>4771</v>
      </c>
      <c r="G30" s="36"/>
      <c r="H30" s="52">
        <f>C30-E30</f>
        <v>-333</v>
      </c>
      <c r="I30" s="84"/>
      <c r="J30" s="53">
        <v>3.8</v>
      </c>
      <c r="K30" s="84"/>
      <c r="L30" s="53">
        <v>4.2</v>
      </c>
      <c r="M30" s="85">
        <v>4.8</v>
      </c>
      <c r="N30" s="54">
        <f>INT(365/C30)</f>
        <v>0</v>
      </c>
      <c r="O30" s="55">
        <f>INT(((365/C30)-N30)*24)</f>
        <v>2</v>
      </c>
      <c r="P30" s="55">
        <f>+INT(((((365/C30)-N30)*24)-O30)*60)</f>
        <v>29</v>
      </c>
      <c r="Q30" s="56">
        <f>+ROUND(((((((365/C30)-N30)*24)-O30)*60)-P30)*60,0)</f>
        <v>1</v>
      </c>
      <c r="R30" s="54">
        <f t="shared" si="0"/>
        <v>0</v>
      </c>
      <c r="S30" s="55">
        <f>INT(((365/E30)-R30)*24)</f>
        <v>2</v>
      </c>
      <c r="T30" s="55">
        <f>+INT(((((365/E30)-R30)*24)-S30)*60)</f>
        <v>16</v>
      </c>
      <c r="U30" s="56">
        <f>+ROUND(((((((365/E30)-R30)*24)-S30)*60)-T30)*60,0)</f>
        <v>10</v>
      </c>
      <c r="V30" s="18">
        <f>INT(365/F30)</f>
        <v>0</v>
      </c>
      <c r="W30" s="18">
        <f>INT(((365/F30)-V30)*24)</f>
        <v>1</v>
      </c>
      <c r="X30" s="18">
        <f>+INT(((((365/F30)-V30)*24)-W30)*60)</f>
        <v>50</v>
      </c>
      <c r="Y30" s="22">
        <f>+ROUND(((((((365/F30)-V30)*24)-W30)*60)-X30)*60,0)</f>
        <v>10</v>
      </c>
      <c r="Z30" s="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 customHeight="1">
      <c r="A31" s="36"/>
      <c r="B31" s="64"/>
      <c r="C31" s="50"/>
      <c r="D31" s="64"/>
      <c r="E31" s="50"/>
      <c r="F31" s="51"/>
      <c r="G31" s="36"/>
      <c r="H31" s="52"/>
      <c r="I31" s="84"/>
      <c r="J31" s="53"/>
      <c r="K31" s="84"/>
      <c r="L31" s="53"/>
      <c r="M31" s="85"/>
      <c r="N31" s="54"/>
      <c r="O31" s="58"/>
      <c r="P31" s="58"/>
      <c r="Q31" s="59"/>
      <c r="R31" s="54"/>
      <c r="S31" s="58"/>
      <c r="T31" s="58"/>
      <c r="U31" s="59"/>
      <c r="V31" s="18"/>
      <c r="W31" s="19"/>
      <c r="X31" s="19"/>
      <c r="Y31" s="20"/>
      <c r="Z31" s="6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75" customHeight="1">
      <c r="A32" s="36" t="s">
        <v>26</v>
      </c>
      <c r="B32" s="64"/>
      <c r="C32" s="50">
        <v>1529</v>
      </c>
      <c r="D32" s="64"/>
      <c r="E32" s="50">
        <v>1595</v>
      </c>
      <c r="F32" s="51">
        <v>2077</v>
      </c>
      <c r="G32" s="36"/>
      <c r="H32" s="52">
        <f>C32-E32</f>
        <v>-66</v>
      </c>
      <c r="I32" s="84"/>
      <c r="J32" s="67">
        <v>1.67</v>
      </c>
      <c r="K32" s="84"/>
      <c r="L32" s="67">
        <v>1.74</v>
      </c>
      <c r="M32" s="87">
        <v>2.08</v>
      </c>
      <c r="N32" s="54">
        <f>INT(365/C32)</f>
        <v>0</v>
      </c>
      <c r="O32" s="55">
        <f>INT(((365/C32)-N32)*24)</f>
        <v>5</v>
      </c>
      <c r="P32" s="55">
        <f>+INT(((((365/C32)-N32)*24)-O32)*60)</f>
        <v>43</v>
      </c>
      <c r="Q32" s="56">
        <f>+ROUND(((((((365/C32)-N32)*24)-O32)*60)-P32)*60,0)</f>
        <v>45</v>
      </c>
      <c r="R32" s="54">
        <f t="shared" si="0"/>
        <v>0</v>
      </c>
      <c r="S32" s="55">
        <f>INT(((365/E32)-R32)*24)</f>
        <v>5</v>
      </c>
      <c r="T32" s="55">
        <f>+INT(((((365/E32)-R32)*24)-S32)*60)</f>
        <v>29</v>
      </c>
      <c r="U32" s="56">
        <f>+ROUND(((((((365/E32)-R32)*24)-S32)*60)-T32)*60,0)</f>
        <v>32</v>
      </c>
      <c r="V32" s="18">
        <f>INT(365/F32)</f>
        <v>0</v>
      </c>
      <c r="W32" s="18">
        <f>INT(((365/F32)-V32)*24)</f>
        <v>4</v>
      </c>
      <c r="X32" s="18">
        <f>+INT(((((365/F32)-V32)*24)-W32)*60)</f>
        <v>13</v>
      </c>
      <c r="Y32" s="22">
        <f>+ROUND(((((((365/F32)-V32)*24)-W32)*60)-X32)*60,0)</f>
        <v>3</v>
      </c>
      <c r="Z32" s="6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.75" customHeight="1" thickBot="1">
      <c r="A33" s="37"/>
      <c r="B33" s="68"/>
      <c r="C33" s="69"/>
      <c r="D33" s="68"/>
      <c r="E33" s="69"/>
      <c r="F33" s="70"/>
      <c r="G33" s="37"/>
      <c r="H33" s="71"/>
      <c r="I33" s="37"/>
      <c r="J33" s="72"/>
      <c r="K33" s="37"/>
      <c r="L33" s="72"/>
      <c r="M33" s="73"/>
      <c r="N33" s="74"/>
      <c r="O33" s="75"/>
      <c r="P33" s="75"/>
      <c r="Q33" s="76"/>
      <c r="R33" s="74"/>
      <c r="S33" s="77"/>
      <c r="T33" s="77"/>
      <c r="U33" s="73"/>
      <c r="V33" s="23"/>
      <c r="W33" s="23"/>
      <c r="X33" s="23"/>
      <c r="Y33" s="24"/>
      <c r="Z33" s="6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 t="s">
        <v>8</v>
      </c>
      <c r="O34" s="78"/>
      <c r="P34" s="78"/>
      <c r="Q34" s="78"/>
      <c r="R34" s="78" t="s">
        <v>8</v>
      </c>
      <c r="S34" s="78"/>
      <c r="T34" s="78"/>
      <c r="U34" s="78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">
      <c r="A35" s="78"/>
      <c r="B35" s="78"/>
      <c r="C35" s="79"/>
      <c r="D35" s="78"/>
      <c r="E35" s="79"/>
      <c r="F35" s="78"/>
      <c r="G35" s="78"/>
      <c r="H35" s="78"/>
      <c r="I35" s="78"/>
      <c r="J35" s="80"/>
      <c r="K35" s="78"/>
      <c r="L35" s="80"/>
      <c r="M35" s="78"/>
      <c r="N35" s="78"/>
      <c r="O35" s="78"/>
      <c r="P35" s="78"/>
      <c r="Q35" s="78"/>
      <c r="R35" s="78"/>
      <c r="S35" s="78"/>
      <c r="T35" s="78"/>
      <c r="U35" s="78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32" ht="12">
      <c r="A36" s="78"/>
      <c r="B36" s="78"/>
      <c r="C36" s="81"/>
      <c r="D36" s="78"/>
      <c r="E36" s="81"/>
      <c r="F36" s="78"/>
      <c r="G36" s="78"/>
      <c r="H36" s="78"/>
      <c r="I36" s="78"/>
      <c r="J36" s="80"/>
      <c r="K36" s="78"/>
      <c r="L36" s="80"/>
      <c r="M36" s="82"/>
      <c r="N36" s="79"/>
      <c r="O36" s="83"/>
      <c r="P36" s="83"/>
      <c r="Q36" s="83"/>
      <c r="R36" s="79"/>
      <c r="S36" s="83"/>
      <c r="T36" s="83"/>
      <c r="U36" s="83"/>
      <c r="AE36" s="3"/>
      <c r="AF36" s="3"/>
    </row>
    <row r="37" spans="3:32" ht="12">
      <c r="C37" s="8"/>
      <c r="E37" s="8"/>
      <c r="J37" s="9"/>
      <c r="L37" s="9"/>
      <c r="M37" s="11"/>
      <c r="N37" s="8"/>
      <c r="R37" s="8"/>
      <c r="AE37" s="3"/>
      <c r="AF37" s="3"/>
    </row>
    <row r="38" spans="3:21" ht="12">
      <c r="C38" s="8"/>
      <c r="E38" s="8"/>
      <c r="J38" s="10"/>
      <c r="L38" s="10"/>
      <c r="M38" s="11"/>
      <c r="N38" s="8"/>
      <c r="O38" s="32"/>
      <c r="P38" s="32"/>
      <c r="Q38" s="32"/>
      <c r="R38" s="8"/>
      <c r="S38" s="32"/>
      <c r="T38" s="32"/>
      <c r="U38" s="32"/>
    </row>
    <row r="39" spans="3:23" ht="12">
      <c r="C39" s="12"/>
      <c r="E39" s="12"/>
      <c r="J39" s="8"/>
      <c r="L39" s="8"/>
      <c r="M39" s="11"/>
      <c r="N39" s="8"/>
      <c r="R39" s="8"/>
      <c r="W39" s="13"/>
    </row>
    <row r="40" spans="3:21" ht="12">
      <c r="C40" s="8"/>
      <c r="E40" s="8"/>
      <c r="J40" s="14"/>
      <c r="L40" s="14"/>
      <c r="M40" s="11"/>
      <c r="N40" s="33"/>
      <c r="O40" s="34"/>
      <c r="P40" s="34"/>
      <c r="Q40" s="34"/>
      <c r="R40" s="33"/>
      <c r="S40" s="34"/>
      <c r="T40" s="34"/>
      <c r="U40" s="34"/>
    </row>
    <row r="41" spans="3:23" ht="12">
      <c r="C41" s="12"/>
      <c r="E41" s="12"/>
      <c r="J41" s="14"/>
      <c r="L41" s="14"/>
      <c r="M41" s="11"/>
      <c r="N41" s="8"/>
      <c r="R41" s="8"/>
      <c r="W41" s="13"/>
    </row>
    <row r="42" spans="3:21" ht="12">
      <c r="C42" s="8"/>
      <c r="E42" s="8"/>
      <c r="J42" s="14"/>
      <c r="L42" s="14"/>
      <c r="M42" s="11"/>
      <c r="N42" s="8"/>
      <c r="O42" s="32"/>
      <c r="P42" s="32"/>
      <c r="Q42" s="32"/>
      <c r="R42" s="8"/>
      <c r="S42" s="32"/>
      <c r="T42" s="32"/>
      <c r="U42" s="32"/>
    </row>
    <row r="43" spans="3:18" ht="12">
      <c r="C43" s="12"/>
      <c r="E43" s="12"/>
      <c r="J43" s="14"/>
      <c r="L43" s="14"/>
      <c r="M43" s="11"/>
      <c r="N43" s="8"/>
      <c r="R43" s="8"/>
    </row>
    <row r="44" spans="3:21" ht="12">
      <c r="C44" s="8"/>
      <c r="E44" s="8"/>
      <c r="J44" s="14"/>
      <c r="L44" s="14"/>
      <c r="M44" s="11"/>
      <c r="N44" s="8"/>
      <c r="O44" s="32"/>
      <c r="P44" s="32"/>
      <c r="Q44" s="32"/>
      <c r="R44" s="8"/>
      <c r="S44" s="32"/>
      <c r="T44" s="32"/>
      <c r="U44" s="32"/>
    </row>
    <row r="45" spans="3:18" ht="12">
      <c r="C45" s="12"/>
      <c r="E45" s="12"/>
      <c r="J45" s="14"/>
      <c r="L45" s="14"/>
      <c r="M45" s="11"/>
      <c r="N45" s="8"/>
      <c r="R45" s="8"/>
    </row>
    <row r="46" spans="3:21" ht="12">
      <c r="C46" s="8"/>
      <c r="E46" s="8"/>
      <c r="J46" s="14"/>
      <c r="L46" s="14"/>
      <c r="M46" s="11"/>
      <c r="N46" s="8"/>
      <c r="O46" s="32"/>
      <c r="P46" s="32"/>
      <c r="Q46" s="32"/>
      <c r="R46" s="8"/>
      <c r="S46" s="32"/>
      <c r="T46" s="32"/>
      <c r="U46" s="32"/>
    </row>
    <row r="47" spans="3:18" ht="12">
      <c r="C47" s="12"/>
      <c r="E47" s="12"/>
      <c r="J47" s="14"/>
      <c r="L47" s="14"/>
      <c r="M47" s="11"/>
      <c r="N47" s="8"/>
      <c r="R47" s="8"/>
    </row>
    <row r="48" spans="3:21" ht="12">
      <c r="C48" s="8"/>
      <c r="E48" s="8"/>
      <c r="J48" s="14"/>
      <c r="L48" s="14"/>
      <c r="M48" s="11"/>
      <c r="N48" s="8"/>
      <c r="O48" s="32"/>
      <c r="P48" s="32"/>
      <c r="Q48" s="32"/>
      <c r="R48" s="8"/>
      <c r="S48" s="32"/>
      <c r="T48" s="32"/>
      <c r="U48" s="32"/>
    </row>
    <row r="49" spans="3:18" ht="12">
      <c r="C49" s="12"/>
      <c r="E49" s="12"/>
      <c r="J49" s="14"/>
      <c r="L49" s="14"/>
      <c r="M49" s="11"/>
      <c r="N49" s="8"/>
      <c r="R49" s="8"/>
    </row>
    <row r="50" spans="3:21" ht="12">
      <c r="C50" s="8"/>
      <c r="E50" s="8"/>
      <c r="J50" s="14"/>
      <c r="L50" s="14"/>
      <c r="M50" s="11"/>
      <c r="N50" s="8"/>
      <c r="O50" s="32"/>
      <c r="P50" s="32"/>
      <c r="Q50" s="32"/>
      <c r="R50" s="8"/>
      <c r="S50" s="32"/>
      <c r="T50" s="32"/>
      <c r="U50" s="32"/>
    </row>
    <row r="51" spans="3:18" ht="12">
      <c r="C51" s="12"/>
      <c r="E51" s="12"/>
      <c r="J51" s="14"/>
      <c r="L51" s="14"/>
      <c r="M51" s="11"/>
      <c r="N51" s="8"/>
      <c r="R51" s="8"/>
    </row>
    <row r="52" spans="3:21" ht="12">
      <c r="C52" s="8"/>
      <c r="E52" s="8"/>
      <c r="J52" s="14"/>
      <c r="L52" s="14"/>
      <c r="M52" s="11"/>
      <c r="N52" s="8"/>
      <c r="O52" s="32"/>
      <c r="P52" s="32"/>
      <c r="Q52" s="32"/>
      <c r="R52" s="8"/>
      <c r="S52" s="32"/>
      <c r="T52" s="32"/>
      <c r="U52" s="32"/>
    </row>
    <row r="53" spans="3:18" ht="12">
      <c r="C53" s="12"/>
      <c r="E53" s="12"/>
      <c r="J53" s="14"/>
      <c r="L53" s="14"/>
      <c r="M53" s="11"/>
      <c r="N53" s="8"/>
      <c r="R53" s="8"/>
    </row>
    <row r="54" spans="3:21" ht="12">
      <c r="C54" s="8"/>
      <c r="E54" s="8"/>
      <c r="J54" s="14"/>
      <c r="L54" s="14"/>
      <c r="M54" s="11"/>
      <c r="N54" s="8"/>
      <c r="O54" s="32"/>
      <c r="P54" s="32"/>
      <c r="Q54" s="32"/>
      <c r="R54" s="8"/>
      <c r="S54" s="32"/>
      <c r="T54" s="32"/>
      <c r="U54" s="32"/>
    </row>
    <row r="55" spans="3:18" ht="12">
      <c r="C55" s="12"/>
      <c r="E55" s="12"/>
      <c r="J55" s="14"/>
      <c r="L55" s="14"/>
      <c r="M55" s="11"/>
      <c r="N55" s="8"/>
      <c r="R55" s="8"/>
    </row>
    <row r="56" spans="3:18" ht="12">
      <c r="C56" s="8"/>
      <c r="E56" s="8"/>
      <c r="J56" s="14"/>
      <c r="L56" s="14"/>
      <c r="M56" s="11"/>
      <c r="N56" s="8"/>
      <c r="R56" s="8"/>
    </row>
    <row r="57" spans="3:21" ht="12">
      <c r="C57" s="12"/>
      <c r="E57" s="12"/>
      <c r="J57" s="14"/>
      <c r="L57" s="14"/>
      <c r="M57" s="11"/>
      <c r="N57" s="8"/>
      <c r="O57" s="32"/>
      <c r="P57" s="32"/>
      <c r="Q57" s="32"/>
      <c r="R57" s="8"/>
      <c r="S57" s="32"/>
      <c r="T57" s="32"/>
      <c r="U57" s="32"/>
    </row>
    <row r="58" spans="3:18" ht="12">
      <c r="C58" s="12"/>
      <c r="E58" s="12"/>
      <c r="J58" s="14"/>
      <c r="L58" s="14"/>
      <c r="M58" s="11"/>
      <c r="N58" s="8"/>
      <c r="R58" s="8"/>
    </row>
    <row r="59" spans="3:18" ht="12">
      <c r="C59" s="8"/>
      <c r="E59" s="8"/>
      <c r="J59" s="14"/>
      <c r="L59" s="14"/>
      <c r="M59" s="11"/>
      <c r="N59" s="8"/>
      <c r="R59" s="8"/>
    </row>
    <row r="60" spans="3:21" ht="12">
      <c r="C60" s="12"/>
      <c r="E60" s="12"/>
      <c r="J60" s="14"/>
      <c r="L60" s="14"/>
      <c r="M60" s="11"/>
      <c r="N60" s="8"/>
      <c r="O60" s="32"/>
      <c r="P60" s="32"/>
      <c r="Q60" s="32"/>
      <c r="R60" s="8"/>
      <c r="S60" s="32"/>
      <c r="T60" s="32"/>
      <c r="U60" s="32"/>
    </row>
    <row r="61" spans="3:18" ht="12">
      <c r="C61" s="12"/>
      <c r="E61" s="12"/>
      <c r="J61" s="14"/>
      <c r="L61" s="14"/>
      <c r="M61" s="11"/>
      <c r="N61" s="8"/>
      <c r="R61" s="8"/>
    </row>
    <row r="62" spans="3:21" ht="12">
      <c r="C62" s="8"/>
      <c r="E62" s="8"/>
      <c r="J62" s="14"/>
      <c r="L62" s="14"/>
      <c r="M62" s="11"/>
      <c r="N62" s="8"/>
      <c r="O62" s="32"/>
      <c r="P62" s="32"/>
      <c r="Q62" s="32"/>
      <c r="R62" s="8"/>
      <c r="S62" s="32"/>
      <c r="T62" s="32"/>
      <c r="U62" s="32"/>
    </row>
    <row r="63" spans="3:13" ht="12">
      <c r="C63" s="12"/>
      <c r="E63" s="12"/>
      <c r="J63" s="14"/>
      <c r="L63" s="14"/>
      <c r="M63" s="11"/>
    </row>
    <row r="64" spans="3:13" ht="12">
      <c r="C64" s="8"/>
      <c r="E64" s="8"/>
      <c r="J64" s="14"/>
      <c r="L64" s="14"/>
      <c r="M64" s="11"/>
    </row>
    <row r="65" spans="3:13" ht="12">
      <c r="C65" s="12"/>
      <c r="E65" s="12"/>
      <c r="J65" s="14"/>
      <c r="L65" s="14"/>
      <c r="M65" s="11"/>
    </row>
    <row r="66" spans="3:13" ht="12">
      <c r="C66" s="12"/>
      <c r="E66" s="12"/>
      <c r="J66" s="15"/>
      <c r="L66" s="15"/>
      <c r="M66" s="11"/>
    </row>
    <row r="67" spans="3:5" ht="12">
      <c r="C67" s="11"/>
      <c r="E67" s="11"/>
    </row>
  </sheetData>
  <sheetProtection/>
  <mergeCells count="14">
    <mergeCell ref="B4:H4"/>
    <mergeCell ref="I4:M4"/>
    <mergeCell ref="N4:U4"/>
    <mergeCell ref="V4:Y4"/>
    <mergeCell ref="B5:C6"/>
    <mergeCell ref="D5:E6"/>
    <mergeCell ref="F5:F6"/>
    <mergeCell ref="G5:H6"/>
    <mergeCell ref="I5:J6"/>
    <mergeCell ref="K5:L6"/>
    <mergeCell ref="M5:M6"/>
    <mergeCell ref="N5:Q5"/>
    <mergeCell ref="R5:U5"/>
    <mergeCell ref="V5:Y5"/>
  </mergeCells>
  <printOptions/>
  <pageMargins left="0.7874015748031497" right="0.7874015748031497" top="0.3937007874015748" bottom="0.3937007874015748" header="0.1968503937007874" footer="0.1968503937007874"/>
  <pageSetup firstPageNumber="18" useFirstPageNumber="1" fitToHeight="1" fitToWidth="1" horizontalDpi="300" verticalDpi="300" orientation="portrait" paperSize="9" scale="89" r:id="rId1"/>
  <headerFooter alignWithMargins="0">
    <oddFooter>&amp;C&amp;12- 18 -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135721</cp:lastModifiedBy>
  <cp:lastPrinted>2022-04-23T03:22:18Z</cp:lastPrinted>
  <dcterms:created xsi:type="dcterms:W3CDTF">1997-06-09T14:26:04Z</dcterms:created>
  <dcterms:modified xsi:type="dcterms:W3CDTF">2022-04-23T03:22:22Z</dcterms:modified>
  <cp:category/>
  <cp:version/>
  <cp:contentType/>
  <cp:contentStatus/>
</cp:coreProperties>
</file>