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20025" windowHeight="7770" activeTab="0"/>
  </bookViews>
  <sheets>
    <sheet name="実数" sheetId="1" r:id="rId1"/>
    <sheet name="率" sheetId="2" r:id="rId2"/>
  </sheets>
  <definedNames>
    <definedName name="_Regression_Int" localSheetId="0" hidden="1">1</definedName>
    <definedName name="_Regression_Int" localSheetId="1" hidden="1">1</definedName>
    <definedName name="_xlnm.Print_Area" localSheetId="0">'実数'!$A$1:$U$45</definedName>
    <definedName name="_xlnm.Print_Area" localSheetId="1">'率'!$A$1:$T$45</definedName>
    <definedName name="Print_Area_MI" localSheetId="0">'実数'!$N$2:$Q$45</definedName>
    <definedName name="Print_Area_MI" localSheetId="1">'率'!$N$2:$Q$45</definedName>
  </definedNames>
  <calcPr fullCalcOnLoad="1"/>
</workbook>
</file>

<file path=xl/sharedStrings.xml><?xml version="1.0" encoding="utf-8"?>
<sst xmlns="http://schemas.openxmlformats.org/spreadsheetml/2006/main" count="263" uniqueCount="66">
  <si>
    <t>総数</t>
  </si>
  <si>
    <t>食道</t>
  </si>
  <si>
    <t>胃</t>
  </si>
  <si>
    <t>結腸</t>
  </si>
  <si>
    <t>直腸等</t>
  </si>
  <si>
    <t>肝等</t>
  </si>
  <si>
    <t>胆のう等</t>
  </si>
  <si>
    <t>膵</t>
  </si>
  <si>
    <t>乳房</t>
  </si>
  <si>
    <t>子宮</t>
  </si>
  <si>
    <t>白血病</t>
  </si>
  <si>
    <t>その他</t>
  </si>
  <si>
    <t>全　　　国</t>
  </si>
  <si>
    <t>全　　　県</t>
  </si>
  <si>
    <t>和歌山市保健所</t>
  </si>
  <si>
    <t>　和歌山市</t>
  </si>
  <si>
    <t>海南保健所</t>
  </si>
  <si>
    <t>　海南市</t>
  </si>
  <si>
    <t>岩出保健所</t>
  </si>
  <si>
    <t>　橋本市</t>
  </si>
  <si>
    <t>　かつらぎ町</t>
  </si>
  <si>
    <t>　九度山町</t>
  </si>
  <si>
    <t>　高野町</t>
  </si>
  <si>
    <t>湯浅保健所</t>
  </si>
  <si>
    <t>　有田市</t>
  </si>
  <si>
    <t>　湯浅町</t>
  </si>
  <si>
    <t>　広川町</t>
  </si>
  <si>
    <t>御坊保健所</t>
  </si>
  <si>
    <t>　御坊市</t>
  </si>
  <si>
    <t>　美浜町</t>
  </si>
  <si>
    <t>　日高町</t>
  </si>
  <si>
    <t>　由良町</t>
  </si>
  <si>
    <t>　印南町</t>
  </si>
  <si>
    <t>田辺保健所</t>
  </si>
  <si>
    <t>　田辺市</t>
  </si>
  <si>
    <t>　白浜町</t>
  </si>
  <si>
    <t>　上富田町</t>
  </si>
  <si>
    <t>　すさみ町</t>
  </si>
  <si>
    <t>新宮保健所</t>
  </si>
  <si>
    <t>　新宮市</t>
  </si>
  <si>
    <t>　那智勝浦町</t>
  </si>
  <si>
    <t>　太地町</t>
  </si>
  <si>
    <t>　北山村</t>
  </si>
  <si>
    <t>（その２）</t>
  </si>
  <si>
    <t>（その１）</t>
  </si>
  <si>
    <t>大腸
（再掲）</t>
  </si>
  <si>
    <t>みなべ町</t>
  </si>
  <si>
    <t>紀の川市</t>
  </si>
  <si>
    <t>日高川町</t>
  </si>
  <si>
    <t>古座川町</t>
  </si>
  <si>
    <t>串本町</t>
  </si>
  <si>
    <t>新宮保健所串本支所</t>
  </si>
  <si>
    <t>　紀美野町</t>
  </si>
  <si>
    <t>　有田川町</t>
  </si>
  <si>
    <t>　岩出市</t>
  </si>
  <si>
    <t>橋本保健所</t>
  </si>
  <si>
    <t>気管・気管支
及び肺</t>
  </si>
  <si>
    <t>第１２表－２　悪性新生物の部位別死亡率（人口１０万対）（保健所・市町村別）</t>
  </si>
  <si>
    <t>第１２表－１　悪性新生物の部位別死亡数（保健所・市町村別）</t>
  </si>
  <si>
    <t>平成２８年</t>
  </si>
  <si>
    <t>人口
H28.10.1</t>
  </si>
  <si>
    <t>-</t>
  </si>
  <si>
    <t>女性人口
H28.10.1</t>
  </si>
  <si>
    <t>※乳房・子宮の死亡数は女性の数値</t>
  </si>
  <si>
    <t>※大腸（再掲）は「結腸」と「直腸等」</t>
  </si>
  <si>
    <t>　との合計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</si>
</sst>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);[Red]\(#,##0\)"/>
    <numFmt numFmtId="178" formatCode="#,##0_ "/>
    <numFmt numFmtId="179" formatCode="#,##0.0_);[Red]\(#,##0.0\)"/>
    <numFmt numFmtId="180" formatCode="#,##0_);[Red]\(#,###\-\)"/>
  </numFmts>
  <fonts count="47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b/>
      <sz val="11"/>
      <name val="ＭＳ 明朝"/>
      <family val="1"/>
    </font>
    <font>
      <b/>
      <sz val="16"/>
      <name val="ＭＳ 明朝"/>
      <family val="1"/>
    </font>
    <font>
      <sz val="11"/>
      <name val="ＭＳ 明朝"/>
      <family val="1"/>
    </font>
    <font>
      <u val="single"/>
      <sz val="11"/>
      <name val="ＭＳ 明朝"/>
      <family val="1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sz val="14"/>
      <color indexed="8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hair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hair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0" borderId="4" applyNumberFormat="0" applyAlignment="0" applyProtection="0"/>
    <xf numFmtId="0" fontId="4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244">
    <xf numFmtId="37" fontId="0" fillId="0" borderId="0" xfId="0" applyAlignment="1">
      <alignment/>
    </xf>
    <xf numFmtId="177" fontId="0" fillId="0" borderId="0" xfId="0" applyNumberFormat="1" applyAlignment="1" applyProtection="1">
      <alignment/>
      <protection/>
    </xf>
    <xf numFmtId="177" fontId="7" fillId="0" borderId="10" xfId="0" applyNumberFormat="1" applyFont="1" applyBorder="1" applyAlignment="1" applyProtection="1">
      <alignment vertical="center"/>
      <protection/>
    </xf>
    <xf numFmtId="37" fontId="7" fillId="0" borderId="11" xfId="0" applyNumberFormat="1" applyFont="1" applyBorder="1" applyAlignment="1" applyProtection="1">
      <alignment horizontal="center" vertical="center"/>
      <protection/>
    </xf>
    <xf numFmtId="37" fontId="5" fillId="32" borderId="10" xfId="0" applyNumberFormat="1" applyFont="1" applyFill="1" applyBorder="1" applyAlignment="1" applyProtection="1">
      <alignment horizontal="center" vertical="center"/>
      <protection/>
    </xf>
    <xf numFmtId="177" fontId="10" fillId="0" borderId="10" xfId="0" applyNumberFormat="1" applyFont="1" applyBorder="1" applyAlignment="1" applyProtection="1">
      <alignment vertical="center"/>
      <protection/>
    </xf>
    <xf numFmtId="177" fontId="10" fillId="0" borderId="0" xfId="0" applyNumberFormat="1" applyFont="1" applyAlignment="1" applyProtection="1">
      <alignment vertical="center"/>
      <protection/>
    </xf>
    <xf numFmtId="179" fontId="10" fillId="32" borderId="12" xfId="0" applyNumberFormat="1" applyFont="1" applyFill="1" applyBorder="1" applyAlignment="1" applyProtection="1">
      <alignment horizontal="right" vertical="center"/>
      <protection/>
    </xf>
    <xf numFmtId="179" fontId="10" fillId="32" borderId="13" xfId="0" applyNumberFormat="1" applyFont="1" applyFill="1" applyBorder="1" applyAlignment="1" applyProtection="1">
      <alignment horizontal="right" vertical="center"/>
      <protection/>
    </xf>
    <xf numFmtId="37" fontId="5" fillId="32" borderId="14" xfId="0" applyNumberFormat="1" applyFont="1" applyFill="1" applyBorder="1" applyAlignment="1" applyProtection="1">
      <alignment horizontal="left" vertical="center"/>
      <protection/>
    </xf>
    <xf numFmtId="179" fontId="10" fillId="32" borderId="15" xfId="0" applyNumberFormat="1" applyFont="1" applyFill="1" applyBorder="1" applyAlignment="1" applyProtection="1">
      <alignment horizontal="right" vertical="center"/>
      <protection/>
    </xf>
    <xf numFmtId="179" fontId="10" fillId="32" borderId="16" xfId="0" applyNumberFormat="1" applyFont="1" applyFill="1" applyBorder="1" applyAlignment="1" applyProtection="1">
      <alignment horizontal="right" vertical="center"/>
      <protection/>
    </xf>
    <xf numFmtId="37" fontId="7" fillId="0" borderId="10" xfId="0" applyNumberFormat="1" applyFont="1" applyBorder="1" applyAlignment="1" applyProtection="1">
      <alignment horizontal="right" vertical="center"/>
      <protection/>
    </xf>
    <xf numFmtId="37" fontId="7" fillId="0" borderId="17" xfId="0" applyNumberFormat="1" applyFont="1" applyBorder="1" applyAlignment="1" applyProtection="1">
      <alignment horizontal="right" vertical="center"/>
      <protection/>
    </xf>
    <xf numFmtId="37" fontId="7" fillId="0" borderId="18" xfId="0" applyNumberFormat="1" applyFont="1" applyBorder="1" applyAlignment="1" applyProtection="1">
      <alignment horizontal="right" vertical="center"/>
      <protection/>
    </xf>
    <xf numFmtId="37" fontId="7" fillId="0" borderId="19" xfId="0" applyNumberFormat="1" applyFont="1" applyBorder="1" applyAlignment="1" applyProtection="1">
      <alignment horizontal="right" vertical="center"/>
      <protection/>
    </xf>
    <xf numFmtId="179" fontId="9" fillId="0" borderId="20" xfId="0" applyNumberFormat="1" applyFont="1" applyBorder="1" applyAlignment="1" applyProtection="1">
      <alignment horizontal="right" vertical="center"/>
      <protection/>
    </xf>
    <xf numFmtId="37" fontId="5" fillId="32" borderId="14" xfId="0" applyNumberFormat="1" applyFont="1" applyFill="1" applyBorder="1" applyAlignment="1" applyProtection="1">
      <alignment horizontal="left" vertical="center" shrinkToFit="1"/>
      <protection/>
    </xf>
    <xf numFmtId="37" fontId="7" fillId="0" borderId="21" xfId="0" applyNumberFormat="1" applyFont="1" applyBorder="1" applyAlignment="1" applyProtection="1">
      <alignment horizontal="right" vertical="center"/>
      <protection/>
    </xf>
    <xf numFmtId="37" fontId="5" fillId="0" borderId="22" xfId="0" applyNumberFormat="1" applyFont="1" applyBorder="1" applyAlignment="1" applyProtection="1">
      <alignment horizontal="left" vertical="center"/>
      <protection/>
    </xf>
    <xf numFmtId="177" fontId="9" fillId="0" borderId="23" xfId="0" applyNumberFormat="1" applyFont="1" applyBorder="1" applyAlignment="1" applyProtection="1">
      <alignment horizontal="right" vertical="center"/>
      <protection locked="0"/>
    </xf>
    <xf numFmtId="177" fontId="9" fillId="0" borderId="24" xfId="0" applyNumberFormat="1" applyFont="1" applyBorder="1" applyAlignment="1" applyProtection="1">
      <alignment horizontal="right" vertical="center"/>
      <protection locked="0"/>
    </xf>
    <xf numFmtId="177" fontId="9" fillId="0" borderId="25" xfId="0" applyNumberFormat="1" applyFont="1" applyBorder="1" applyAlignment="1" applyProtection="1">
      <alignment horizontal="right" vertical="center"/>
      <protection locked="0"/>
    </xf>
    <xf numFmtId="177" fontId="9" fillId="0" borderId="26" xfId="0" applyNumberFormat="1" applyFont="1" applyBorder="1" applyAlignment="1" applyProtection="1">
      <alignment horizontal="right" vertical="center"/>
      <protection locked="0"/>
    </xf>
    <xf numFmtId="177" fontId="10" fillId="32" borderId="27" xfId="0" applyNumberFormat="1" applyFont="1" applyFill="1" applyBorder="1" applyAlignment="1" applyProtection="1">
      <alignment horizontal="right" vertical="center"/>
      <protection/>
    </xf>
    <xf numFmtId="177" fontId="10" fillId="32" borderId="13" xfId="0" applyNumberFormat="1" applyFont="1" applyFill="1" applyBorder="1" applyAlignment="1" applyProtection="1">
      <alignment horizontal="right" vertical="center"/>
      <protection/>
    </xf>
    <xf numFmtId="177" fontId="10" fillId="32" borderId="0" xfId="0" applyNumberFormat="1" applyFont="1" applyFill="1" applyBorder="1" applyAlignment="1" applyProtection="1">
      <alignment horizontal="right" vertical="center"/>
      <protection/>
    </xf>
    <xf numFmtId="177" fontId="10" fillId="32" borderId="28" xfId="0" applyNumberFormat="1" applyFont="1" applyFill="1" applyBorder="1" applyAlignment="1" applyProtection="1">
      <alignment horizontal="right" vertical="center"/>
      <protection/>
    </xf>
    <xf numFmtId="177" fontId="10" fillId="32" borderId="29" xfId="0" applyNumberFormat="1" applyFont="1" applyFill="1" applyBorder="1" applyAlignment="1" applyProtection="1">
      <alignment horizontal="right" vertical="center"/>
      <protection/>
    </xf>
    <xf numFmtId="177" fontId="10" fillId="32" borderId="16" xfId="0" applyNumberFormat="1" applyFont="1" applyFill="1" applyBorder="1" applyAlignment="1" applyProtection="1">
      <alignment horizontal="right" vertical="center"/>
      <protection/>
    </xf>
    <xf numFmtId="177" fontId="10" fillId="32" borderId="30" xfId="0" applyNumberFormat="1" applyFont="1" applyFill="1" applyBorder="1" applyAlignment="1" applyProtection="1">
      <alignment horizontal="right" vertical="center"/>
      <protection/>
    </xf>
    <xf numFmtId="177" fontId="10" fillId="32" borderId="31" xfId="0" applyNumberFormat="1" applyFont="1" applyFill="1" applyBorder="1" applyAlignment="1" applyProtection="1">
      <alignment horizontal="right" vertical="center"/>
      <protection/>
    </xf>
    <xf numFmtId="177" fontId="9" fillId="0" borderId="27" xfId="0" applyNumberFormat="1" applyFont="1" applyBorder="1" applyAlignment="1" applyProtection="1">
      <alignment horizontal="right" vertical="center"/>
      <protection locked="0"/>
    </xf>
    <xf numFmtId="177" fontId="9" fillId="0" borderId="13" xfId="0" applyNumberFormat="1" applyFont="1" applyBorder="1" applyAlignment="1" applyProtection="1">
      <alignment horizontal="right" vertical="center"/>
      <protection locked="0"/>
    </xf>
    <xf numFmtId="177" fontId="9" fillId="0" borderId="0" xfId="0" applyNumberFormat="1" applyFont="1" applyBorder="1" applyAlignment="1" applyProtection="1">
      <alignment horizontal="right" vertical="center"/>
      <protection locked="0"/>
    </xf>
    <xf numFmtId="177" fontId="9" fillId="0" borderId="28" xfId="0" applyNumberFormat="1" applyFont="1" applyBorder="1" applyAlignment="1" applyProtection="1">
      <alignment horizontal="right" vertical="center"/>
      <protection locked="0"/>
    </xf>
    <xf numFmtId="177" fontId="9" fillId="0" borderId="32" xfId="0" applyNumberFormat="1" applyFont="1" applyBorder="1" applyAlignment="1" applyProtection="1">
      <alignment horizontal="right" vertical="center"/>
      <protection locked="0"/>
    </xf>
    <xf numFmtId="177" fontId="9" fillId="0" borderId="33" xfId="0" applyNumberFormat="1" applyFont="1" applyBorder="1" applyAlignment="1" applyProtection="1">
      <alignment horizontal="right" vertical="center"/>
      <protection locked="0"/>
    </xf>
    <xf numFmtId="177" fontId="9" fillId="0" borderId="34" xfId="0" applyNumberFormat="1" applyFont="1" applyBorder="1" applyAlignment="1" applyProtection="1">
      <alignment horizontal="right" vertical="center"/>
      <protection locked="0"/>
    </xf>
    <xf numFmtId="177" fontId="9" fillId="0" borderId="35" xfId="0" applyNumberFormat="1" applyFont="1" applyBorder="1" applyAlignment="1" applyProtection="1">
      <alignment horizontal="right" vertical="center"/>
      <protection locked="0"/>
    </xf>
    <xf numFmtId="177" fontId="9" fillId="0" borderId="36" xfId="0" applyNumberFormat="1" applyFont="1" applyBorder="1" applyAlignment="1" applyProtection="1">
      <alignment horizontal="right" vertical="center"/>
      <protection locked="0"/>
    </xf>
    <xf numFmtId="177" fontId="9" fillId="0" borderId="37" xfId="0" applyNumberFormat="1" applyFont="1" applyBorder="1" applyAlignment="1" applyProtection="1">
      <alignment horizontal="right" vertical="center"/>
      <protection locked="0"/>
    </xf>
    <xf numFmtId="177" fontId="9" fillId="0" borderId="38" xfId="0" applyNumberFormat="1" applyFont="1" applyBorder="1" applyAlignment="1" applyProtection="1">
      <alignment horizontal="right" vertical="center"/>
      <protection locked="0"/>
    </xf>
    <xf numFmtId="177" fontId="9" fillId="0" borderId="39" xfId="0" applyNumberFormat="1" applyFont="1" applyBorder="1" applyAlignment="1" applyProtection="1">
      <alignment horizontal="right" vertical="center"/>
      <protection locked="0"/>
    </xf>
    <xf numFmtId="177" fontId="9" fillId="0" borderId="40" xfId="0" applyNumberFormat="1" applyFont="1" applyBorder="1" applyAlignment="1" applyProtection="1">
      <alignment horizontal="right" vertical="center"/>
      <protection locked="0"/>
    </xf>
    <xf numFmtId="177" fontId="9" fillId="0" borderId="41" xfId="0" applyNumberFormat="1" applyFont="1" applyBorder="1" applyAlignment="1" applyProtection="1">
      <alignment horizontal="right" vertical="center"/>
      <protection locked="0"/>
    </xf>
    <xf numFmtId="177" fontId="9" fillId="0" borderId="42" xfId="0" applyNumberFormat="1" applyFont="1" applyBorder="1" applyAlignment="1" applyProtection="1">
      <alignment horizontal="right" vertical="center"/>
      <protection locked="0"/>
    </xf>
    <xf numFmtId="177" fontId="9" fillId="0" borderId="43" xfId="0" applyNumberFormat="1" applyFont="1" applyBorder="1" applyAlignment="1" applyProtection="1">
      <alignment horizontal="right" vertical="center"/>
      <protection locked="0"/>
    </xf>
    <xf numFmtId="177" fontId="9" fillId="0" borderId="44" xfId="0" applyNumberFormat="1" applyFont="1" applyBorder="1" applyAlignment="1" applyProtection="1">
      <alignment horizontal="right" vertical="center"/>
      <protection locked="0"/>
    </xf>
    <xf numFmtId="177" fontId="9" fillId="0" borderId="45" xfId="0" applyNumberFormat="1" applyFont="1" applyBorder="1" applyAlignment="1" applyProtection="1">
      <alignment horizontal="right" vertical="center"/>
      <protection locked="0"/>
    </xf>
    <xf numFmtId="177" fontId="9" fillId="0" borderId="46" xfId="0" applyNumberFormat="1" applyFont="1" applyBorder="1" applyAlignment="1" applyProtection="1">
      <alignment horizontal="right" vertical="center"/>
      <protection locked="0"/>
    </xf>
    <xf numFmtId="177" fontId="9" fillId="0" borderId="47" xfId="0" applyNumberFormat="1" applyFont="1" applyBorder="1" applyAlignment="1" applyProtection="1">
      <alignment horizontal="right" vertical="center"/>
      <protection locked="0"/>
    </xf>
    <xf numFmtId="37" fontId="7" fillId="0" borderId="48" xfId="0" applyNumberFormat="1" applyFont="1" applyBorder="1" applyAlignment="1" applyProtection="1">
      <alignment vertical="center"/>
      <protection/>
    </xf>
    <xf numFmtId="177" fontId="7" fillId="0" borderId="49" xfId="0" applyNumberFormat="1" applyFont="1" applyBorder="1" applyAlignment="1" applyProtection="1">
      <alignment horizontal="center" vertical="center" wrapText="1"/>
      <protection/>
    </xf>
    <xf numFmtId="177" fontId="7" fillId="0" borderId="50" xfId="0" applyNumberFormat="1" applyFont="1" applyBorder="1" applyAlignment="1" applyProtection="1">
      <alignment horizontal="center" vertical="center" wrapText="1"/>
      <protection/>
    </xf>
    <xf numFmtId="177" fontId="7" fillId="0" borderId="51" xfId="0" applyNumberFormat="1" applyFont="1" applyBorder="1" applyAlignment="1" applyProtection="1">
      <alignment horizontal="center" vertical="center" wrapText="1"/>
      <protection/>
    </xf>
    <xf numFmtId="177" fontId="7" fillId="0" borderId="52" xfId="0" applyNumberFormat="1" applyFont="1" applyBorder="1" applyAlignment="1" applyProtection="1">
      <alignment horizontal="center" vertical="center" wrapText="1"/>
      <protection/>
    </xf>
    <xf numFmtId="37" fontId="7" fillId="0" borderId="10" xfId="0" applyNumberFormat="1" applyFont="1" applyFill="1" applyBorder="1" applyAlignment="1" applyProtection="1">
      <alignment horizontal="left" vertical="center"/>
      <protection/>
    </xf>
    <xf numFmtId="37" fontId="9" fillId="0" borderId="10" xfId="0" applyNumberFormat="1" applyFont="1" applyFill="1" applyBorder="1" applyAlignment="1" applyProtection="1">
      <alignment horizontal="left" vertical="center"/>
      <protection/>
    </xf>
    <xf numFmtId="37" fontId="10" fillId="0" borderId="10" xfId="0" applyNumberFormat="1" applyFont="1" applyFill="1" applyBorder="1" applyAlignment="1" applyProtection="1">
      <alignment horizontal="left" vertical="center"/>
      <protection/>
    </xf>
    <xf numFmtId="37" fontId="10" fillId="0" borderId="10" xfId="0" applyNumberFormat="1" applyFont="1" applyFill="1" applyBorder="1" applyAlignment="1" applyProtection="1">
      <alignment horizontal="left" vertical="center" shrinkToFit="1"/>
      <protection/>
    </xf>
    <xf numFmtId="37" fontId="7" fillId="0" borderId="53" xfId="0" applyNumberFormat="1" applyFont="1" applyBorder="1" applyAlignment="1" applyProtection="1">
      <alignment vertical="center"/>
      <protection/>
    </xf>
    <xf numFmtId="37" fontId="7" fillId="0" borderId="54" xfId="0" applyNumberFormat="1" applyFont="1" applyBorder="1" applyAlignment="1" applyProtection="1">
      <alignment vertical="center"/>
      <protection/>
    </xf>
    <xf numFmtId="179" fontId="7" fillId="0" borderId="53" xfId="0" applyNumberFormat="1" applyFont="1" applyBorder="1" applyAlignment="1" applyProtection="1">
      <alignment horizontal="center" vertical="center" wrapText="1"/>
      <protection/>
    </xf>
    <xf numFmtId="179" fontId="7" fillId="0" borderId="49" xfId="0" applyNumberFormat="1" applyFont="1" applyBorder="1" applyAlignment="1" applyProtection="1">
      <alignment horizontal="center" vertical="center" wrapText="1"/>
      <protection/>
    </xf>
    <xf numFmtId="179" fontId="7" fillId="0" borderId="50" xfId="0" applyNumberFormat="1" applyFont="1" applyBorder="1" applyAlignment="1" applyProtection="1">
      <alignment horizontal="center" vertical="center" wrapText="1"/>
      <protection/>
    </xf>
    <xf numFmtId="179" fontId="7" fillId="0" borderId="51" xfId="0" applyNumberFormat="1" applyFont="1" applyBorder="1" applyAlignment="1" applyProtection="1">
      <alignment horizontal="center" vertical="center" wrapText="1"/>
      <protection/>
    </xf>
    <xf numFmtId="179" fontId="7" fillId="0" borderId="52" xfId="0" applyNumberFormat="1" applyFont="1" applyBorder="1" applyAlignment="1" applyProtection="1">
      <alignment horizontal="center" vertical="center" wrapText="1"/>
      <protection/>
    </xf>
    <xf numFmtId="179" fontId="7" fillId="0" borderId="10" xfId="0" applyNumberFormat="1" applyFont="1" applyBorder="1" applyAlignment="1" applyProtection="1">
      <alignment vertical="center"/>
      <protection/>
    </xf>
    <xf numFmtId="179" fontId="7" fillId="0" borderId="0" xfId="0" applyNumberFormat="1" applyFont="1" applyAlignment="1" applyProtection="1">
      <alignment vertical="center"/>
      <protection/>
    </xf>
    <xf numFmtId="179" fontId="7" fillId="0" borderId="55" xfId="0" applyNumberFormat="1" applyFont="1" applyBorder="1" applyAlignment="1" applyProtection="1">
      <alignment horizontal="center" vertical="center" wrapText="1"/>
      <protection/>
    </xf>
    <xf numFmtId="179" fontId="10" fillId="32" borderId="56" xfId="0" applyNumberFormat="1" applyFont="1" applyFill="1" applyBorder="1" applyAlignment="1" applyProtection="1">
      <alignment horizontal="right" vertical="center"/>
      <protection/>
    </xf>
    <xf numFmtId="179" fontId="10" fillId="32" borderId="27" xfId="0" applyNumberFormat="1" applyFont="1" applyFill="1" applyBorder="1" applyAlignment="1" applyProtection="1">
      <alignment horizontal="right" vertical="center"/>
      <protection/>
    </xf>
    <xf numFmtId="179" fontId="10" fillId="32" borderId="0" xfId="0" applyNumberFormat="1" applyFont="1" applyFill="1" applyBorder="1" applyAlignment="1" applyProtection="1">
      <alignment horizontal="right" vertical="center"/>
      <protection/>
    </xf>
    <xf numFmtId="179" fontId="10" fillId="32" borderId="28" xfId="0" applyNumberFormat="1" applyFont="1" applyFill="1" applyBorder="1" applyAlignment="1" applyProtection="1">
      <alignment horizontal="right" vertical="center"/>
      <protection/>
    </xf>
    <xf numFmtId="179" fontId="10" fillId="0" borderId="10" xfId="0" applyNumberFormat="1" applyFont="1" applyBorder="1" applyAlignment="1" applyProtection="1">
      <alignment vertical="center"/>
      <protection/>
    </xf>
    <xf numFmtId="179" fontId="10" fillId="0" borderId="0" xfId="0" applyNumberFormat="1" applyFont="1" applyAlignment="1" applyProtection="1">
      <alignment vertical="center"/>
      <protection/>
    </xf>
    <xf numFmtId="179" fontId="10" fillId="32" borderId="57" xfId="0" applyNumberFormat="1" applyFont="1" applyFill="1" applyBorder="1" applyAlignment="1" applyProtection="1">
      <alignment horizontal="right" vertical="center"/>
      <protection/>
    </xf>
    <xf numFmtId="179" fontId="10" fillId="32" borderId="29" xfId="0" applyNumberFormat="1" applyFont="1" applyFill="1" applyBorder="1" applyAlignment="1" applyProtection="1">
      <alignment horizontal="right" vertical="center"/>
      <protection/>
    </xf>
    <xf numFmtId="179" fontId="10" fillId="32" borderId="30" xfId="0" applyNumberFormat="1" applyFont="1" applyFill="1" applyBorder="1" applyAlignment="1" applyProtection="1">
      <alignment horizontal="right" vertical="center"/>
      <protection/>
    </xf>
    <xf numFmtId="179" fontId="10" fillId="32" borderId="31" xfId="0" applyNumberFormat="1" applyFont="1" applyFill="1" applyBorder="1" applyAlignment="1" applyProtection="1">
      <alignment horizontal="right" vertical="center"/>
      <protection/>
    </xf>
    <xf numFmtId="179" fontId="10" fillId="32" borderId="58" xfId="0" applyNumberFormat="1" applyFont="1" applyFill="1" applyBorder="1" applyAlignment="1" applyProtection="1">
      <alignment horizontal="right" vertical="center"/>
      <protection/>
    </xf>
    <xf numFmtId="179" fontId="9" fillId="0" borderId="59" xfId="0" applyNumberFormat="1" applyFont="1" applyBorder="1" applyAlignment="1" applyProtection="1">
      <alignment horizontal="right" vertical="center"/>
      <protection/>
    </xf>
    <xf numFmtId="179" fontId="9" fillId="0" borderId="60" xfId="0" applyNumberFormat="1" applyFont="1" applyBorder="1" applyAlignment="1" applyProtection="1">
      <alignment horizontal="right" vertical="center"/>
      <protection/>
    </xf>
    <xf numFmtId="179" fontId="9" fillId="0" borderId="61" xfId="0" applyNumberFormat="1" applyFont="1" applyBorder="1" applyAlignment="1" applyProtection="1">
      <alignment horizontal="right" vertical="center"/>
      <protection/>
    </xf>
    <xf numFmtId="37" fontId="6" fillId="0" borderId="0" xfId="0" applyFont="1" applyAlignment="1" applyProtection="1">
      <alignment/>
      <protection/>
    </xf>
    <xf numFmtId="179" fontId="0" fillId="0" borderId="0" xfId="0" applyNumberFormat="1" applyAlignment="1" applyProtection="1">
      <alignment/>
      <protection/>
    </xf>
    <xf numFmtId="179" fontId="0" fillId="0" borderId="0" xfId="0" applyNumberFormat="1" applyAlignment="1" applyProtection="1">
      <alignment horizontal="right"/>
      <protection/>
    </xf>
    <xf numFmtId="37" fontId="0" fillId="0" borderId="0" xfId="0" applyAlignment="1" applyProtection="1">
      <alignment/>
      <protection/>
    </xf>
    <xf numFmtId="178" fontId="0" fillId="0" borderId="0" xfId="0" applyNumberFormat="1" applyFont="1" applyAlignment="1" applyProtection="1">
      <alignment horizontal="left"/>
      <protection/>
    </xf>
    <xf numFmtId="37" fontId="7" fillId="0" borderId="0" xfId="0" applyFont="1" applyBorder="1" applyAlignment="1" applyProtection="1">
      <alignment vertical="center"/>
      <protection/>
    </xf>
    <xf numFmtId="37" fontId="7" fillId="0" borderId="53" xfId="0" applyFont="1" applyBorder="1" applyAlignment="1" applyProtection="1">
      <alignment horizontal="center" vertical="center" wrapText="1"/>
      <protection/>
    </xf>
    <xf numFmtId="37" fontId="7" fillId="0" borderId="0" xfId="0" applyFont="1" applyAlignment="1" applyProtection="1">
      <alignment vertical="center"/>
      <protection/>
    </xf>
    <xf numFmtId="179" fontId="9" fillId="0" borderId="62" xfId="0" applyNumberFormat="1" applyFont="1" applyBorder="1" applyAlignment="1" applyProtection="1">
      <alignment horizontal="right" vertical="center"/>
      <protection/>
    </xf>
    <xf numFmtId="179" fontId="9" fillId="0" borderId="23" xfId="0" applyNumberFormat="1" applyFont="1" applyBorder="1" applyAlignment="1" applyProtection="1">
      <alignment horizontal="right" vertical="center"/>
      <protection/>
    </xf>
    <xf numFmtId="179" fontId="9" fillId="0" borderId="24" xfId="0" applyNumberFormat="1" applyFont="1" applyBorder="1" applyAlignment="1" applyProtection="1">
      <alignment horizontal="right" vertical="center"/>
      <protection/>
    </xf>
    <xf numFmtId="179" fontId="9" fillId="0" borderId="25" xfId="0" applyNumberFormat="1" applyFont="1" applyBorder="1" applyAlignment="1" applyProtection="1">
      <alignment horizontal="right" vertical="center"/>
      <protection/>
    </xf>
    <xf numFmtId="179" fontId="9" fillId="0" borderId="26" xfId="0" applyNumberFormat="1" applyFont="1" applyBorder="1" applyAlignment="1" applyProtection="1">
      <alignment horizontal="right" vertical="center"/>
      <protection/>
    </xf>
    <xf numFmtId="179" fontId="9" fillId="0" borderId="10" xfId="0" applyNumberFormat="1" applyFont="1" applyBorder="1" applyAlignment="1" applyProtection="1">
      <alignment vertical="center"/>
      <protection/>
    </xf>
    <xf numFmtId="179" fontId="9" fillId="0" borderId="0" xfId="0" applyNumberFormat="1" applyFont="1" applyAlignment="1" applyProtection="1">
      <alignment vertical="center"/>
      <protection/>
    </xf>
    <xf numFmtId="179" fontId="9" fillId="0" borderId="63" xfId="0" applyNumberFormat="1" applyFont="1" applyBorder="1" applyAlignment="1" applyProtection="1">
      <alignment horizontal="right" vertical="center"/>
      <protection/>
    </xf>
    <xf numFmtId="37" fontId="9" fillId="0" borderId="0" xfId="0" applyFont="1" applyBorder="1" applyAlignment="1" applyProtection="1">
      <alignment vertical="center"/>
      <protection/>
    </xf>
    <xf numFmtId="37" fontId="9" fillId="0" borderId="0" xfId="0" applyFont="1" applyAlignment="1" applyProtection="1">
      <alignment vertical="center"/>
      <protection/>
    </xf>
    <xf numFmtId="178" fontId="10" fillId="32" borderId="57" xfId="0" applyNumberFormat="1" applyFont="1" applyFill="1" applyBorder="1" applyAlignment="1" applyProtection="1">
      <alignment vertical="center"/>
      <protection/>
    </xf>
    <xf numFmtId="37" fontId="10" fillId="0" borderId="0" xfId="0" applyFont="1" applyAlignment="1" applyProtection="1">
      <alignment vertical="center"/>
      <protection/>
    </xf>
    <xf numFmtId="37" fontId="5" fillId="0" borderId="0" xfId="0" applyFont="1" applyAlignment="1" applyProtection="1">
      <alignment vertical="center"/>
      <protection/>
    </xf>
    <xf numFmtId="178" fontId="10" fillId="32" borderId="62" xfId="0" applyNumberFormat="1" applyFont="1" applyFill="1" applyBorder="1" applyAlignment="1" applyProtection="1">
      <alignment vertical="center"/>
      <protection/>
    </xf>
    <xf numFmtId="179" fontId="9" fillId="0" borderId="56" xfId="0" applyNumberFormat="1" applyFont="1" applyBorder="1" applyAlignment="1" applyProtection="1">
      <alignment horizontal="right" vertical="center"/>
      <protection/>
    </xf>
    <xf numFmtId="179" fontId="9" fillId="0" borderId="27" xfId="0" applyNumberFormat="1" applyFont="1" applyBorder="1" applyAlignment="1" applyProtection="1">
      <alignment horizontal="right" vertical="center"/>
      <protection/>
    </xf>
    <xf numFmtId="179" fontId="9" fillId="0" borderId="13" xfId="0" applyNumberFormat="1" applyFont="1" applyBorder="1" applyAlignment="1" applyProtection="1">
      <alignment horizontal="right" vertical="center"/>
      <protection/>
    </xf>
    <xf numFmtId="179" fontId="9" fillId="0" borderId="0" xfId="0" applyNumberFormat="1" applyFont="1" applyBorder="1" applyAlignment="1" applyProtection="1">
      <alignment horizontal="right" vertical="center"/>
      <protection/>
    </xf>
    <xf numFmtId="179" fontId="9" fillId="0" borderId="28" xfId="0" applyNumberFormat="1" applyFont="1" applyBorder="1" applyAlignment="1" applyProtection="1">
      <alignment horizontal="right" vertical="center"/>
      <protection/>
    </xf>
    <xf numFmtId="179" fontId="9" fillId="0" borderId="12" xfId="0" applyNumberFormat="1" applyFont="1" applyBorder="1" applyAlignment="1" applyProtection="1">
      <alignment horizontal="right" vertical="center"/>
      <protection/>
    </xf>
    <xf numFmtId="178" fontId="9" fillId="0" borderId="62" xfId="0" applyNumberFormat="1" applyFont="1" applyBorder="1" applyAlignment="1" applyProtection="1">
      <alignment vertical="center"/>
      <protection/>
    </xf>
    <xf numFmtId="37" fontId="10" fillId="0" borderId="0" xfId="0" applyFont="1" applyBorder="1" applyAlignment="1" applyProtection="1">
      <alignment vertical="center"/>
      <protection/>
    </xf>
    <xf numFmtId="178" fontId="10" fillId="32" borderId="64" xfId="0" applyNumberFormat="1" applyFont="1" applyFill="1" applyBorder="1" applyAlignment="1" applyProtection="1">
      <alignment vertical="center"/>
      <protection/>
    </xf>
    <xf numFmtId="179" fontId="9" fillId="0" borderId="65" xfId="0" applyNumberFormat="1" applyFont="1" applyBorder="1" applyAlignment="1" applyProtection="1">
      <alignment horizontal="right" vertical="center"/>
      <protection/>
    </xf>
    <xf numFmtId="179" fontId="9" fillId="0" borderId="32" xfId="0" applyNumberFormat="1" applyFont="1" applyBorder="1" applyAlignment="1" applyProtection="1">
      <alignment horizontal="right" vertical="center"/>
      <protection/>
    </xf>
    <xf numFmtId="179" fontId="9" fillId="0" borderId="33" xfId="0" applyNumberFormat="1" applyFont="1" applyBorder="1" applyAlignment="1" applyProtection="1">
      <alignment horizontal="right" vertical="center"/>
      <protection/>
    </xf>
    <xf numFmtId="179" fontId="9" fillId="0" borderId="34" xfId="0" applyNumberFormat="1" applyFont="1" applyBorder="1" applyAlignment="1" applyProtection="1">
      <alignment horizontal="right" vertical="center"/>
      <protection/>
    </xf>
    <xf numFmtId="179" fontId="9" fillId="0" borderId="35" xfId="0" applyNumberFormat="1" applyFont="1" applyBorder="1" applyAlignment="1" applyProtection="1">
      <alignment horizontal="right" vertical="center"/>
      <protection/>
    </xf>
    <xf numFmtId="179" fontId="9" fillId="0" borderId="66" xfId="0" applyNumberFormat="1" applyFont="1" applyBorder="1" applyAlignment="1" applyProtection="1">
      <alignment horizontal="right" vertical="center"/>
      <protection/>
    </xf>
    <xf numFmtId="178" fontId="9" fillId="0" borderId="67" xfId="0" applyNumberFormat="1" applyFont="1" applyBorder="1" applyAlignment="1" applyProtection="1">
      <alignment vertical="center"/>
      <protection/>
    </xf>
    <xf numFmtId="179" fontId="9" fillId="0" borderId="68" xfId="0" applyNumberFormat="1" applyFont="1" applyBorder="1" applyAlignment="1" applyProtection="1">
      <alignment horizontal="right" vertical="center"/>
      <protection/>
    </xf>
    <xf numFmtId="179" fontId="9" fillId="0" borderId="36" xfId="0" applyNumberFormat="1" applyFont="1" applyBorder="1" applyAlignment="1" applyProtection="1">
      <alignment horizontal="right" vertical="center"/>
      <protection/>
    </xf>
    <xf numFmtId="179" fontId="9" fillId="0" borderId="37" xfId="0" applyNumberFormat="1" applyFont="1" applyBorder="1" applyAlignment="1" applyProtection="1">
      <alignment horizontal="right" vertical="center"/>
      <protection/>
    </xf>
    <xf numFmtId="179" fontId="9" fillId="0" borderId="38" xfId="0" applyNumberFormat="1" applyFont="1" applyBorder="1" applyAlignment="1" applyProtection="1">
      <alignment horizontal="right" vertical="center"/>
      <protection/>
    </xf>
    <xf numFmtId="179" fontId="9" fillId="0" borderId="39" xfId="0" applyNumberFormat="1" applyFont="1" applyBorder="1" applyAlignment="1" applyProtection="1">
      <alignment horizontal="right" vertical="center"/>
      <protection/>
    </xf>
    <xf numFmtId="179" fontId="9" fillId="0" borderId="69" xfId="0" applyNumberFormat="1" applyFont="1" applyBorder="1" applyAlignment="1" applyProtection="1">
      <alignment horizontal="right" vertical="center"/>
      <protection/>
    </xf>
    <xf numFmtId="178" fontId="9" fillId="0" borderId="68" xfId="0" applyNumberFormat="1" applyFont="1" applyBorder="1" applyAlignment="1" applyProtection="1">
      <alignment vertical="center"/>
      <protection/>
    </xf>
    <xf numFmtId="179" fontId="9" fillId="0" borderId="70" xfId="0" applyNumberFormat="1" applyFont="1" applyBorder="1" applyAlignment="1" applyProtection="1">
      <alignment horizontal="right" vertical="center"/>
      <protection/>
    </xf>
    <xf numFmtId="179" fontId="9" fillId="0" borderId="40" xfId="0" applyNumberFormat="1" applyFont="1" applyBorder="1" applyAlignment="1" applyProtection="1">
      <alignment horizontal="right" vertical="center"/>
      <protection/>
    </xf>
    <xf numFmtId="179" fontId="9" fillId="0" borderId="41" xfId="0" applyNumberFormat="1" applyFont="1" applyBorder="1" applyAlignment="1" applyProtection="1">
      <alignment horizontal="right" vertical="center"/>
      <protection/>
    </xf>
    <xf numFmtId="179" fontId="9" fillId="0" borderId="42" xfId="0" applyNumberFormat="1" applyFont="1" applyBorder="1" applyAlignment="1" applyProtection="1">
      <alignment horizontal="right" vertical="center"/>
      <protection/>
    </xf>
    <xf numFmtId="179" fontId="9" fillId="0" borderId="43" xfId="0" applyNumberFormat="1" applyFont="1" applyBorder="1" applyAlignment="1" applyProtection="1">
      <alignment horizontal="right" vertical="center"/>
      <protection/>
    </xf>
    <xf numFmtId="179" fontId="9" fillId="0" borderId="71" xfId="0" applyNumberFormat="1" applyFont="1" applyBorder="1" applyAlignment="1" applyProtection="1">
      <alignment horizontal="right" vertical="center"/>
      <protection/>
    </xf>
    <xf numFmtId="178" fontId="10" fillId="32" borderId="64" xfId="0" applyNumberFormat="1" applyFont="1" applyFill="1" applyBorder="1" applyAlignment="1" applyProtection="1">
      <alignment vertical="center" shrinkToFit="1"/>
      <protection/>
    </xf>
    <xf numFmtId="179" fontId="9" fillId="0" borderId="72" xfId="0" applyNumberFormat="1" applyFont="1" applyBorder="1" applyAlignment="1" applyProtection="1">
      <alignment horizontal="right" vertical="center"/>
      <protection/>
    </xf>
    <xf numFmtId="179" fontId="9" fillId="0" borderId="44" xfId="0" applyNumberFormat="1" applyFont="1" applyBorder="1" applyAlignment="1" applyProtection="1">
      <alignment horizontal="right" vertical="center"/>
      <protection/>
    </xf>
    <xf numFmtId="179" fontId="9" fillId="0" borderId="45" xfId="0" applyNumberFormat="1" applyFont="1" applyBorder="1" applyAlignment="1" applyProtection="1">
      <alignment horizontal="right" vertical="center"/>
      <protection/>
    </xf>
    <xf numFmtId="179" fontId="9" fillId="0" borderId="46" xfId="0" applyNumberFormat="1" applyFont="1" applyBorder="1" applyAlignment="1" applyProtection="1">
      <alignment horizontal="right" vertical="center"/>
      <protection/>
    </xf>
    <xf numFmtId="179" fontId="9" fillId="0" borderId="47" xfId="0" applyNumberFormat="1" applyFont="1" applyBorder="1" applyAlignment="1" applyProtection="1">
      <alignment horizontal="right" vertical="center"/>
      <protection/>
    </xf>
    <xf numFmtId="178" fontId="9" fillId="0" borderId="73" xfId="0" applyNumberFormat="1" applyFont="1" applyBorder="1" applyAlignment="1" applyProtection="1">
      <alignment vertical="center"/>
      <protection/>
    </xf>
    <xf numFmtId="179" fontId="11" fillId="0" borderId="0" xfId="0" applyNumberFormat="1" applyFont="1" applyAlignment="1" applyProtection="1">
      <alignment/>
      <protection/>
    </xf>
    <xf numFmtId="179" fontId="11" fillId="0" borderId="0" xfId="0" applyNumberFormat="1" applyFont="1" applyBorder="1" applyAlignment="1" applyProtection="1">
      <alignment/>
      <protection/>
    </xf>
    <xf numFmtId="179" fontId="11" fillId="0" borderId="0" xfId="0" applyNumberFormat="1" applyFont="1" applyAlignment="1" applyProtection="1">
      <alignment horizontal="right"/>
      <protection/>
    </xf>
    <xf numFmtId="37" fontId="11" fillId="0" borderId="0" xfId="0" applyFont="1" applyAlignment="1" applyProtection="1">
      <alignment/>
      <protection/>
    </xf>
    <xf numFmtId="37" fontId="11" fillId="0" borderId="0" xfId="0" applyFont="1" applyBorder="1" applyAlignment="1" applyProtection="1">
      <alignment/>
      <protection/>
    </xf>
    <xf numFmtId="178" fontId="0" fillId="0" borderId="0" xfId="0" applyNumberFormat="1" applyBorder="1" applyAlignment="1" applyProtection="1">
      <alignment vertical="center"/>
      <protection/>
    </xf>
    <xf numFmtId="178" fontId="0" fillId="0" borderId="0" xfId="0" applyNumberFormat="1" applyBorder="1" applyAlignment="1" applyProtection="1">
      <alignment/>
      <protection/>
    </xf>
    <xf numFmtId="178" fontId="0" fillId="0" borderId="0" xfId="0" applyNumberFormat="1" applyAlignment="1" applyProtection="1">
      <alignment/>
      <protection/>
    </xf>
    <xf numFmtId="37" fontId="0" fillId="0" borderId="0" xfId="0" applyFill="1" applyBorder="1" applyAlignment="1" applyProtection="1">
      <alignment horizontal="left"/>
      <protection/>
    </xf>
    <xf numFmtId="177" fontId="9" fillId="0" borderId="10" xfId="0" applyNumberFormat="1" applyFont="1" applyBorder="1" applyAlignment="1" applyProtection="1">
      <alignment vertical="center"/>
      <protection/>
    </xf>
    <xf numFmtId="177" fontId="9" fillId="0" borderId="0" xfId="0" applyNumberFormat="1" applyFont="1" applyAlignment="1" applyProtection="1">
      <alignment vertical="center"/>
      <protection/>
    </xf>
    <xf numFmtId="177" fontId="11" fillId="0" borderId="0" xfId="0" applyNumberFormat="1" applyFont="1" applyAlignment="1" applyProtection="1">
      <alignment/>
      <protection/>
    </xf>
    <xf numFmtId="177" fontId="11" fillId="0" borderId="0" xfId="0" applyNumberFormat="1" applyFont="1" applyBorder="1" applyAlignment="1" applyProtection="1">
      <alignment/>
      <protection/>
    </xf>
    <xf numFmtId="37" fontId="11" fillId="0" borderId="0" xfId="0" applyFont="1" applyFill="1" applyBorder="1" applyAlignment="1" applyProtection="1">
      <alignment horizontal="left"/>
      <protection/>
    </xf>
    <xf numFmtId="177" fontId="0" fillId="0" borderId="0" xfId="0" applyNumberFormat="1" applyAlignment="1" applyProtection="1">
      <alignment horizontal="right"/>
      <protection/>
    </xf>
    <xf numFmtId="177" fontId="11" fillId="0" borderId="0" xfId="0" applyNumberFormat="1" applyFont="1" applyAlignment="1" applyProtection="1">
      <alignment horizontal="right"/>
      <protection/>
    </xf>
    <xf numFmtId="178" fontId="9" fillId="0" borderId="56" xfId="0" applyNumberFormat="1" applyFont="1" applyBorder="1" applyAlignment="1" applyProtection="1">
      <alignment vertical="center"/>
      <protection/>
    </xf>
    <xf numFmtId="178" fontId="9" fillId="0" borderId="74" xfId="0" applyNumberFormat="1" applyFont="1" applyBorder="1" applyAlignment="1" applyProtection="1">
      <alignment vertical="center"/>
      <protection/>
    </xf>
    <xf numFmtId="177" fontId="10" fillId="0" borderId="75" xfId="0" applyNumberFormat="1" applyFont="1" applyBorder="1" applyAlignment="1" applyProtection="1">
      <alignment vertical="center"/>
      <protection/>
    </xf>
    <xf numFmtId="177" fontId="9" fillId="0" borderId="75" xfId="0" applyNumberFormat="1" applyFont="1" applyBorder="1" applyAlignment="1" applyProtection="1">
      <alignment vertical="center"/>
      <protection/>
    </xf>
    <xf numFmtId="177" fontId="7" fillId="0" borderId="75" xfId="0" applyNumberFormat="1" applyFont="1" applyBorder="1" applyAlignment="1" applyProtection="1">
      <alignment vertical="center"/>
      <protection/>
    </xf>
    <xf numFmtId="178" fontId="10" fillId="32" borderId="62" xfId="0" applyNumberFormat="1" applyFont="1" applyFill="1" applyBorder="1" applyAlignment="1" applyProtection="1">
      <alignment vertical="center"/>
      <protection locked="0"/>
    </xf>
    <xf numFmtId="178" fontId="9" fillId="0" borderId="62" xfId="0" applyNumberFormat="1" applyFont="1" applyBorder="1" applyAlignment="1" applyProtection="1">
      <alignment vertical="center"/>
      <protection locked="0"/>
    </xf>
    <xf numFmtId="178" fontId="10" fillId="32" borderId="64" xfId="0" applyNumberFormat="1" applyFont="1" applyFill="1" applyBorder="1" applyAlignment="1" applyProtection="1">
      <alignment vertical="center"/>
      <protection locked="0"/>
    </xf>
    <xf numFmtId="178" fontId="9" fillId="0" borderId="67" xfId="0" applyNumberFormat="1" applyFont="1" applyBorder="1" applyAlignment="1" applyProtection="1">
      <alignment vertical="center"/>
      <protection locked="0"/>
    </xf>
    <xf numFmtId="178" fontId="9" fillId="0" borderId="68" xfId="0" applyNumberFormat="1" applyFont="1" applyBorder="1" applyAlignment="1" applyProtection="1">
      <alignment vertical="center"/>
      <protection locked="0"/>
    </xf>
    <xf numFmtId="178" fontId="9" fillId="0" borderId="56" xfId="0" applyNumberFormat="1" applyFont="1" applyBorder="1" applyAlignment="1" applyProtection="1">
      <alignment vertical="center"/>
      <protection locked="0"/>
    </xf>
    <xf numFmtId="178" fontId="9" fillId="0" borderId="74" xfId="0" applyNumberFormat="1" applyFont="1" applyBorder="1" applyAlignment="1" applyProtection="1">
      <alignment vertical="center"/>
      <protection locked="0"/>
    </xf>
    <xf numFmtId="178" fontId="10" fillId="32" borderId="64" xfId="0" applyNumberFormat="1" applyFont="1" applyFill="1" applyBorder="1" applyAlignment="1" applyProtection="1">
      <alignment vertical="center" shrinkToFit="1"/>
      <protection locked="0"/>
    </xf>
    <xf numFmtId="178" fontId="9" fillId="0" borderId="73" xfId="0" applyNumberFormat="1" applyFont="1" applyBorder="1" applyAlignment="1" applyProtection="1">
      <alignment vertical="center"/>
      <protection locked="0"/>
    </xf>
    <xf numFmtId="37" fontId="10" fillId="0" borderId="0" xfId="0" applyFont="1" applyFill="1" applyAlignment="1" applyProtection="1">
      <alignment vertical="center"/>
      <protection/>
    </xf>
    <xf numFmtId="37" fontId="9" fillId="0" borderId="0" xfId="0" applyFont="1" applyFill="1" applyAlignment="1" applyProtection="1">
      <alignment vertical="center"/>
      <protection/>
    </xf>
    <xf numFmtId="177" fontId="12" fillId="0" borderId="52" xfId="0" applyNumberFormat="1" applyFont="1" applyBorder="1" applyAlignment="1" applyProtection="1">
      <alignment horizontal="center" vertical="center" wrapText="1"/>
      <protection/>
    </xf>
    <xf numFmtId="178" fontId="9" fillId="0" borderId="76" xfId="0" applyNumberFormat="1" applyFont="1" applyBorder="1" applyAlignment="1" applyProtection="1">
      <alignment vertical="center"/>
      <protection locked="0"/>
    </xf>
    <xf numFmtId="177" fontId="7" fillId="0" borderId="26" xfId="49" applyNumberFormat="1" applyFont="1" applyFill="1" applyBorder="1" applyAlignment="1">
      <alignment horizontal="right" vertical="center"/>
    </xf>
    <xf numFmtId="179" fontId="9" fillId="0" borderId="77" xfId="0" applyNumberFormat="1" applyFont="1" applyBorder="1" applyAlignment="1" applyProtection="1">
      <alignment horizontal="right" vertical="center"/>
      <protection/>
    </xf>
    <xf numFmtId="179" fontId="9" fillId="0" borderId="78" xfId="0" applyNumberFormat="1" applyFont="1" applyBorder="1" applyAlignment="1" applyProtection="1">
      <alignment horizontal="right" vertical="center"/>
      <protection/>
    </xf>
    <xf numFmtId="179" fontId="9" fillId="0" borderId="79" xfId="0" applyNumberFormat="1" applyFont="1" applyBorder="1" applyAlignment="1" applyProtection="1">
      <alignment horizontal="right" vertical="center"/>
      <protection/>
    </xf>
    <xf numFmtId="179" fontId="9" fillId="0" borderId="80" xfId="0" applyNumberFormat="1" applyFont="1" applyBorder="1" applyAlignment="1" applyProtection="1">
      <alignment horizontal="right" vertical="center"/>
      <protection/>
    </xf>
    <xf numFmtId="179" fontId="9" fillId="0" borderId="81" xfId="0" applyNumberFormat="1" applyFont="1" applyBorder="1" applyAlignment="1" applyProtection="1">
      <alignment horizontal="right" vertical="center"/>
      <protection/>
    </xf>
    <xf numFmtId="178" fontId="10" fillId="32" borderId="57" xfId="0" applyNumberFormat="1" applyFont="1" applyFill="1" applyBorder="1" applyAlignment="1" applyProtection="1">
      <alignment vertical="center"/>
      <protection locked="0"/>
    </xf>
    <xf numFmtId="177" fontId="7" fillId="0" borderId="82" xfId="49" applyNumberFormat="1" applyFont="1" applyFill="1" applyBorder="1" applyAlignment="1">
      <alignment horizontal="right" vertical="center"/>
    </xf>
    <xf numFmtId="37" fontId="9" fillId="0" borderId="10" xfId="0" applyNumberFormat="1" applyFont="1" applyFill="1" applyBorder="1" applyAlignment="1" applyProtection="1">
      <alignment vertical="top" wrapText="1"/>
      <protection/>
    </xf>
    <xf numFmtId="37" fontId="9" fillId="0" borderId="0" xfId="0" applyNumberFormat="1" applyFont="1" applyFill="1" applyBorder="1" applyAlignment="1" applyProtection="1">
      <alignment vertical="top" wrapText="1"/>
      <protection/>
    </xf>
    <xf numFmtId="37" fontId="9" fillId="0" borderId="10" xfId="0" applyNumberFormat="1" applyFont="1" applyFill="1" applyBorder="1" applyAlignment="1" applyProtection="1">
      <alignment vertical="center"/>
      <protection/>
    </xf>
    <xf numFmtId="177" fontId="8" fillId="0" borderId="22" xfId="0" applyNumberFormat="1" applyFont="1" applyBorder="1" applyAlignment="1" applyProtection="1">
      <alignment vertical="center"/>
      <protection/>
    </xf>
    <xf numFmtId="177" fontId="5" fillId="0" borderId="22" xfId="0" applyNumberFormat="1" applyFont="1" applyBorder="1" applyAlignment="1" applyProtection="1">
      <alignment horizontal="left" vertical="center"/>
      <protection/>
    </xf>
    <xf numFmtId="177" fontId="5" fillId="0" borderId="22" xfId="0" applyNumberFormat="1" applyFont="1" applyBorder="1" applyAlignment="1" applyProtection="1">
      <alignment vertical="center"/>
      <protection/>
    </xf>
    <xf numFmtId="177" fontId="7" fillId="0" borderId="22" xfId="0" applyNumberFormat="1" applyFont="1" applyBorder="1" applyAlignment="1" applyProtection="1">
      <alignment vertical="center"/>
      <protection/>
    </xf>
    <xf numFmtId="177" fontId="7" fillId="0" borderId="22" xfId="0" applyNumberFormat="1" applyFont="1" applyBorder="1" applyAlignment="1" applyProtection="1">
      <alignment horizontal="left" vertical="center"/>
      <protection/>
    </xf>
    <xf numFmtId="177" fontId="7" fillId="0" borderId="22" xfId="0" applyNumberFormat="1" applyFont="1" applyBorder="1" applyAlignment="1" applyProtection="1" quotePrefix="1">
      <alignment horizontal="right" vertical="center"/>
      <protection/>
    </xf>
    <xf numFmtId="177" fontId="7" fillId="0" borderId="0" xfId="0" applyNumberFormat="1" applyFont="1" applyBorder="1" applyAlignment="1" applyProtection="1">
      <alignment vertical="center"/>
      <protection/>
    </xf>
    <xf numFmtId="177" fontId="7" fillId="0" borderId="0" xfId="0" applyNumberFormat="1" applyFont="1" applyAlignment="1" applyProtection="1">
      <alignment vertical="center"/>
      <protection/>
    </xf>
    <xf numFmtId="177" fontId="7" fillId="0" borderId="0" xfId="0" applyNumberFormat="1" applyFont="1" applyBorder="1" applyAlignment="1" applyProtection="1">
      <alignment horizontal="left" vertical="center"/>
      <protection/>
    </xf>
    <xf numFmtId="177" fontId="7" fillId="0" borderId="0" xfId="0" applyNumberFormat="1" applyFont="1" applyBorder="1" applyAlignment="1" applyProtection="1" quotePrefix="1">
      <alignment horizontal="right" vertical="center"/>
      <protection/>
    </xf>
    <xf numFmtId="177" fontId="7" fillId="0" borderId="53" xfId="0" applyNumberFormat="1" applyFont="1" applyBorder="1" applyAlignment="1" applyProtection="1">
      <alignment horizontal="center" vertical="center" wrapText="1"/>
      <protection/>
    </xf>
    <xf numFmtId="177" fontId="9" fillId="0" borderId="62" xfId="0" applyNumberFormat="1" applyFont="1" applyBorder="1" applyAlignment="1" applyProtection="1">
      <alignment horizontal="right" vertical="center"/>
      <protection locked="0"/>
    </xf>
    <xf numFmtId="177" fontId="10" fillId="32" borderId="56" xfId="0" applyNumberFormat="1" applyFont="1" applyFill="1" applyBorder="1" applyAlignment="1" applyProtection="1">
      <alignment horizontal="right" vertical="center"/>
      <protection/>
    </xf>
    <xf numFmtId="177" fontId="10" fillId="32" borderId="57" xfId="0" applyNumberFormat="1" applyFont="1" applyFill="1" applyBorder="1" applyAlignment="1" applyProtection="1">
      <alignment horizontal="right" vertical="center"/>
      <protection/>
    </xf>
    <xf numFmtId="177" fontId="9" fillId="0" borderId="56" xfId="0" applyNumberFormat="1" applyFont="1" applyBorder="1" applyAlignment="1" applyProtection="1">
      <alignment horizontal="right" vertical="center"/>
      <protection locked="0"/>
    </xf>
    <xf numFmtId="177" fontId="9" fillId="0" borderId="65" xfId="0" applyNumberFormat="1" applyFont="1" applyBorder="1" applyAlignment="1" applyProtection="1">
      <alignment horizontal="right" vertical="center"/>
      <protection locked="0"/>
    </xf>
    <xf numFmtId="177" fontId="9" fillId="0" borderId="68" xfId="0" applyNumberFormat="1" applyFont="1" applyBorder="1" applyAlignment="1" applyProtection="1">
      <alignment horizontal="right" vertical="center"/>
      <protection locked="0"/>
    </xf>
    <xf numFmtId="177" fontId="9" fillId="0" borderId="70" xfId="0" applyNumberFormat="1" applyFont="1" applyBorder="1" applyAlignment="1" applyProtection="1">
      <alignment horizontal="right" vertical="center"/>
      <protection locked="0"/>
    </xf>
    <xf numFmtId="177" fontId="9" fillId="0" borderId="72" xfId="0" applyNumberFormat="1" applyFont="1" applyBorder="1" applyAlignment="1" applyProtection="1">
      <alignment horizontal="right" vertical="center"/>
      <protection locked="0"/>
    </xf>
    <xf numFmtId="37" fontId="5" fillId="0" borderId="0" xfId="0" applyNumberFormat="1" applyFont="1" applyBorder="1" applyAlignment="1" applyProtection="1">
      <alignment horizontal="left" vertical="center"/>
      <protection/>
    </xf>
    <xf numFmtId="177" fontId="8" fillId="0" borderId="0" xfId="0" applyNumberFormat="1" applyFont="1" applyBorder="1" applyAlignment="1" applyProtection="1">
      <alignment vertical="center"/>
      <protection/>
    </xf>
    <xf numFmtId="177" fontId="5" fillId="0" borderId="0" xfId="0" applyNumberFormat="1" applyFont="1" applyBorder="1" applyAlignment="1" applyProtection="1">
      <alignment horizontal="left" vertical="center"/>
      <protection/>
    </xf>
    <xf numFmtId="177" fontId="5" fillId="0" borderId="0" xfId="0" applyNumberFormat="1" applyFont="1" applyBorder="1" applyAlignment="1" applyProtection="1">
      <alignment vertical="center"/>
      <protection/>
    </xf>
    <xf numFmtId="177" fontId="7" fillId="0" borderId="0" xfId="0" applyNumberFormat="1" applyFont="1" applyBorder="1" applyAlignment="1" applyProtection="1">
      <alignment horizontal="right" vertical="center"/>
      <protection locked="0"/>
    </xf>
    <xf numFmtId="37" fontId="6" fillId="0" borderId="0" xfId="0" applyFont="1" applyBorder="1" applyAlignment="1" applyProtection="1">
      <alignment/>
      <protection/>
    </xf>
    <xf numFmtId="177" fontId="0" fillId="0" borderId="0" xfId="0" applyNumberFormat="1" applyBorder="1" applyAlignment="1" applyProtection="1">
      <alignment/>
      <protection/>
    </xf>
    <xf numFmtId="177" fontId="0" fillId="0" borderId="0" xfId="0" applyNumberFormat="1" applyBorder="1" applyAlignment="1" applyProtection="1">
      <alignment horizontal="right"/>
      <protection/>
    </xf>
    <xf numFmtId="177" fontId="7" fillId="0" borderId="0" xfId="0" applyNumberFormat="1" applyFont="1" applyBorder="1" applyAlignment="1" applyProtection="1">
      <alignment horizontal="right" vertical="center"/>
      <protection/>
    </xf>
    <xf numFmtId="37" fontId="7" fillId="0" borderId="62" xfId="0" applyNumberFormat="1" applyFont="1" applyBorder="1" applyAlignment="1" applyProtection="1">
      <alignment horizontal="center" vertical="center"/>
      <protection/>
    </xf>
    <xf numFmtId="37" fontId="5" fillId="32" borderId="56" xfId="0" applyNumberFormat="1" applyFont="1" applyFill="1" applyBorder="1" applyAlignment="1" applyProtection="1">
      <alignment horizontal="center" vertical="center"/>
      <protection/>
    </xf>
    <xf numFmtId="37" fontId="5" fillId="32" borderId="57" xfId="0" applyNumberFormat="1" applyFont="1" applyFill="1" applyBorder="1" applyAlignment="1" applyProtection="1">
      <alignment horizontal="left" vertical="center"/>
      <protection/>
    </xf>
    <xf numFmtId="37" fontId="7" fillId="0" borderId="56" xfId="0" applyNumberFormat="1" applyFont="1" applyBorder="1" applyAlignment="1" applyProtection="1">
      <alignment horizontal="right" vertical="center"/>
      <protection/>
    </xf>
    <xf numFmtId="37" fontId="7" fillId="0" borderId="65" xfId="0" applyNumberFormat="1" applyFont="1" applyBorder="1" applyAlignment="1" applyProtection="1">
      <alignment horizontal="right" vertical="center"/>
      <protection/>
    </xf>
    <xf numFmtId="37" fontId="7" fillId="0" borderId="68" xfId="0" applyNumberFormat="1" applyFont="1" applyBorder="1" applyAlignment="1" applyProtection="1">
      <alignment horizontal="right" vertical="center"/>
      <protection/>
    </xf>
    <xf numFmtId="37" fontId="7" fillId="0" borderId="70" xfId="0" applyNumberFormat="1" applyFont="1" applyBorder="1" applyAlignment="1" applyProtection="1">
      <alignment horizontal="right" vertical="center"/>
      <protection/>
    </xf>
    <xf numFmtId="37" fontId="5" fillId="32" borderId="57" xfId="0" applyNumberFormat="1" applyFont="1" applyFill="1" applyBorder="1" applyAlignment="1" applyProtection="1">
      <alignment horizontal="left" vertical="center" shrinkToFit="1"/>
      <protection/>
    </xf>
    <xf numFmtId="37" fontId="7" fillId="0" borderId="72" xfId="0" applyNumberFormat="1" applyFont="1" applyBorder="1" applyAlignment="1" applyProtection="1">
      <alignment horizontal="right" vertical="center"/>
      <protection/>
    </xf>
    <xf numFmtId="41" fontId="9" fillId="0" borderId="24" xfId="0" applyNumberFormat="1" applyFont="1" applyBorder="1" applyAlignment="1" applyProtection="1">
      <alignment horizontal="right" vertical="center"/>
      <protection/>
    </xf>
    <xf numFmtId="41" fontId="9" fillId="0" borderId="26" xfId="0" applyNumberFormat="1" applyFont="1" applyBorder="1" applyAlignment="1" applyProtection="1">
      <alignment horizontal="right" vertical="center"/>
      <protection/>
    </xf>
    <xf numFmtId="41" fontId="10" fillId="32" borderId="13" xfId="0" applyNumberFormat="1" applyFont="1" applyFill="1" applyBorder="1" applyAlignment="1" applyProtection="1">
      <alignment horizontal="right" vertical="center"/>
      <protection/>
    </xf>
    <xf numFmtId="41" fontId="10" fillId="32" borderId="28" xfId="0" applyNumberFormat="1" applyFont="1" applyFill="1" applyBorder="1" applyAlignment="1" applyProtection="1">
      <alignment horizontal="right" vertical="center"/>
      <protection/>
    </xf>
    <xf numFmtId="41" fontId="10" fillId="32" borderId="16" xfId="0" applyNumberFormat="1" applyFont="1" applyFill="1" applyBorder="1" applyAlignment="1" applyProtection="1">
      <alignment horizontal="right" vertical="center"/>
      <protection/>
    </xf>
    <xf numFmtId="41" fontId="10" fillId="32" borderId="31" xfId="0" applyNumberFormat="1" applyFont="1" applyFill="1" applyBorder="1" applyAlignment="1" applyProtection="1">
      <alignment horizontal="right" vertical="center"/>
      <protection/>
    </xf>
    <xf numFmtId="41" fontId="9" fillId="0" borderId="13" xfId="0" applyNumberFormat="1" applyFont="1" applyBorder="1" applyAlignment="1" applyProtection="1">
      <alignment horizontal="right" vertical="center"/>
      <protection/>
    </xf>
    <xf numFmtId="41" fontId="9" fillId="0" borderId="28" xfId="0" applyNumberFormat="1" applyFont="1" applyBorder="1" applyAlignment="1" applyProtection="1">
      <alignment horizontal="right" vertical="center"/>
      <protection/>
    </xf>
    <xf numFmtId="41" fontId="9" fillId="0" borderId="33" xfId="0" applyNumberFormat="1" applyFont="1" applyBorder="1" applyAlignment="1" applyProtection="1">
      <alignment horizontal="right" vertical="center"/>
      <protection/>
    </xf>
    <xf numFmtId="41" fontId="9" fillId="0" borderId="35" xfId="0" applyNumberFormat="1" applyFont="1" applyBorder="1" applyAlignment="1" applyProtection="1">
      <alignment horizontal="right" vertical="center"/>
      <protection/>
    </xf>
    <xf numFmtId="41" fontId="9" fillId="0" borderId="37" xfId="0" applyNumberFormat="1" applyFont="1" applyBorder="1" applyAlignment="1" applyProtection="1">
      <alignment horizontal="right" vertical="center"/>
      <protection/>
    </xf>
    <xf numFmtId="41" fontId="9" fillId="0" borderId="39" xfId="0" applyNumberFormat="1" applyFont="1" applyBorder="1" applyAlignment="1" applyProtection="1">
      <alignment horizontal="right" vertical="center"/>
      <protection/>
    </xf>
    <xf numFmtId="41" fontId="9" fillId="0" borderId="41" xfId="0" applyNumberFormat="1" applyFont="1" applyBorder="1" applyAlignment="1" applyProtection="1">
      <alignment horizontal="right" vertical="center"/>
      <protection/>
    </xf>
    <xf numFmtId="41" fontId="9" fillId="0" borderId="20" xfId="0" applyNumberFormat="1" applyFont="1" applyBorder="1" applyAlignment="1" applyProtection="1">
      <alignment horizontal="right" vertical="center"/>
      <protection/>
    </xf>
    <xf numFmtId="41" fontId="10" fillId="32" borderId="58" xfId="0" applyNumberFormat="1" applyFont="1" applyFill="1" applyBorder="1" applyAlignment="1" applyProtection="1">
      <alignment horizontal="right" vertical="center"/>
      <protection/>
    </xf>
    <xf numFmtId="41" fontId="9" fillId="0" borderId="59" xfId="0" applyNumberFormat="1" applyFont="1" applyBorder="1" applyAlignment="1" applyProtection="1">
      <alignment horizontal="right" vertical="center"/>
      <protection/>
    </xf>
    <xf numFmtId="41" fontId="9" fillId="0" borderId="60" xfId="0" applyNumberFormat="1" applyFont="1" applyBorder="1" applyAlignment="1" applyProtection="1">
      <alignment horizontal="right" vertical="center"/>
      <protection/>
    </xf>
    <xf numFmtId="41" fontId="9" fillId="0" borderId="45" xfId="0" applyNumberFormat="1" applyFont="1" applyBorder="1" applyAlignment="1" applyProtection="1">
      <alignment horizontal="right" vertical="center"/>
      <protection/>
    </xf>
    <xf numFmtId="41" fontId="9" fillId="0" borderId="61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W119"/>
  <sheetViews>
    <sheetView showGridLines="0" tabSelected="1" zoomScale="75" zoomScaleNormal="75" zoomScaleSheetLayoutView="7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"/>
    </sheetView>
  </sheetViews>
  <sheetFormatPr defaultColWidth="10.66015625" defaultRowHeight="18"/>
  <cols>
    <col min="1" max="1" width="12.16015625" style="88" customWidth="1"/>
    <col min="2" max="10" width="8.66015625" style="1" customWidth="1"/>
    <col min="11" max="12" width="0.99609375" style="1" customWidth="1"/>
    <col min="13" max="13" width="12.16015625" style="88" customWidth="1"/>
    <col min="14" max="17" width="8.66015625" style="1" customWidth="1"/>
    <col min="18" max="18" width="8.66015625" style="157" customWidth="1"/>
    <col min="19" max="19" width="12.16015625" style="151" customWidth="1"/>
    <col min="20" max="20" width="4.33203125" style="88" customWidth="1"/>
    <col min="21" max="21" width="14.16015625" style="88" customWidth="1"/>
    <col min="22" max="22" width="10.91015625" style="88" customWidth="1"/>
    <col min="23" max="16384" width="10.66015625" style="88" customWidth="1"/>
  </cols>
  <sheetData>
    <row r="1" spans="1:21" s="92" customFormat="1" ht="13.5" customHeight="1">
      <c r="A1" s="207"/>
      <c r="B1" s="208"/>
      <c r="C1" s="209"/>
      <c r="D1" s="210"/>
      <c r="E1" s="194"/>
      <c r="F1" s="196"/>
      <c r="G1" s="194"/>
      <c r="H1" s="196"/>
      <c r="I1" s="197"/>
      <c r="J1" s="211" t="s">
        <v>59</v>
      </c>
      <c r="K1" s="194"/>
      <c r="L1" s="194"/>
      <c r="N1" s="194"/>
      <c r="O1" s="196"/>
      <c r="P1" s="194"/>
      <c r="Q1" s="90"/>
      <c r="T1" s="90"/>
      <c r="U1" s="197" t="str">
        <f>J1</f>
        <v>平成２８年</v>
      </c>
    </row>
    <row r="2" spans="1:18" ht="24.75" customHeight="1">
      <c r="A2" s="212" t="s">
        <v>58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2" t="s">
        <v>58</v>
      </c>
      <c r="N2" s="213"/>
      <c r="O2" s="213"/>
      <c r="P2" s="213"/>
      <c r="Q2" s="213"/>
      <c r="R2" s="214"/>
    </row>
    <row r="3" spans="1:21" s="92" customFormat="1" ht="13.5" customHeight="1" thickBot="1">
      <c r="A3" s="19"/>
      <c r="B3" s="188"/>
      <c r="C3" s="189"/>
      <c r="D3" s="190"/>
      <c r="E3" s="191"/>
      <c r="F3" s="192"/>
      <c r="G3" s="191"/>
      <c r="H3" s="192"/>
      <c r="J3" s="193" t="s">
        <v>44</v>
      </c>
      <c r="K3" s="194"/>
      <c r="L3" s="195"/>
      <c r="N3" s="194"/>
      <c r="O3" s="196"/>
      <c r="P3" s="194"/>
      <c r="T3" s="90"/>
      <c r="U3" s="215" t="s">
        <v>43</v>
      </c>
    </row>
    <row r="4" spans="1:21" s="92" customFormat="1" ht="36.75" customHeight="1" thickBot="1">
      <c r="A4" s="52"/>
      <c r="B4" s="198" t="s">
        <v>0</v>
      </c>
      <c r="C4" s="53" t="s">
        <v>1</v>
      </c>
      <c r="D4" s="54" t="s">
        <v>2</v>
      </c>
      <c r="E4" s="54" t="s">
        <v>3</v>
      </c>
      <c r="F4" s="54" t="s">
        <v>4</v>
      </c>
      <c r="G4" s="54" t="s">
        <v>5</v>
      </c>
      <c r="H4" s="54" t="s">
        <v>6</v>
      </c>
      <c r="I4" s="55" t="s">
        <v>7</v>
      </c>
      <c r="J4" s="175" t="s">
        <v>56</v>
      </c>
      <c r="K4" s="2"/>
      <c r="L4" s="163"/>
      <c r="M4" s="61"/>
      <c r="N4" s="53" t="s">
        <v>8</v>
      </c>
      <c r="O4" s="54" t="s">
        <v>9</v>
      </c>
      <c r="P4" s="53" t="s">
        <v>10</v>
      </c>
      <c r="Q4" s="54" t="s">
        <v>11</v>
      </c>
      <c r="R4" s="56" t="s">
        <v>45</v>
      </c>
      <c r="S4" s="57"/>
      <c r="T4" s="90"/>
      <c r="U4" s="90"/>
    </row>
    <row r="5" spans="1:23" s="92" customFormat="1" ht="24" customHeight="1">
      <c r="A5" s="3" t="s">
        <v>12</v>
      </c>
      <c r="B5" s="199">
        <v>372986</v>
      </c>
      <c r="C5" s="20">
        <v>11483</v>
      </c>
      <c r="D5" s="21">
        <v>45531</v>
      </c>
      <c r="E5" s="21">
        <v>34521</v>
      </c>
      <c r="F5" s="21">
        <v>15578</v>
      </c>
      <c r="G5" s="21">
        <v>28528</v>
      </c>
      <c r="H5" s="21">
        <v>17965</v>
      </c>
      <c r="I5" s="22">
        <v>33475</v>
      </c>
      <c r="J5" s="23">
        <v>73838</v>
      </c>
      <c r="K5" s="152"/>
      <c r="L5" s="162"/>
      <c r="M5" s="216" t="s">
        <v>12</v>
      </c>
      <c r="N5" s="20">
        <v>14015</v>
      </c>
      <c r="O5" s="21">
        <v>6345</v>
      </c>
      <c r="P5" s="20">
        <v>8801</v>
      </c>
      <c r="Q5" s="225">
        <f>(B5-SUM(C5:P5))</f>
        <v>82906</v>
      </c>
      <c r="R5" s="226">
        <f>(E5+F5)</f>
        <v>50099</v>
      </c>
      <c r="S5" s="187" t="s">
        <v>64</v>
      </c>
      <c r="T5" s="101"/>
      <c r="U5" s="101"/>
      <c r="V5" s="102"/>
      <c r="W5" s="102"/>
    </row>
    <row r="6" spans="1:23" s="105" customFormat="1" ht="24" customHeight="1">
      <c r="A6" s="4" t="s">
        <v>13</v>
      </c>
      <c r="B6" s="200">
        <f aca="true" t="shared" si="0" ref="B6:J6">SUM(B7,B9,B12,B15,B20,B25,B32,B38,B43)</f>
        <v>3329</v>
      </c>
      <c r="C6" s="24">
        <f t="shared" si="0"/>
        <v>106</v>
      </c>
      <c r="D6" s="25">
        <f t="shared" si="0"/>
        <v>410</v>
      </c>
      <c r="E6" s="25">
        <f t="shared" si="0"/>
        <v>284</v>
      </c>
      <c r="F6" s="25">
        <f t="shared" si="0"/>
        <v>152</v>
      </c>
      <c r="G6" s="25">
        <f t="shared" si="0"/>
        <v>311</v>
      </c>
      <c r="H6" s="25">
        <f t="shared" si="0"/>
        <v>129</v>
      </c>
      <c r="I6" s="26">
        <f t="shared" si="0"/>
        <v>295</v>
      </c>
      <c r="J6" s="27">
        <f t="shared" si="0"/>
        <v>682</v>
      </c>
      <c r="K6" s="5"/>
      <c r="L6" s="161"/>
      <c r="M6" s="217" t="s">
        <v>13</v>
      </c>
      <c r="N6" s="26">
        <f>SUM(N7,N9,N12,N15,N20,N25,N32,N38,N43)</f>
        <v>101</v>
      </c>
      <c r="O6" s="29">
        <f>SUM(O7,O9,O12,O15,O20,O25,O32,O38,O43)</f>
        <v>57</v>
      </c>
      <c r="P6" s="24">
        <f>SUM(P7,P9,P12,P15,P20,P25,P32,P38,P43)</f>
        <v>78</v>
      </c>
      <c r="Q6" s="227">
        <f aca="true" t="shared" si="1" ref="Q6:Q45">(B6-SUM(C6:P6))</f>
        <v>724</v>
      </c>
      <c r="R6" s="228">
        <f aca="true" t="shared" si="2" ref="R6:R45">(E6+F6)</f>
        <v>436</v>
      </c>
      <c r="S6" s="187" t="s">
        <v>65</v>
      </c>
      <c r="T6" s="101"/>
      <c r="U6" s="101"/>
      <c r="V6" s="102"/>
      <c r="W6" s="104"/>
    </row>
    <row r="7" spans="1:23" s="105" customFormat="1" ht="24" customHeight="1">
      <c r="A7" s="9" t="s">
        <v>14</v>
      </c>
      <c r="B7" s="201">
        <f>B8</f>
        <v>1178</v>
      </c>
      <c r="C7" s="28">
        <f aca="true" t="shared" si="3" ref="C7:J7">SUM(C8:C8)</f>
        <v>31</v>
      </c>
      <c r="D7" s="29">
        <f t="shared" si="3"/>
        <v>135</v>
      </c>
      <c r="E7" s="29">
        <f t="shared" si="3"/>
        <v>104</v>
      </c>
      <c r="F7" s="29">
        <f t="shared" si="3"/>
        <v>51</v>
      </c>
      <c r="G7" s="29">
        <f t="shared" si="3"/>
        <v>117</v>
      </c>
      <c r="H7" s="29">
        <f t="shared" si="3"/>
        <v>38</v>
      </c>
      <c r="I7" s="30">
        <f t="shared" si="3"/>
        <v>94</v>
      </c>
      <c r="J7" s="31">
        <f t="shared" si="3"/>
        <v>261</v>
      </c>
      <c r="K7" s="5"/>
      <c r="L7" s="6"/>
      <c r="M7" s="218" t="s">
        <v>14</v>
      </c>
      <c r="N7" s="28">
        <f>SUM(N8:N8)</f>
        <v>36</v>
      </c>
      <c r="O7" s="29">
        <f>SUM(O8:O8)</f>
        <v>21</v>
      </c>
      <c r="P7" s="28">
        <f>SUM(P8:P8)</f>
        <v>32</v>
      </c>
      <c r="Q7" s="229">
        <f t="shared" si="1"/>
        <v>258</v>
      </c>
      <c r="R7" s="230">
        <f t="shared" si="2"/>
        <v>155</v>
      </c>
      <c r="S7" s="187" t="s">
        <v>63</v>
      </c>
      <c r="T7" s="186"/>
      <c r="U7" s="186"/>
      <c r="V7" s="186"/>
      <c r="W7" s="173"/>
    </row>
    <row r="8" spans="1:23" s="92" customFormat="1" ht="24" customHeight="1">
      <c r="A8" s="12" t="s">
        <v>15</v>
      </c>
      <c r="B8" s="202">
        <v>1178</v>
      </c>
      <c r="C8" s="32">
        <v>31</v>
      </c>
      <c r="D8" s="33">
        <v>135</v>
      </c>
      <c r="E8" s="33">
        <v>104</v>
      </c>
      <c r="F8" s="33">
        <v>51</v>
      </c>
      <c r="G8" s="33">
        <v>117</v>
      </c>
      <c r="H8" s="33">
        <v>38</v>
      </c>
      <c r="I8" s="34">
        <v>94</v>
      </c>
      <c r="J8" s="35">
        <v>261</v>
      </c>
      <c r="K8" s="152"/>
      <c r="L8" s="153"/>
      <c r="M8" s="219" t="s">
        <v>15</v>
      </c>
      <c r="N8" s="32">
        <v>36</v>
      </c>
      <c r="O8" s="33">
        <v>21</v>
      </c>
      <c r="P8" s="32">
        <v>32</v>
      </c>
      <c r="Q8" s="231">
        <f t="shared" si="1"/>
        <v>258</v>
      </c>
      <c r="R8" s="232">
        <f t="shared" si="2"/>
        <v>155</v>
      </c>
      <c r="S8" s="185"/>
      <c r="T8" s="186"/>
      <c r="U8" s="186"/>
      <c r="V8" s="186"/>
      <c r="W8" s="174"/>
    </row>
    <row r="9" spans="1:23" s="105" customFormat="1" ht="24" customHeight="1">
      <c r="A9" s="9" t="s">
        <v>16</v>
      </c>
      <c r="B9" s="201">
        <f>IF(SUM(B10:B11),SUM(B10:B11),"        -")</f>
        <v>229</v>
      </c>
      <c r="C9" s="28">
        <f aca="true" t="shared" si="4" ref="C9:J9">SUM(C10:C11)</f>
        <v>8</v>
      </c>
      <c r="D9" s="29">
        <f t="shared" si="4"/>
        <v>35</v>
      </c>
      <c r="E9" s="29">
        <f t="shared" si="4"/>
        <v>15</v>
      </c>
      <c r="F9" s="29">
        <f t="shared" si="4"/>
        <v>10</v>
      </c>
      <c r="G9" s="29">
        <f t="shared" si="4"/>
        <v>24</v>
      </c>
      <c r="H9" s="29">
        <f t="shared" si="4"/>
        <v>8</v>
      </c>
      <c r="I9" s="30">
        <f t="shared" si="4"/>
        <v>19</v>
      </c>
      <c r="J9" s="31">
        <f t="shared" si="4"/>
        <v>48</v>
      </c>
      <c r="K9" s="5"/>
      <c r="L9" s="6"/>
      <c r="M9" s="218" t="s">
        <v>16</v>
      </c>
      <c r="N9" s="28">
        <f>SUM(N10:N11)</f>
        <v>7</v>
      </c>
      <c r="O9" s="29">
        <f>SUM(O10:O11)</f>
        <v>4</v>
      </c>
      <c r="P9" s="28">
        <f>SUM(P10:P11)</f>
        <v>4</v>
      </c>
      <c r="Q9" s="229">
        <f t="shared" si="1"/>
        <v>47</v>
      </c>
      <c r="R9" s="230">
        <f t="shared" si="2"/>
        <v>25</v>
      </c>
      <c r="S9" s="185"/>
      <c r="T9" s="186"/>
      <c r="U9" s="186"/>
      <c r="V9" s="186"/>
      <c r="W9" s="173"/>
    </row>
    <row r="10" spans="1:23" s="92" customFormat="1" ht="24" customHeight="1">
      <c r="A10" s="13" t="s">
        <v>17</v>
      </c>
      <c r="B10" s="203">
        <v>192</v>
      </c>
      <c r="C10" s="36">
        <v>6</v>
      </c>
      <c r="D10" s="37">
        <v>28</v>
      </c>
      <c r="E10" s="37">
        <v>14</v>
      </c>
      <c r="F10" s="37">
        <v>9</v>
      </c>
      <c r="G10" s="37">
        <v>17</v>
      </c>
      <c r="H10" s="37">
        <v>7</v>
      </c>
      <c r="I10" s="38">
        <v>14</v>
      </c>
      <c r="J10" s="39">
        <v>43</v>
      </c>
      <c r="K10" s="152"/>
      <c r="L10" s="153"/>
      <c r="M10" s="220" t="s">
        <v>17</v>
      </c>
      <c r="N10" s="36">
        <v>5</v>
      </c>
      <c r="O10" s="37">
        <v>3</v>
      </c>
      <c r="P10" s="36">
        <v>4</v>
      </c>
      <c r="Q10" s="233">
        <f t="shared" si="1"/>
        <v>42</v>
      </c>
      <c r="R10" s="234">
        <f t="shared" si="2"/>
        <v>23</v>
      </c>
      <c r="S10" s="58"/>
      <c r="T10" s="101"/>
      <c r="U10" s="101"/>
      <c r="V10" s="102"/>
      <c r="W10" s="102"/>
    </row>
    <row r="11" spans="1:23" s="92" customFormat="1" ht="24" customHeight="1">
      <c r="A11" s="14" t="s">
        <v>52</v>
      </c>
      <c r="B11" s="204">
        <v>37</v>
      </c>
      <c r="C11" s="40">
        <v>2</v>
      </c>
      <c r="D11" s="41">
        <v>7</v>
      </c>
      <c r="E11" s="41">
        <v>1</v>
      </c>
      <c r="F11" s="41">
        <v>1</v>
      </c>
      <c r="G11" s="41">
        <v>7</v>
      </c>
      <c r="H11" s="41">
        <v>1</v>
      </c>
      <c r="I11" s="42">
        <v>5</v>
      </c>
      <c r="J11" s="43">
        <v>5</v>
      </c>
      <c r="K11" s="152"/>
      <c r="L11" s="153"/>
      <c r="M11" s="221" t="s">
        <v>52</v>
      </c>
      <c r="N11" s="40">
        <v>2</v>
      </c>
      <c r="O11" s="41">
        <v>1</v>
      </c>
      <c r="P11" s="40" t="s">
        <v>61</v>
      </c>
      <c r="Q11" s="235">
        <f t="shared" si="1"/>
        <v>5</v>
      </c>
      <c r="R11" s="236">
        <f t="shared" si="2"/>
        <v>2</v>
      </c>
      <c r="S11" s="58"/>
      <c r="T11" s="101"/>
      <c r="U11" s="101"/>
      <c r="V11" s="102"/>
      <c r="W11" s="102"/>
    </row>
    <row r="12" spans="1:23" s="105" customFormat="1" ht="24" customHeight="1">
      <c r="A12" s="9" t="s">
        <v>18</v>
      </c>
      <c r="B12" s="201">
        <f>IF(SUM(B13:B14),SUM(B13:B14),"        -")</f>
        <v>329</v>
      </c>
      <c r="C12" s="28">
        <f aca="true" t="shared" si="5" ref="C12:J12">SUM(C13:C14)</f>
        <v>10</v>
      </c>
      <c r="D12" s="29">
        <f t="shared" si="5"/>
        <v>34</v>
      </c>
      <c r="E12" s="29">
        <f t="shared" si="5"/>
        <v>25</v>
      </c>
      <c r="F12" s="29">
        <f t="shared" si="5"/>
        <v>16</v>
      </c>
      <c r="G12" s="29">
        <f t="shared" si="5"/>
        <v>36</v>
      </c>
      <c r="H12" s="29">
        <f t="shared" si="5"/>
        <v>14</v>
      </c>
      <c r="I12" s="30">
        <f t="shared" si="5"/>
        <v>31</v>
      </c>
      <c r="J12" s="31">
        <f t="shared" si="5"/>
        <v>63</v>
      </c>
      <c r="K12" s="5"/>
      <c r="L12" s="6"/>
      <c r="M12" s="218" t="s">
        <v>18</v>
      </c>
      <c r="N12" s="28">
        <f>SUM(N13:N14)</f>
        <v>11</v>
      </c>
      <c r="O12" s="29">
        <f>SUM(O13:O14)</f>
        <v>6</v>
      </c>
      <c r="P12" s="28">
        <f>SUM(P13:P14)</f>
        <v>7</v>
      </c>
      <c r="Q12" s="229">
        <f t="shared" si="1"/>
        <v>76</v>
      </c>
      <c r="R12" s="230">
        <f t="shared" si="2"/>
        <v>41</v>
      </c>
      <c r="S12" s="59"/>
      <c r="T12" s="114"/>
      <c r="U12" s="114"/>
      <c r="V12" s="104"/>
      <c r="W12" s="104"/>
    </row>
    <row r="13" spans="1:23" s="92" customFormat="1" ht="24" customHeight="1">
      <c r="A13" s="13" t="s">
        <v>47</v>
      </c>
      <c r="B13" s="203">
        <v>223</v>
      </c>
      <c r="C13" s="36">
        <v>6</v>
      </c>
      <c r="D13" s="37">
        <v>27</v>
      </c>
      <c r="E13" s="37">
        <v>18</v>
      </c>
      <c r="F13" s="37">
        <v>9</v>
      </c>
      <c r="G13" s="37">
        <v>25</v>
      </c>
      <c r="H13" s="37">
        <v>10</v>
      </c>
      <c r="I13" s="38">
        <v>16</v>
      </c>
      <c r="J13" s="39">
        <v>39</v>
      </c>
      <c r="K13" s="152"/>
      <c r="L13" s="153"/>
      <c r="M13" s="220" t="s">
        <v>47</v>
      </c>
      <c r="N13" s="36">
        <v>6</v>
      </c>
      <c r="O13" s="37">
        <v>5</v>
      </c>
      <c r="P13" s="36">
        <v>6</v>
      </c>
      <c r="Q13" s="233">
        <f t="shared" si="1"/>
        <v>56</v>
      </c>
      <c r="R13" s="234">
        <f t="shared" si="2"/>
        <v>27</v>
      </c>
      <c r="S13" s="58"/>
      <c r="T13" s="101"/>
      <c r="U13" s="101"/>
      <c r="V13" s="102"/>
      <c r="W13" s="102"/>
    </row>
    <row r="14" spans="1:23" s="92" customFormat="1" ht="24" customHeight="1">
      <c r="A14" s="15" t="s">
        <v>54</v>
      </c>
      <c r="B14" s="204">
        <v>106</v>
      </c>
      <c r="C14" s="44">
        <v>4</v>
      </c>
      <c r="D14" s="45">
        <v>7</v>
      </c>
      <c r="E14" s="45">
        <v>7</v>
      </c>
      <c r="F14" s="45">
        <v>7</v>
      </c>
      <c r="G14" s="45">
        <v>11</v>
      </c>
      <c r="H14" s="45">
        <v>4</v>
      </c>
      <c r="I14" s="46">
        <v>15</v>
      </c>
      <c r="J14" s="47">
        <v>24</v>
      </c>
      <c r="K14" s="152"/>
      <c r="L14" s="153"/>
      <c r="M14" s="222" t="s">
        <v>54</v>
      </c>
      <c r="N14" s="44">
        <v>5</v>
      </c>
      <c r="O14" s="45">
        <v>1</v>
      </c>
      <c r="P14" s="44">
        <v>1</v>
      </c>
      <c r="Q14" s="237">
        <f t="shared" si="1"/>
        <v>20</v>
      </c>
      <c r="R14" s="238">
        <f t="shared" si="2"/>
        <v>14</v>
      </c>
      <c r="S14" s="58"/>
      <c r="T14" s="101"/>
      <c r="U14" s="101"/>
      <c r="V14" s="102"/>
      <c r="W14" s="102"/>
    </row>
    <row r="15" spans="1:23" s="105" customFormat="1" ht="24" customHeight="1">
      <c r="A15" s="9" t="s">
        <v>55</v>
      </c>
      <c r="B15" s="201">
        <f>IF(SUM(B16:B19),SUM(B16:B19),"        -")</f>
        <v>349</v>
      </c>
      <c r="C15" s="28">
        <f aca="true" t="shared" si="6" ref="C15:J15">IF(SUM(C16:C19)&gt;0,SUM(C16:C19),"      -")</f>
        <v>14</v>
      </c>
      <c r="D15" s="29">
        <f t="shared" si="6"/>
        <v>40</v>
      </c>
      <c r="E15" s="29">
        <f t="shared" si="6"/>
        <v>34</v>
      </c>
      <c r="F15" s="29">
        <f t="shared" si="6"/>
        <v>14</v>
      </c>
      <c r="G15" s="29">
        <f t="shared" si="6"/>
        <v>23</v>
      </c>
      <c r="H15" s="29">
        <f t="shared" si="6"/>
        <v>18</v>
      </c>
      <c r="I15" s="30">
        <f t="shared" si="6"/>
        <v>32</v>
      </c>
      <c r="J15" s="31">
        <f t="shared" si="6"/>
        <v>53</v>
      </c>
      <c r="K15" s="5"/>
      <c r="L15" s="6"/>
      <c r="M15" s="218" t="s">
        <v>55</v>
      </c>
      <c r="N15" s="28">
        <f>IF(SUM(N16:N19)&gt;0,SUM(N16:N19),"      -")</f>
        <v>11</v>
      </c>
      <c r="O15" s="29">
        <f>SUM(O16:O19)</f>
        <v>7</v>
      </c>
      <c r="P15" s="28">
        <f>SUM(P16:P19)</f>
        <v>8</v>
      </c>
      <c r="Q15" s="229">
        <f t="shared" si="1"/>
        <v>95</v>
      </c>
      <c r="R15" s="239">
        <f t="shared" si="2"/>
        <v>48</v>
      </c>
      <c r="S15" s="59"/>
      <c r="T15" s="114"/>
      <c r="U15" s="114"/>
      <c r="V15" s="104"/>
      <c r="W15" s="104"/>
    </row>
    <row r="16" spans="1:23" s="92" customFormat="1" ht="24" customHeight="1">
      <c r="A16" s="13" t="s">
        <v>19</v>
      </c>
      <c r="B16" s="203">
        <v>221</v>
      </c>
      <c r="C16" s="36">
        <v>9</v>
      </c>
      <c r="D16" s="37">
        <v>30</v>
      </c>
      <c r="E16" s="37">
        <v>25</v>
      </c>
      <c r="F16" s="37">
        <v>10</v>
      </c>
      <c r="G16" s="37">
        <v>16</v>
      </c>
      <c r="H16" s="37">
        <v>12</v>
      </c>
      <c r="I16" s="38">
        <v>15</v>
      </c>
      <c r="J16" s="39">
        <v>27</v>
      </c>
      <c r="K16" s="152"/>
      <c r="L16" s="153"/>
      <c r="M16" s="220" t="s">
        <v>19</v>
      </c>
      <c r="N16" s="36">
        <v>9</v>
      </c>
      <c r="O16" s="37">
        <v>3</v>
      </c>
      <c r="P16" s="36">
        <v>5</v>
      </c>
      <c r="Q16" s="233">
        <f t="shared" si="1"/>
        <v>60</v>
      </c>
      <c r="R16" s="240">
        <f t="shared" si="2"/>
        <v>35</v>
      </c>
      <c r="S16" s="58"/>
      <c r="T16" s="101"/>
      <c r="U16" s="101"/>
      <c r="V16" s="102"/>
      <c r="W16" s="102"/>
    </row>
    <row r="17" spans="1:23" s="92" customFormat="1" ht="24" customHeight="1">
      <c r="A17" s="14" t="s">
        <v>20</v>
      </c>
      <c r="B17" s="204">
        <v>87</v>
      </c>
      <c r="C17" s="40">
        <v>3</v>
      </c>
      <c r="D17" s="41">
        <v>7</v>
      </c>
      <c r="E17" s="41">
        <v>7</v>
      </c>
      <c r="F17" s="41">
        <v>2</v>
      </c>
      <c r="G17" s="41">
        <v>3</v>
      </c>
      <c r="H17" s="41">
        <v>5</v>
      </c>
      <c r="I17" s="42">
        <v>10</v>
      </c>
      <c r="J17" s="43">
        <v>18</v>
      </c>
      <c r="K17" s="152"/>
      <c r="L17" s="153"/>
      <c r="M17" s="221" t="s">
        <v>20</v>
      </c>
      <c r="N17" s="40">
        <v>1</v>
      </c>
      <c r="O17" s="41">
        <v>3</v>
      </c>
      <c r="P17" s="40">
        <v>1</v>
      </c>
      <c r="Q17" s="235">
        <f t="shared" si="1"/>
        <v>27</v>
      </c>
      <c r="R17" s="241">
        <f t="shared" si="2"/>
        <v>9</v>
      </c>
      <c r="S17" s="58"/>
      <c r="T17" s="101"/>
      <c r="U17" s="101"/>
      <c r="V17" s="102"/>
      <c r="W17" s="102"/>
    </row>
    <row r="18" spans="1:23" s="92" customFormat="1" ht="24" customHeight="1">
      <c r="A18" s="14" t="s">
        <v>21</v>
      </c>
      <c r="B18" s="204">
        <v>23</v>
      </c>
      <c r="C18" s="40">
        <v>1</v>
      </c>
      <c r="D18" s="41">
        <v>2</v>
      </c>
      <c r="E18" s="41" t="s">
        <v>61</v>
      </c>
      <c r="F18" s="41">
        <v>1</v>
      </c>
      <c r="G18" s="41">
        <v>2</v>
      </c>
      <c r="H18" s="41">
        <v>1</v>
      </c>
      <c r="I18" s="42">
        <v>5</v>
      </c>
      <c r="J18" s="43">
        <v>4</v>
      </c>
      <c r="K18" s="152"/>
      <c r="L18" s="153"/>
      <c r="M18" s="221" t="s">
        <v>21</v>
      </c>
      <c r="N18" s="40" t="s">
        <v>61</v>
      </c>
      <c r="O18" s="41">
        <v>1</v>
      </c>
      <c r="P18" s="40">
        <v>2</v>
      </c>
      <c r="Q18" s="235">
        <f t="shared" si="1"/>
        <v>4</v>
      </c>
      <c r="R18" s="241">
        <f t="shared" si="2"/>
        <v>1</v>
      </c>
      <c r="S18" s="58"/>
      <c r="T18" s="101"/>
      <c r="U18" s="101"/>
      <c r="V18" s="102"/>
      <c r="W18" s="102"/>
    </row>
    <row r="19" spans="1:23" s="92" customFormat="1" ht="24" customHeight="1">
      <c r="A19" s="14" t="s">
        <v>22</v>
      </c>
      <c r="B19" s="204">
        <v>18</v>
      </c>
      <c r="C19" s="40">
        <v>1</v>
      </c>
      <c r="D19" s="41">
        <v>1</v>
      </c>
      <c r="E19" s="41">
        <v>2</v>
      </c>
      <c r="F19" s="41">
        <v>1</v>
      </c>
      <c r="G19" s="41">
        <v>2</v>
      </c>
      <c r="H19" s="41" t="s">
        <v>61</v>
      </c>
      <c r="I19" s="42">
        <v>2</v>
      </c>
      <c r="J19" s="43">
        <v>4</v>
      </c>
      <c r="K19" s="152"/>
      <c r="L19" s="153"/>
      <c r="M19" s="221" t="s">
        <v>22</v>
      </c>
      <c r="N19" s="40">
        <v>1</v>
      </c>
      <c r="O19" s="41" t="s">
        <v>61</v>
      </c>
      <c r="P19" s="40" t="s">
        <v>61</v>
      </c>
      <c r="Q19" s="235">
        <f t="shared" si="1"/>
        <v>4</v>
      </c>
      <c r="R19" s="241">
        <f t="shared" si="2"/>
        <v>3</v>
      </c>
      <c r="S19" s="58"/>
      <c r="T19" s="101"/>
      <c r="U19" s="101"/>
      <c r="V19" s="102"/>
      <c r="W19" s="102"/>
    </row>
    <row r="20" spans="1:23" s="105" customFormat="1" ht="24" customHeight="1">
      <c r="A20" s="9" t="s">
        <v>23</v>
      </c>
      <c r="B20" s="201">
        <f>IF(SUM(B21:B24),SUM(B21:B24),"        -")</f>
        <v>254</v>
      </c>
      <c r="C20" s="28">
        <f aca="true" t="shared" si="7" ref="C20:J20">SUM(C21:C24)</f>
        <v>8</v>
      </c>
      <c r="D20" s="29">
        <f t="shared" si="7"/>
        <v>29</v>
      </c>
      <c r="E20" s="29">
        <f t="shared" si="7"/>
        <v>26</v>
      </c>
      <c r="F20" s="29">
        <f t="shared" si="7"/>
        <v>11</v>
      </c>
      <c r="G20" s="29">
        <f t="shared" si="7"/>
        <v>18</v>
      </c>
      <c r="H20" s="29">
        <f t="shared" si="7"/>
        <v>7</v>
      </c>
      <c r="I20" s="30">
        <f t="shared" si="7"/>
        <v>25</v>
      </c>
      <c r="J20" s="31">
        <f t="shared" si="7"/>
        <v>54</v>
      </c>
      <c r="K20" s="5"/>
      <c r="L20" s="6"/>
      <c r="M20" s="218" t="s">
        <v>23</v>
      </c>
      <c r="N20" s="28">
        <f>SUM(N21:N24)</f>
        <v>5</v>
      </c>
      <c r="O20" s="29">
        <f>SUM(O21:O24)</f>
        <v>6</v>
      </c>
      <c r="P20" s="28">
        <f>SUM(P21:P24)</f>
        <v>5</v>
      </c>
      <c r="Q20" s="229">
        <f t="shared" si="1"/>
        <v>60</v>
      </c>
      <c r="R20" s="239">
        <f t="shared" si="2"/>
        <v>37</v>
      </c>
      <c r="S20" s="59"/>
      <c r="T20" s="114"/>
      <c r="U20" s="114"/>
      <c r="V20" s="104"/>
      <c r="W20" s="104"/>
    </row>
    <row r="21" spans="1:23" s="92" customFormat="1" ht="24" customHeight="1">
      <c r="A21" s="13" t="s">
        <v>24</v>
      </c>
      <c r="B21" s="203">
        <v>97</v>
      </c>
      <c r="C21" s="36">
        <v>2</v>
      </c>
      <c r="D21" s="37">
        <v>13</v>
      </c>
      <c r="E21" s="37">
        <v>12</v>
      </c>
      <c r="F21" s="37">
        <v>1</v>
      </c>
      <c r="G21" s="37">
        <v>6</v>
      </c>
      <c r="H21" s="37">
        <v>3</v>
      </c>
      <c r="I21" s="38">
        <v>9</v>
      </c>
      <c r="J21" s="39">
        <v>23</v>
      </c>
      <c r="K21" s="152"/>
      <c r="L21" s="153"/>
      <c r="M21" s="220" t="s">
        <v>24</v>
      </c>
      <c r="N21" s="36">
        <v>1</v>
      </c>
      <c r="O21" s="37">
        <v>2</v>
      </c>
      <c r="P21" s="36">
        <v>2</v>
      </c>
      <c r="Q21" s="233">
        <f t="shared" si="1"/>
        <v>23</v>
      </c>
      <c r="R21" s="240">
        <f t="shared" si="2"/>
        <v>13</v>
      </c>
      <c r="S21" s="58"/>
      <c r="T21" s="101"/>
      <c r="U21" s="101"/>
      <c r="V21" s="102"/>
      <c r="W21" s="102"/>
    </row>
    <row r="22" spans="1:23" s="92" customFormat="1" ht="24" customHeight="1">
      <c r="A22" s="14" t="s">
        <v>25</v>
      </c>
      <c r="B22" s="204">
        <v>46</v>
      </c>
      <c r="C22" s="40">
        <v>2</v>
      </c>
      <c r="D22" s="41">
        <v>4</v>
      </c>
      <c r="E22" s="41">
        <v>5</v>
      </c>
      <c r="F22" s="41">
        <v>2</v>
      </c>
      <c r="G22" s="41">
        <v>6</v>
      </c>
      <c r="H22" s="41" t="s">
        <v>61</v>
      </c>
      <c r="I22" s="42">
        <v>8</v>
      </c>
      <c r="J22" s="43">
        <v>9</v>
      </c>
      <c r="K22" s="152"/>
      <c r="L22" s="153"/>
      <c r="M22" s="221" t="s">
        <v>25</v>
      </c>
      <c r="N22" s="40">
        <v>3</v>
      </c>
      <c r="O22" s="41" t="s">
        <v>61</v>
      </c>
      <c r="P22" s="40">
        <v>1</v>
      </c>
      <c r="Q22" s="235">
        <f t="shared" si="1"/>
        <v>6</v>
      </c>
      <c r="R22" s="241">
        <f t="shared" si="2"/>
        <v>7</v>
      </c>
      <c r="S22" s="58"/>
      <c r="T22" s="101"/>
      <c r="U22" s="101"/>
      <c r="V22" s="102"/>
      <c r="W22" s="102"/>
    </row>
    <row r="23" spans="1:23" s="92" customFormat="1" ht="24" customHeight="1">
      <c r="A23" s="14" t="s">
        <v>26</v>
      </c>
      <c r="B23" s="204">
        <v>28</v>
      </c>
      <c r="C23" s="40">
        <v>1</v>
      </c>
      <c r="D23" s="41">
        <v>1</v>
      </c>
      <c r="E23" s="41">
        <v>2</v>
      </c>
      <c r="F23" s="41">
        <v>2</v>
      </c>
      <c r="G23" s="41" t="s">
        <v>61</v>
      </c>
      <c r="H23" s="41">
        <v>2</v>
      </c>
      <c r="I23" s="42">
        <v>3</v>
      </c>
      <c r="J23" s="43">
        <v>6</v>
      </c>
      <c r="K23" s="152"/>
      <c r="L23" s="153"/>
      <c r="M23" s="221" t="s">
        <v>26</v>
      </c>
      <c r="N23" s="40" t="s">
        <v>61</v>
      </c>
      <c r="O23" s="41">
        <v>2</v>
      </c>
      <c r="P23" s="40">
        <v>1</v>
      </c>
      <c r="Q23" s="235">
        <f t="shared" si="1"/>
        <v>8</v>
      </c>
      <c r="R23" s="241">
        <f t="shared" si="2"/>
        <v>4</v>
      </c>
      <c r="S23" s="58"/>
      <c r="T23" s="101"/>
      <c r="U23" s="101"/>
      <c r="V23" s="102"/>
      <c r="W23" s="102"/>
    </row>
    <row r="24" spans="1:23" s="92" customFormat="1" ht="24" customHeight="1">
      <c r="A24" s="14" t="s">
        <v>53</v>
      </c>
      <c r="B24" s="204">
        <v>83</v>
      </c>
      <c r="C24" s="40">
        <v>3</v>
      </c>
      <c r="D24" s="41">
        <v>11</v>
      </c>
      <c r="E24" s="41">
        <v>7</v>
      </c>
      <c r="F24" s="41">
        <v>6</v>
      </c>
      <c r="G24" s="41">
        <v>6</v>
      </c>
      <c r="H24" s="41">
        <v>2</v>
      </c>
      <c r="I24" s="42">
        <v>5</v>
      </c>
      <c r="J24" s="43">
        <v>16</v>
      </c>
      <c r="K24" s="152"/>
      <c r="L24" s="153"/>
      <c r="M24" s="221" t="s">
        <v>53</v>
      </c>
      <c r="N24" s="40">
        <v>1</v>
      </c>
      <c r="O24" s="41">
        <v>2</v>
      </c>
      <c r="P24" s="40">
        <v>1</v>
      </c>
      <c r="Q24" s="235">
        <f t="shared" si="1"/>
        <v>23</v>
      </c>
      <c r="R24" s="241">
        <f t="shared" si="2"/>
        <v>13</v>
      </c>
      <c r="S24" s="58"/>
      <c r="T24" s="101"/>
      <c r="U24" s="101"/>
      <c r="V24" s="102"/>
      <c r="W24" s="102"/>
    </row>
    <row r="25" spans="1:23" s="105" customFormat="1" ht="24" customHeight="1">
      <c r="A25" s="9" t="s">
        <v>27</v>
      </c>
      <c r="B25" s="201">
        <f>IF(SUM(B26:B31),SUM(B26:B31),"        -")</f>
        <v>221</v>
      </c>
      <c r="C25" s="28">
        <f aca="true" t="shared" si="8" ref="C25:J25">SUM(C26:C31)</f>
        <v>10</v>
      </c>
      <c r="D25" s="29">
        <f t="shared" si="8"/>
        <v>32</v>
      </c>
      <c r="E25" s="29">
        <f t="shared" si="8"/>
        <v>18</v>
      </c>
      <c r="F25" s="29">
        <f t="shared" si="8"/>
        <v>12</v>
      </c>
      <c r="G25" s="29">
        <f t="shared" si="8"/>
        <v>17</v>
      </c>
      <c r="H25" s="29">
        <f t="shared" si="8"/>
        <v>12</v>
      </c>
      <c r="I25" s="30">
        <f t="shared" si="8"/>
        <v>16</v>
      </c>
      <c r="J25" s="31">
        <f t="shared" si="8"/>
        <v>42</v>
      </c>
      <c r="K25" s="5"/>
      <c r="L25" s="6"/>
      <c r="M25" s="218" t="s">
        <v>27</v>
      </c>
      <c r="N25" s="28">
        <f>SUM(N26:N31)</f>
        <v>7</v>
      </c>
      <c r="O25" s="29">
        <f>SUM(O26:O31)</f>
        <v>4</v>
      </c>
      <c r="P25" s="28">
        <f>SUM(P26:P31)</f>
        <v>1</v>
      </c>
      <c r="Q25" s="229">
        <f t="shared" si="1"/>
        <v>50</v>
      </c>
      <c r="R25" s="239">
        <f t="shared" si="2"/>
        <v>30</v>
      </c>
      <c r="S25" s="59"/>
      <c r="T25" s="114"/>
      <c r="U25" s="114"/>
      <c r="V25" s="104"/>
      <c r="W25" s="104"/>
    </row>
    <row r="26" spans="1:23" s="92" customFormat="1" ht="24" customHeight="1">
      <c r="A26" s="13" t="s">
        <v>28</v>
      </c>
      <c r="B26" s="203">
        <v>87</v>
      </c>
      <c r="C26" s="36">
        <v>4</v>
      </c>
      <c r="D26" s="37">
        <v>16</v>
      </c>
      <c r="E26" s="37">
        <v>7</v>
      </c>
      <c r="F26" s="37">
        <v>5</v>
      </c>
      <c r="G26" s="37">
        <v>4</v>
      </c>
      <c r="H26" s="37">
        <v>2</v>
      </c>
      <c r="I26" s="38">
        <v>8</v>
      </c>
      <c r="J26" s="39">
        <v>14</v>
      </c>
      <c r="K26" s="152"/>
      <c r="L26" s="153"/>
      <c r="M26" s="220" t="s">
        <v>28</v>
      </c>
      <c r="N26" s="36">
        <v>5</v>
      </c>
      <c r="O26" s="37" t="s">
        <v>61</v>
      </c>
      <c r="P26" s="36" t="s">
        <v>61</v>
      </c>
      <c r="Q26" s="233">
        <f t="shared" si="1"/>
        <v>22</v>
      </c>
      <c r="R26" s="240">
        <f t="shared" si="2"/>
        <v>12</v>
      </c>
      <c r="S26" s="58"/>
      <c r="T26" s="101"/>
      <c r="U26" s="101"/>
      <c r="V26" s="102"/>
      <c r="W26" s="102"/>
    </row>
    <row r="27" spans="1:23" s="92" customFormat="1" ht="24" customHeight="1">
      <c r="A27" s="14" t="s">
        <v>29</v>
      </c>
      <c r="B27" s="204">
        <v>29</v>
      </c>
      <c r="C27" s="40">
        <v>2</v>
      </c>
      <c r="D27" s="41">
        <v>1</v>
      </c>
      <c r="E27" s="41">
        <v>4</v>
      </c>
      <c r="F27" s="41">
        <v>1</v>
      </c>
      <c r="G27" s="41">
        <v>3</v>
      </c>
      <c r="H27" s="41">
        <v>3</v>
      </c>
      <c r="I27" s="42">
        <v>1</v>
      </c>
      <c r="J27" s="43">
        <v>7</v>
      </c>
      <c r="K27" s="152"/>
      <c r="L27" s="153"/>
      <c r="M27" s="221" t="s">
        <v>29</v>
      </c>
      <c r="N27" s="40" t="s">
        <v>61</v>
      </c>
      <c r="O27" s="41">
        <v>1</v>
      </c>
      <c r="P27" s="40" t="s">
        <v>61</v>
      </c>
      <c r="Q27" s="235">
        <f t="shared" si="1"/>
        <v>6</v>
      </c>
      <c r="R27" s="241">
        <f t="shared" si="2"/>
        <v>5</v>
      </c>
      <c r="S27" s="58"/>
      <c r="T27" s="101"/>
      <c r="U27" s="101"/>
      <c r="V27" s="102"/>
      <c r="W27" s="102"/>
    </row>
    <row r="28" spans="1:23" s="92" customFormat="1" ht="24" customHeight="1">
      <c r="A28" s="14" t="s">
        <v>30</v>
      </c>
      <c r="B28" s="204">
        <v>19</v>
      </c>
      <c r="C28" s="40">
        <v>1</v>
      </c>
      <c r="D28" s="41">
        <v>3</v>
      </c>
      <c r="E28" s="41">
        <v>3</v>
      </c>
      <c r="F28" s="41" t="s">
        <v>61</v>
      </c>
      <c r="G28" s="41">
        <v>1</v>
      </c>
      <c r="H28" s="41">
        <v>1</v>
      </c>
      <c r="I28" s="42" t="s">
        <v>61</v>
      </c>
      <c r="J28" s="43">
        <v>4</v>
      </c>
      <c r="K28" s="152"/>
      <c r="L28" s="153"/>
      <c r="M28" s="221" t="s">
        <v>30</v>
      </c>
      <c r="N28" s="40" t="s">
        <v>61</v>
      </c>
      <c r="O28" s="41">
        <v>1</v>
      </c>
      <c r="P28" s="40" t="s">
        <v>61</v>
      </c>
      <c r="Q28" s="235">
        <f t="shared" si="1"/>
        <v>5</v>
      </c>
      <c r="R28" s="241">
        <f t="shared" si="2"/>
        <v>3</v>
      </c>
      <c r="S28" s="58"/>
      <c r="T28" s="101"/>
      <c r="U28" s="101"/>
      <c r="V28" s="102"/>
      <c r="W28" s="102"/>
    </row>
    <row r="29" spans="1:23" s="92" customFormat="1" ht="24" customHeight="1">
      <c r="A29" s="14" t="s">
        <v>31</v>
      </c>
      <c r="B29" s="204">
        <v>22</v>
      </c>
      <c r="C29" s="40">
        <v>2</v>
      </c>
      <c r="D29" s="41">
        <v>2</v>
      </c>
      <c r="E29" s="41">
        <v>1</v>
      </c>
      <c r="F29" s="41">
        <v>1</v>
      </c>
      <c r="G29" s="41">
        <v>3</v>
      </c>
      <c r="H29" s="41">
        <v>2</v>
      </c>
      <c r="I29" s="42">
        <v>1</v>
      </c>
      <c r="J29" s="43">
        <v>4</v>
      </c>
      <c r="K29" s="152"/>
      <c r="L29" s="153"/>
      <c r="M29" s="221" t="s">
        <v>31</v>
      </c>
      <c r="N29" s="40" t="s">
        <v>61</v>
      </c>
      <c r="O29" s="41">
        <v>1</v>
      </c>
      <c r="P29" s="40" t="s">
        <v>61</v>
      </c>
      <c r="Q29" s="235">
        <f t="shared" si="1"/>
        <v>5</v>
      </c>
      <c r="R29" s="241">
        <f t="shared" si="2"/>
        <v>2</v>
      </c>
      <c r="S29" s="58"/>
      <c r="T29" s="101"/>
      <c r="U29" s="101"/>
      <c r="V29" s="102"/>
      <c r="W29" s="102"/>
    </row>
    <row r="30" spans="1:23" s="92" customFormat="1" ht="24" customHeight="1">
      <c r="A30" s="15" t="s">
        <v>32</v>
      </c>
      <c r="B30" s="205">
        <v>23</v>
      </c>
      <c r="C30" s="44" t="s">
        <v>61</v>
      </c>
      <c r="D30" s="45">
        <v>3</v>
      </c>
      <c r="E30" s="45" t="s">
        <v>61</v>
      </c>
      <c r="F30" s="45">
        <v>3</v>
      </c>
      <c r="G30" s="45">
        <v>4</v>
      </c>
      <c r="H30" s="45" t="s">
        <v>61</v>
      </c>
      <c r="I30" s="46">
        <v>3</v>
      </c>
      <c r="J30" s="47">
        <v>6</v>
      </c>
      <c r="K30" s="152"/>
      <c r="L30" s="153"/>
      <c r="M30" s="222" t="s">
        <v>32</v>
      </c>
      <c r="N30" s="44" t="s">
        <v>61</v>
      </c>
      <c r="O30" s="45">
        <v>1</v>
      </c>
      <c r="P30" s="44" t="s">
        <v>61</v>
      </c>
      <c r="Q30" s="237">
        <f t="shared" si="1"/>
        <v>3</v>
      </c>
      <c r="R30" s="238">
        <f t="shared" si="2"/>
        <v>3</v>
      </c>
      <c r="S30" s="58"/>
      <c r="T30" s="101"/>
      <c r="U30" s="101"/>
      <c r="V30" s="102"/>
      <c r="W30" s="102"/>
    </row>
    <row r="31" spans="1:23" s="92" customFormat="1" ht="24" customHeight="1">
      <c r="A31" s="14" t="s">
        <v>48</v>
      </c>
      <c r="B31" s="204">
        <v>41</v>
      </c>
      <c r="C31" s="40">
        <v>1</v>
      </c>
      <c r="D31" s="41">
        <v>7</v>
      </c>
      <c r="E31" s="41">
        <v>3</v>
      </c>
      <c r="F31" s="40">
        <v>2</v>
      </c>
      <c r="G31" s="41">
        <v>2</v>
      </c>
      <c r="H31" s="41">
        <v>4</v>
      </c>
      <c r="I31" s="42">
        <v>3</v>
      </c>
      <c r="J31" s="43">
        <v>7</v>
      </c>
      <c r="K31" s="152"/>
      <c r="L31" s="153"/>
      <c r="M31" s="221" t="s">
        <v>48</v>
      </c>
      <c r="N31" s="40">
        <v>2</v>
      </c>
      <c r="O31" s="41" t="s">
        <v>61</v>
      </c>
      <c r="P31" s="40">
        <v>1</v>
      </c>
      <c r="Q31" s="235">
        <f t="shared" si="1"/>
        <v>9</v>
      </c>
      <c r="R31" s="241">
        <f t="shared" si="2"/>
        <v>5</v>
      </c>
      <c r="S31" s="58"/>
      <c r="T31" s="101"/>
      <c r="U31" s="101"/>
      <c r="V31" s="102"/>
      <c r="W31" s="102"/>
    </row>
    <row r="32" spans="1:23" s="105" customFormat="1" ht="24" customHeight="1">
      <c r="A32" s="9" t="s">
        <v>33</v>
      </c>
      <c r="B32" s="201">
        <f>IF(SUM(B33:B37),SUM(B33:B37),"-")</f>
        <v>450</v>
      </c>
      <c r="C32" s="28">
        <f aca="true" t="shared" si="9" ref="C32:J32">SUM(C33:C37)</f>
        <v>16</v>
      </c>
      <c r="D32" s="29">
        <f t="shared" si="9"/>
        <v>65</v>
      </c>
      <c r="E32" s="29">
        <f t="shared" si="9"/>
        <v>28</v>
      </c>
      <c r="F32" s="29">
        <f t="shared" si="9"/>
        <v>25</v>
      </c>
      <c r="G32" s="29">
        <f t="shared" si="9"/>
        <v>36</v>
      </c>
      <c r="H32" s="29">
        <f t="shared" si="9"/>
        <v>21</v>
      </c>
      <c r="I32" s="30">
        <f t="shared" si="9"/>
        <v>34</v>
      </c>
      <c r="J32" s="31">
        <f t="shared" si="9"/>
        <v>106</v>
      </c>
      <c r="K32" s="5"/>
      <c r="L32" s="6"/>
      <c r="M32" s="218" t="s">
        <v>33</v>
      </c>
      <c r="N32" s="28">
        <f>SUM(N33:N37)</f>
        <v>17</v>
      </c>
      <c r="O32" s="29">
        <f>SUM(O33:O37)</f>
        <v>5</v>
      </c>
      <c r="P32" s="28">
        <f>SUM(P33:P37)</f>
        <v>17</v>
      </c>
      <c r="Q32" s="229">
        <f t="shared" si="1"/>
        <v>80</v>
      </c>
      <c r="R32" s="239">
        <f t="shared" si="2"/>
        <v>53</v>
      </c>
      <c r="S32" s="59"/>
      <c r="T32" s="114"/>
      <c r="U32" s="114"/>
      <c r="V32" s="104"/>
      <c r="W32" s="104"/>
    </row>
    <row r="33" spans="1:23" s="92" customFormat="1" ht="24" customHeight="1">
      <c r="A33" s="13" t="s">
        <v>34</v>
      </c>
      <c r="B33" s="203">
        <v>270</v>
      </c>
      <c r="C33" s="36">
        <v>11</v>
      </c>
      <c r="D33" s="37">
        <v>39</v>
      </c>
      <c r="E33" s="37">
        <v>11</v>
      </c>
      <c r="F33" s="37">
        <v>13</v>
      </c>
      <c r="G33" s="37">
        <v>21</v>
      </c>
      <c r="H33" s="37">
        <v>14</v>
      </c>
      <c r="I33" s="38">
        <v>22</v>
      </c>
      <c r="J33" s="39">
        <v>62</v>
      </c>
      <c r="K33" s="152"/>
      <c r="L33" s="153"/>
      <c r="M33" s="220" t="s">
        <v>34</v>
      </c>
      <c r="N33" s="36">
        <v>13</v>
      </c>
      <c r="O33" s="37">
        <v>4</v>
      </c>
      <c r="P33" s="36">
        <v>11</v>
      </c>
      <c r="Q33" s="233">
        <f t="shared" si="1"/>
        <v>49</v>
      </c>
      <c r="R33" s="240">
        <f t="shared" si="2"/>
        <v>24</v>
      </c>
      <c r="S33" s="58"/>
      <c r="T33" s="101"/>
      <c r="U33" s="101"/>
      <c r="V33" s="102"/>
      <c r="W33" s="102"/>
    </row>
    <row r="34" spans="1:23" s="92" customFormat="1" ht="24" customHeight="1">
      <c r="A34" s="14" t="s">
        <v>46</v>
      </c>
      <c r="B34" s="204">
        <v>35</v>
      </c>
      <c r="C34" s="40">
        <v>1</v>
      </c>
      <c r="D34" s="41">
        <v>3</v>
      </c>
      <c r="E34" s="41">
        <v>5</v>
      </c>
      <c r="F34" s="41">
        <v>2</v>
      </c>
      <c r="G34" s="41">
        <v>1</v>
      </c>
      <c r="H34" s="41">
        <v>2</v>
      </c>
      <c r="I34" s="42">
        <v>3</v>
      </c>
      <c r="J34" s="43">
        <v>8</v>
      </c>
      <c r="K34" s="152"/>
      <c r="L34" s="153"/>
      <c r="M34" s="221" t="s">
        <v>46</v>
      </c>
      <c r="N34" s="40" t="s">
        <v>61</v>
      </c>
      <c r="O34" s="41" t="s">
        <v>61</v>
      </c>
      <c r="P34" s="40" t="s">
        <v>61</v>
      </c>
      <c r="Q34" s="235">
        <f t="shared" si="1"/>
        <v>10</v>
      </c>
      <c r="R34" s="241">
        <f t="shared" si="2"/>
        <v>7</v>
      </c>
      <c r="S34" s="58"/>
      <c r="T34" s="101"/>
      <c r="U34" s="101"/>
      <c r="V34" s="102"/>
      <c r="W34" s="102"/>
    </row>
    <row r="35" spans="1:23" s="92" customFormat="1" ht="24" customHeight="1">
      <c r="A35" s="14" t="s">
        <v>35</v>
      </c>
      <c r="B35" s="204">
        <v>86</v>
      </c>
      <c r="C35" s="40">
        <v>3</v>
      </c>
      <c r="D35" s="41">
        <v>14</v>
      </c>
      <c r="E35" s="41">
        <v>6</v>
      </c>
      <c r="F35" s="41">
        <v>6</v>
      </c>
      <c r="G35" s="41">
        <v>8</v>
      </c>
      <c r="H35" s="41">
        <v>2</v>
      </c>
      <c r="I35" s="42">
        <v>5</v>
      </c>
      <c r="J35" s="43">
        <v>20</v>
      </c>
      <c r="K35" s="152"/>
      <c r="L35" s="153"/>
      <c r="M35" s="221" t="s">
        <v>35</v>
      </c>
      <c r="N35" s="40">
        <v>3</v>
      </c>
      <c r="O35" s="41">
        <v>1</v>
      </c>
      <c r="P35" s="40">
        <v>2</v>
      </c>
      <c r="Q35" s="235">
        <f t="shared" si="1"/>
        <v>16</v>
      </c>
      <c r="R35" s="241">
        <f t="shared" si="2"/>
        <v>12</v>
      </c>
      <c r="S35" s="58"/>
      <c r="T35" s="101"/>
      <c r="U35" s="101"/>
      <c r="V35" s="102"/>
      <c r="W35" s="102"/>
    </row>
    <row r="36" spans="1:23" s="92" customFormat="1" ht="24" customHeight="1">
      <c r="A36" s="14" t="s">
        <v>36</v>
      </c>
      <c r="B36" s="204">
        <v>38</v>
      </c>
      <c r="C36" s="40">
        <v>1</v>
      </c>
      <c r="D36" s="41">
        <v>6</v>
      </c>
      <c r="E36" s="41">
        <v>4</v>
      </c>
      <c r="F36" s="41">
        <v>2</v>
      </c>
      <c r="G36" s="41">
        <v>4</v>
      </c>
      <c r="H36" s="41">
        <v>2</v>
      </c>
      <c r="I36" s="42">
        <v>4</v>
      </c>
      <c r="J36" s="43">
        <v>7</v>
      </c>
      <c r="K36" s="152"/>
      <c r="L36" s="153"/>
      <c r="M36" s="221" t="s">
        <v>36</v>
      </c>
      <c r="N36" s="40">
        <v>1</v>
      </c>
      <c r="O36" s="41" t="s">
        <v>61</v>
      </c>
      <c r="P36" s="40">
        <v>3</v>
      </c>
      <c r="Q36" s="235">
        <f t="shared" si="1"/>
        <v>4</v>
      </c>
      <c r="R36" s="241">
        <f t="shared" si="2"/>
        <v>6</v>
      </c>
      <c r="S36" s="58"/>
      <c r="T36" s="101"/>
      <c r="U36" s="101"/>
      <c r="V36" s="102"/>
      <c r="W36" s="102"/>
    </row>
    <row r="37" spans="1:23" s="92" customFormat="1" ht="24" customHeight="1">
      <c r="A37" s="15" t="s">
        <v>37</v>
      </c>
      <c r="B37" s="205">
        <v>21</v>
      </c>
      <c r="C37" s="44" t="s">
        <v>61</v>
      </c>
      <c r="D37" s="45">
        <v>3</v>
      </c>
      <c r="E37" s="45">
        <v>2</v>
      </c>
      <c r="F37" s="45">
        <v>2</v>
      </c>
      <c r="G37" s="45">
        <v>2</v>
      </c>
      <c r="H37" s="45">
        <v>1</v>
      </c>
      <c r="I37" s="46" t="s">
        <v>61</v>
      </c>
      <c r="J37" s="47">
        <v>9</v>
      </c>
      <c r="K37" s="152"/>
      <c r="L37" s="153"/>
      <c r="M37" s="222" t="s">
        <v>37</v>
      </c>
      <c r="N37" s="44" t="s">
        <v>61</v>
      </c>
      <c r="O37" s="45" t="s">
        <v>61</v>
      </c>
      <c r="P37" s="44">
        <v>1</v>
      </c>
      <c r="Q37" s="237">
        <f t="shared" si="1"/>
        <v>1</v>
      </c>
      <c r="R37" s="238">
        <f t="shared" si="2"/>
        <v>4</v>
      </c>
      <c r="S37" s="58"/>
      <c r="T37" s="101"/>
      <c r="U37" s="101"/>
      <c r="V37" s="102"/>
      <c r="W37" s="102"/>
    </row>
    <row r="38" spans="1:23" s="105" customFormat="1" ht="24" customHeight="1">
      <c r="A38" s="9" t="s">
        <v>38</v>
      </c>
      <c r="B38" s="201">
        <f>IF(SUM(B39:B42),SUM(B39:B42),"        -")</f>
        <v>213</v>
      </c>
      <c r="C38" s="28">
        <f aca="true" t="shared" si="10" ref="C38:J38">SUM(C39:C42)</f>
        <v>7</v>
      </c>
      <c r="D38" s="29">
        <f t="shared" si="10"/>
        <v>30</v>
      </c>
      <c r="E38" s="29">
        <f t="shared" si="10"/>
        <v>24</v>
      </c>
      <c r="F38" s="29">
        <f t="shared" si="10"/>
        <v>5</v>
      </c>
      <c r="G38" s="29">
        <f t="shared" si="10"/>
        <v>24</v>
      </c>
      <c r="H38" s="29">
        <f t="shared" si="10"/>
        <v>8</v>
      </c>
      <c r="I38" s="30">
        <f t="shared" si="10"/>
        <v>26</v>
      </c>
      <c r="J38" s="31">
        <f t="shared" si="10"/>
        <v>40</v>
      </c>
      <c r="K38" s="5"/>
      <c r="L38" s="6"/>
      <c r="M38" s="218" t="s">
        <v>38</v>
      </c>
      <c r="N38" s="28">
        <f>SUM(N39:N42)</f>
        <v>5</v>
      </c>
      <c r="O38" s="29">
        <f>SUM(O39:O42)</f>
        <v>3</v>
      </c>
      <c r="P38" s="28">
        <f>SUM(P39:P42)</f>
        <v>3</v>
      </c>
      <c r="Q38" s="229">
        <f t="shared" si="1"/>
        <v>38</v>
      </c>
      <c r="R38" s="239">
        <f t="shared" si="2"/>
        <v>29</v>
      </c>
      <c r="S38" s="59"/>
      <c r="T38" s="114"/>
      <c r="U38" s="114"/>
      <c r="V38" s="104"/>
      <c r="W38" s="104"/>
    </row>
    <row r="39" spans="1:23" s="92" customFormat="1" ht="24" customHeight="1">
      <c r="A39" s="13" t="s">
        <v>39</v>
      </c>
      <c r="B39" s="203">
        <v>124</v>
      </c>
      <c r="C39" s="36">
        <v>6</v>
      </c>
      <c r="D39" s="37">
        <v>16</v>
      </c>
      <c r="E39" s="37">
        <v>14</v>
      </c>
      <c r="F39" s="37">
        <v>3</v>
      </c>
      <c r="G39" s="37">
        <v>16</v>
      </c>
      <c r="H39" s="37">
        <v>4</v>
      </c>
      <c r="I39" s="38">
        <v>11</v>
      </c>
      <c r="J39" s="39">
        <v>21</v>
      </c>
      <c r="K39" s="152"/>
      <c r="L39" s="153"/>
      <c r="M39" s="220" t="s">
        <v>39</v>
      </c>
      <c r="N39" s="36">
        <v>2</v>
      </c>
      <c r="O39" s="37">
        <v>2</v>
      </c>
      <c r="P39" s="36">
        <v>2</v>
      </c>
      <c r="Q39" s="233">
        <f t="shared" si="1"/>
        <v>27</v>
      </c>
      <c r="R39" s="240">
        <f t="shared" si="2"/>
        <v>17</v>
      </c>
      <c r="S39" s="58"/>
      <c r="T39" s="101"/>
      <c r="U39" s="101"/>
      <c r="V39" s="102"/>
      <c r="W39" s="102"/>
    </row>
    <row r="40" spans="1:23" s="92" customFormat="1" ht="24" customHeight="1">
      <c r="A40" s="14" t="s">
        <v>40</v>
      </c>
      <c r="B40" s="204">
        <v>68</v>
      </c>
      <c r="C40" s="40" t="s">
        <v>61</v>
      </c>
      <c r="D40" s="41">
        <v>10</v>
      </c>
      <c r="E40" s="41">
        <v>8</v>
      </c>
      <c r="F40" s="41">
        <v>2</v>
      </c>
      <c r="G40" s="41">
        <v>7</v>
      </c>
      <c r="H40" s="41">
        <v>4</v>
      </c>
      <c r="I40" s="42">
        <v>10</v>
      </c>
      <c r="J40" s="43">
        <v>15</v>
      </c>
      <c r="K40" s="152"/>
      <c r="L40" s="153"/>
      <c r="M40" s="221" t="s">
        <v>40</v>
      </c>
      <c r="N40" s="40">
        <v>3</v>
      </c>
      <c r="O40" s="41" t="s">
        <v>61</v>
      </c>
      <c r="P40" s="40">
        <v>1</v>
      </c>
      <c r="Q40" s="235">
        <f t="shared" si="1"/>
        <v>8</v>
      </c>
      <c r="R40" s="241">
        <f t="shared" si="2"/>
        <v>10</v>
      </c>
      <c r="S40" s="58"/>
      <c r="T40" s="101"/>
      <c r="U40" s="101"/>
      <c r="V40" s="102"/>
      <c r="W40" s="102"/>
    </row>
    <row r="41" spans="1:23" s="92" customFormat="1" ht="24" customHeight="1">
      <c r="A41" s="14" t="s">
        <v>41</v>
      </c>
      <c r="B41" s="204">
        <v>20</v>
      </c>
      <c r="C41" s="40">
        <v>1</v>
      </c>
      <c r="D41" s="41">
        <v>4</v>
      </c>
      <c r="E41" s="41">
        <v>2</v>
      </c>
      <c r="F41" s="41" t="s">
        <v>61</v>
      </c>
      <c r="G41" s="41" t="s">
        <v>61</v>
      </c>
      <c r="H41" s="41" t="s">
        <v>61</v>
      </c>
      <c r="I41" s="42">
        <v>5</v>
      </c>
      <c r="J41" s="43">
        <v>4</v>
      </c>
      <c r="K41" s="152"/>
      <c r="L41" s="153"/>
      <c r="M41" s="221" t="s">
        <v>41</v>
      </c>
      <c r="N41" s="40" t="s">
        <v>61</v>
      </c>
      <c r="O41" s="41">
        <v>1</v>
      </c>
      <c r="P41" s="40" t="s">
        <v>61</v>
      </c>
      <c r="Q41" s="235">
        <f t="shared" si="1"/>
        <v>3</v>
      </c>
      <c r="R41" s="241">
        <f t="shared" si="2"/>
        <v>2</v>
      </c>
      <c r="S41" s="58"/>
      <c r="T41" s="101"/>
      <c r="U41" s="101"/>
      <c r="V41" s="102"/>
      <c r="W41" s="102"/>
    </row>
    <row r="42" spans="1:23" s="92" customFormat="1" ht="24" customHeight="1">
      <c r="A42" s="15" t="s">
        <v>42</v>
      </c>
      <c r="B42" s="205">
        <v>1</v>
      </c>
      <c r="C42" s="44" t="s">
        <v>61</v>
      </c>
      <c r="D42" s="45" t="s">
        <v>61</v>
      </c>
      <c r="E42" s="45" t="s">
        <v>61</v>
      </c>
      <c r="F42" s="45" t="s">
        <v>61</v>
      </c>
      <c r="G42" s="45">
        <v>1</v>
      </c>
      <c r="H42" s="45" t="s">
        <v>61</v>
      </c>
      <c r="I42" s="46" t="s">
        <v>61</v>
      </c>
      <c r="J42" s="47" t="s">
        <v>61</v>
      </c>
      <c r="K42" s="152"/>
      <c r="L42" s="153"/>
      <c r="M42" s="222" t="s">
        <v>42</v>
      </c>
      <c r="N42" s="44" t="s">
        <v>61</v>
      </c>
      <c r="O42" s="45" t="s">
        <v>61</v>
      </c>
      <c r="P42" s="44" t="s">
        <v>61</v>
      </c>
      <c r="Q42" s="235">
        <f t="shared" si="1"/>
        <v>0</v>
      </c>
      <c r="R42" s="241">
        <f t="shared" si="2"/>
        <v>0</v>
      </c>
      <c r="S42" s="58"/>
      <c r="T42" s="101"/>
      <c r="U42" s="101"/>
      <c r="V42" s="102"/>
      <c r="W42" s="102"/>
    </row>
    <row r="43" spans="1:23" s="105" customFormat="1" ht="24" customHeight="1">
      <c r="A43" s="17" t="s">
        <v>51</v>
      </c>
      <c r="B43" s="201">
        <f>IF(SUM(B44:B45),SUM(B44:B45),"        -")</f>
        <v>106</v>
      </c>
      <c r="C43" s="28">
        <f aca="true" t="shared" si="11" ref="C43:J43">SUM(C44:C45)</f>
        <v>2</v>
      </c>
      <c r="D43" s="29">
        <f t="shared" si="11"/>
        <v>10</v>
      </c>
      <c r="E43" s="29">
        <f t="shared" si="11"/>
        <v>10</v>
      </c>
      <c r="F43" s="29">
        <f t="shared" si="11"/>
        <v>8</v>
      </c>
      <c r="G43" s="29">
        <f t="shared" si="11"/>
        <v>16</v>
      </c>
      <c r="H43" s="29">
        <f t="shared" si="11"/>
        <v>3</v>
      </c>
      <c r="I43" s="30">
        <f t="shared" si="11"/>
        <v>18</v>
      </c>
      <c r="J43" s="31">
        <f t="shared" si="11"/>
        <v>15</v>
      </c>
      <c r="K43" s="5"/>
      <c r="L43" s="6"/>
      <c r="M43" s="223" t="s">
        <v>51</v>
      </c>
      <c r="N43" s="28">
        <f>SUM(N44:N45)</f>
        <v>2</v>
      </c>
      <c r="O43" s="29">
        <f>SUM(O44:O45)</f>
        <v>1</v>
      </c>
      <c r="P43" s="29">
        <f>SUM(P44:P45)</f>
        <v>1</v>
      </c>
      <c r="Q43" s="229">
        <f t="shared" si="1"/>
        <v>20</v>
      </c>
      <c r="R43" s="239">
        <f t="shared" si="2"/>
        <v>18</v>
      </c>
      <c r="S43" s="60"/>
      <c r="T43" s="114"/>
      <c r="U43" s="114"/>
      <c r="V43" s="104"/>
      <c r="W43" s="104"/>
    </row>
    <row r="44" spans="1:23" s="92" customFormat="1" ht="24" customHeight="1">
      <c r="A44" s="13" t="s">
        <v>49</v>
      </c>
      <c r="B44" s="203">
        <v>24</v>
      </c>
      <c r="C44" s="36" t="s">
        <v>61</v>
      </c>
      <c r="D44" s="37">
        <v>3</v>
      </c>
      <c r="E44" s="37" t="s">
        <v>61</v>
      </c>
      <c r="F44" s="37">
        <v>1</v>
      </c>
      <c r="G44" s="37">
        <v>4</v>
      </c>
      <c r="H44" s="37">
        <v>1</v>
      </c>
      <c r="I44" s="38">
        <v>2</v>
      </c>
      <c r="J44" s="39">
        <v>3</v>
      </c>
      <c r="K44" s="152"/>
      <c r="L44" s="153"/>
      <c r="M44" s="220" t="s">
        <v>49</v>
      </c>
      <c r="N44" s="36" t="s">
        <v>61</v>
      </c>
      <c r="O44" s="37">
        <v>1</v>
      </c>
      <c r="P44" s="36">
        <v>1</v>
      </c>
      <c r="Q44" s="233">
        <f t="shared" si="1"/>
        <v>8</v>
      </c>
      <c r="R44" s="240">
        <f t="shared" si="2"/>
        <v>1</v>
      </c>
      <c r="S44" s="58"/>
      <c r="T44" s="101"/>
      <c r="U44" s="101"/>
      <c r="V44" s="102"/>
      <c r="W44" s="102"/>
    </row>
    <row r="45" spans="1:23" s="92" customFormat="1" ht="24" customHeight="1" thickBot="1">
      <c r="A45" s="18" t="s">
        <v>50</v>
      </c>
      <c r="B45" s="206">
        <v>82</v>
      </c>
      <c r="C45" s="48">
        <v>2</v>
      </c>
      <c r="D45" s="49">
        <v>7</v>
      </c>
      <c r="E45" s="49">
        <v>10</v>
      </c>
      <c r="F45" s="49">
        <v>7</v>
      </c>
      <c r="G45" s="49">
        <v>12</v>
      </c>
      <c r="H45" s="49">
        <v>2</v>
      </c>
      <c r="I45" s="50">
        <v>16</v>
      </c>
      <c r="J45" s="51">
        <v>12</v>
      </c>
      <c r="K45" s="152"/>
      <c r="L45" s="153"/>
      <c r="M45" s="224" t="s">
        <v>50</v>
      </c>
      <c r="N45" s="48">
        <v>2</v>
      </c>
      <c r="O45" s="49" t="s">
        <v>61</v>
      </c>
      <c r="P45" s="49" t="s">
        <v>61</v>
      </c>
      <c r="Q45" s="242">
        <f t="shared" si="1"/>
        <v>12</v>
      </c>
      <c r="R45" s="243">
        <f t="shared" si="2"/>
        <v>17</v>
      </c>
      <c r="S45" s="58"/>
      <c r="T45" s="101"/>
      <c r="U45" s="101"/>
      <c r="V45" s="102"/>
      <c r="W45" s="102"/>
    </row>
    <row r="46" spans="2:23" ht="4.5" customHeight="1">
      <c r="B46" s="154"/>
      <c r="C46" s="154"/>
      <c r="D46" s="154"/>
      <c r="E46" s="154"/>
      <c r="F46" s="154"/>
      <c r="G46" s="154"/>
      <c r="H46" s="154"/>
      <c r="I46" s="154"/>
      <c r="J46" s="154"/>
      <c r="K46" s="155"/>
      <c r="L46" s="154"/>
      <c r="M46" s="146"/>
      <c r="N46" s="154"/>
      <c r="O46" s="154"/>
      <c r="P46" s="154"/>
      <c r="Q46" s="154"/>
      <c r="R46" s="158"/>
      <c r="S46" s="156"/>
      <c r="T46" s="147"/>
      <c r="U46" s="146"/>
      <c r="V46" s="146"/>
      <c r="W46" s="146"/>
    </row>
    <row r="47" spans="2:23" ht="17.25">
      <c r="B47" s="88"/>
      <c r="C47" s="88"/>
      <c r="D47" s="154"/>
      <c r="E47" s="154"/>
      <c r="F47" s="154"/>
      <c r="G47" s="154"/>
      <c r="H47" s="154"/>
      <c r="I47" s="154"/>
      <c r="J47" s="154"/>
      <c r="K47" s="154"/>
      <c r="L47" s="154"/>
      <c r="M47" s="146"/>
      <c r="N47" s="154"/>
      <c r="O47" s="154"/>
      <c r="P47" s="154"/>
      <c r="Q47" s="154"/>
      <c r="R47" s="154"/>
      <c r="S47" s="156"/>
      <c r="T47" s="146"/>
      <c r="U47" s="146"/>
      <c r="V47" s="146"/>
      <c r="W47" s="146"/>
    </row>
    <row r="48" spans="2:23" ht="17.25">
      <c r="B48" s="154"/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146"/>
      <c r="N48" s="154"/>
      <c r="O48" s="154"/>
      <c r="P48" s="154"/>
      <c r="Q48" s="154"/>
      <c r="R48" s="158"/>
      <c r="S48" s="156"/>
      <c r="T48" s="146"/>
      <c r="U48" s="146"/>
      <c r="V48" s="146"/>
      <c r="W48" s="146"/>
    </row>
    <row r="49" spans="2:23" ht="17.25">
      <c r="B49" s="154"/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46"/>
      <c r="N49" s="154"/>
      <c r="O49" s="154"/>
      <c r="P49" s="154"/>
      <c r="Q49" s="154"/>
      <c r="R49" s="158"/>
      <c r="S49" s="156"/>
      <c r="T49" s="146"/>
      <c r="U49" s="146"/>
      <c r="V49" s="146"/>
      <c r="W49" s="146"/>
    </row>
    <row r="50" spans="2:23" ht="17.25">
      <c r="B50" s="154"/>
      <c r="C50" s="34"/>
      <c r="D50" s="154"/>
      <c r="E50" s="154"/>
      <c r="F50" s="154"/>
      <c r="G50" s="154"/>
      <c r="H50" s="154"/>
      <c r="I50" s="154"/>
      <c r="J50" s="154"/>
      <c r="K50" s="154"/>
      <c r="L50" s="154"/>
      <c r="M50" s="146"/>
      <c r="N50" s="154"/>
      <c r="O50" s="154"/>
      <c r="P50" s="154"/>
      <c r="Q50" s="154"/>
      <c r="R50" s="158"/>
      <c r="S50" s="156"/>
      <c r="T50" s="146"/>
      <c r="U50" s="146"/>
      <c r="V50" s="146"/>
      <c r="W50" s="146"/>
    </row>
    <row r="51" spans="2:23" ht="17.25">
      <c r="B51" s="154"/>
      <c r="C51" s="154"/>
      <c r="D51" s="154"/>
      <c r="E51" s="154"/>
      <c r="F51" s="154"/>
      <c r="G51" s="154"/>
      <c r="H51" s="154"/>
      <c r="I51" s="154"/>
      <c r="J51" s="154"/>
      <c r="K51" s="154"/>
      <c r="L51" s="154"/>
      <c r="M51" s="146"/>
      <c r="N51" s="154"/>
      <c r="O51" s="154"/>
      <c r="P51" s="154"/>
      <c r="Q51" s="154"/>
      <c r="R51" s="158"/>
      <c r="S51" s="156"/>
      <c r="T51" s="146"/>
      <c r="U51" s="146"/>
      <c r="V51" s="146"/>
      <c r="W51" s="146"/>
    </row>
    <row r="52" spans="2:23" ht="17.25">
      <c r="B52" s="154"/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46"/>
      <c r="N52" s="154"/>
      <c r="O52" s="154"/>
      <c r="P52" s="154"/>
      <c r="Q52" s="154"/>
      <c r="R52" s="158"/>
      <c r="S52" s="156"/>
      <c r="T52" s="146"/>
      <c r="U52" s="146"/>
      <c r="V52" s="146"/>
      <c r="W52" s="146"/>
    </row>
    <row r="53" spans="2:23" ht="17.25">
      <c r="B53" s="154"/>
      <c r="C53" s="154"/>
      <c r="D53" s="154"/>
      <c r="E53" s="154"/>
      <c r="F53" s="154"/>
      <c r="G53" s="154"/>
      <c r="H53" s="154"/>
      <c r="I53" s="154"/>
      <c r="J53" s="154"/>
      <c r="K53" s="154"/>
      <c r="L53" s="154"/>
      <c r="M53" s="146"/>
      <c r="N53" s="154"/>
      <c r="O53" s="154"/>
      <c r="P53" s="154"/>
      <c r="Q53" s="154"/>
      <c r="R53" s="158"/>
      <c r="S53" s="156"/>
      <c r="T53" s="146"/>
      <c r="U53" s="146"/>
      <c r="V53" s="146"/>
      <c r="W53" s="146"/>
    </row>
    <row r="54" spans="2:23" ht="17.25">
      <c r="B54" s="154"/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146"/>
      <c r="N54" s="154"/>
      <c r="O54" s="154"/>
      <c r="P54" s="154"/>
      <c r="Q54" s="154"/>
      <c r="R54" s="158"/>
      <c r="S54" s="156"/>
      <c r="T54" s="146"/>
      <c r="U54" s="146"/>
      <c r="V54" s="146"/>
      <c r="W54" s="146"/>
    </row>
    <row r="55" spans="2:23" ht="17.25">
      <c r="B55" s="154"/>
      <c r="C55" s="154"/>
      <c r="D55" s="154"/>
      <c r="E55" s="154"/>
      <c r="F55" s="154"/>
      <c r="G55" s="154"/>
      <c r="H55" s="154"/>
      <c r="I55" s="154"/>
      <c r="J55" s="154"/>
      <c r="K55" s="154"/>
      <c r="L55" s="154"/>
      <c r="M55" s="146"/>
      <c r="N55" s="154"/>
      <c r="O55" s="154"/>
      <c r="P55" s="154"/>
      <c r="Q55" s="154"/>
      <c r="R55" s="158"/>
      <c r="S55" s="156"/>
      <c r="T55" s="146"/>
      <c r="U55" s="146"/>
      <c r="V55" s="146"/>
      <c r="W55" s="146"/>
    </row>
    <row r="56" spans="2:23" ht="17.25">
      <c r="B56" s="154"/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146"/>
      <c r="N56" s="154"/>
      <c r="O56" s="154"/>
      <c r="P56" s="154"/>
      <c r="Q56" s="154"/>
      <c r="R56" s="158"/>
      <c r="S56" s="156"/>
      <c r="T56" s="146"/>
      <c r="U56" s="146"/>
      <c r="V56" s="146"/>
      <c r="W56" s="146"/>
    </row>
    <row r="57" spans="2:23" ht="17.25">
      <c r="B57" s="154"/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46"/>
      <c r="N57" s="154"/>
      <c r="O57" s="154"/>
      <c r="P57" s="154"/>
      <c r="Q57" s="154"/>
      <c r="R57" s="158"/>
      <c r="S57" s="156"/>
      <c r="T57" s="146"/>
      <c r="U57" s="146"/>
      <c r="V57" s="146"/>
      <c r="W57" s="146"/>
    </row>
    <row r="58" spans="2:23" ht="17.25">
      <c r="B58" s="154"/>
      <c r="C58" s="154"/>
      <c r="D58" s="154"/>
      <c r="E58" s="154"/>
      <c r="F58" s="154"/>
      <c r="G58" s="154"/>
      <c r="H58" s="154"/>
      <c r="I58" s="154"/>
      <c r="J58" s="154"/>
      <c r="K58" s="154"/>
      <c r="L58" s="154"/>
      <c r="M58" s="146"/>
      <c r="N58" s="154"/>
      <c r="O58" s="154"/>
      <c r="P58" s="154"/>
      <c r="Q58" s="154"/>
      <c r="R58" s="158"/>
      <c r="S58" s="156"/>
      <c r="T58" s="146"/>
      <c r="U58" s="146"/>
      <c r="V58" s="146"/>
      <c r="W58" s="146"/>
    </row>
    <row r="59" spans="2:23" ht="17.25">
      <c r="B59" s="154"/>
      <c r="C59" s="154"/>
      <c r="D59" s="154"/>
      <c r="E59" s="154"/>
      <c r="F59" s="154"/>
      <c r="G59" s="154"/>
      <c r="H59" s="154"/>
      <c r="I59" s="154"/>
      <c r="J59" s="154"/>
      <c r="K59" s="154"/>
      <c r="L59" s="154"/>
      <c r="M59" s="146"/>
      <c r="N59" s="154"/>
      <c r="O59" s="154"/>
      <c r="P59" s="154"/>
      <c r="Q59" s="154"/>
      <c r="R59" s="158"/>
      <c r="S59" s="156"/>
      <c r="T59" s="146"/>
      <c r="U59" s="146"/>
      <c r="V59" s="146"/>
      <c r="W59" s="146"/>
    </row>
    <row r="60" spans="2:23" ht="17.25">
      <c r="B60" s="154"/>
      <c r="C60" s="154"/>
      <c r="D60" s="154"/>
      <c r="E60" s="154"/>
      <c r="F60" s="154"/>
      <c r="G60" s="154"/>
      <c r="H60" s="154"/>
      <c r="I60" s="154"/>
      <c r="J60" s="154"/>
      <c r="K60" s="154"/>
      <c r="L60" s="154"/>
      <c r="M60" s="146"/>
      <c r="N60" s="154"/>
      <c r="O60" s="154"/>
      <c r="P60" s="154"/>
      <c r="Q60" s="154"/>
      <c r="R60" s="158"/>
      <c r="S60" s="156"/>
      <c r="T60" s="146"/>
      <c r="U60" s="146"/>
      <c r="V60" s="146"/>
      <c r="W60" s="146"/>
    </row>
    <row r="61" spans="2:23" ht="17.25">
      <c r="B61" s="154"/>
      <c r="C61" s="154"/>
      <c r="D61" s="154"/>
      <c r="E61" s="154"/>
      <c r="F61" s="154"/>
      <c r="G61" s="154"/>
      <c r="H61" s="154"/>
      <c r="I61" s="154"/>
      <c r="J61" s="154"/>
      <c r="K61" s="154"/>
      <c r="L61" s="154"/>
      <c r="M61" s="146"/>
      <c r="N61" s="154"/>
      <c r="O61" s="154"/>
      <c r="P61" s="154"/>
      <c r="Q61" s="154"/>
      <c r="R61" s="158"/>
      <c r="S61" s="156"/>
      <c r="T61" s="146"/>
      <c r="U61" s="146"/>
      <c r="V61" s="146"/>
      <c r="W61" s="146"/>
    </row>
    <row r="62" spans="2:23" ht="17.25">
      <c r="B62" s="154"/>
      <c r="C62" s="154"/>
      <c r="D62" s="154"/>
      <c r="E62" s="154"/>
      <c r="F62" s="154"/>
      <c r="G62" s="154"/>
      <c r="H62" s="154"/>
      <c r="I62" s="154"/>
      <c r="J62" s="154"/>
      <c r="K62" s="154"/>
      <c r="L62" s="154"/>
      <c r="M62" s="146"/>
      <c r="N62" s="154"/>
      <c r="O62" s="154"/>
      <c r="P62" s="154"/>
      <c r="Q62" s="154"/>
      <c r="R62" s="158"/>
      <c r="S62" s="156"/>
      <c r="T62" s="146"/>
      <c r="U62" s="146"/>
      <c r="V62" s="146"/>
      <c r="W62" s="146"/>
    </row>
    <row r="63" spans="2:23" ht="17.25"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46"/>
      <c r="N63" s="154"/>
      <c r="O63" s="154"/>
      <c r="P63" s="154"/>
      <c r="Q63" s="154"/>
      <c r="R63" s="158"/>
      <c r="S63" s="156"/>
      <c r="T63" s="146"/>
      <c r="U63" s="146"/>
      <c r="V63" s="146"/>
      <c r="W63" s="146"/>
    </row>
    <row r="64" spans="2:23" ht="17.25">
      <c r="B64" s="154"/>
      <c r="C64" s="154"/>
      <c r="D64" s="154"/>
      <c r="E64" s="154"/>
      <c r="F64" s="154"/>
      <c r="G64" s="154"/>
      <c r="H64" s="154"/>
      <c r="I64" s="154"/>
      <c r="J64" s="154"/>
      <c r="K64" s="154"/>
      <c r="L64" s="154"/>
      <c r="M64" s="146"/>
      <c r="N64" s="154"/>
      <c r="O64" s="154"/>
      <c r="P64" s="154"/>
      <c r="Q64" s="154"/>
      <c r="R64" s="158"/>
      <c r="S64" s="156"/>
      <c r="T64" s="146"/>
      <c r="U64" s="146"/>
      <c r="V64" s="146"/>
      <c r="W64" s="146"/>
    </row>
    <row r="65" spans="2:23" ht="17.25">
      <c r="B65" s="154"/>
      <c r="C65" s="154"/>
      <c r="D65" s="154"/>
      <c r="E65" s="154"/>
      <c r="F65" s="154"/>
      <c r="G65" s="154"/>
      <c r="H65" s="154"/>
      <c r="I65" s="154"/>
      <c r="J65" s="154"/>
      <c r="K65" s="154"/>
      <c r="L65" s="154"/>
      <c r="M65" s="146"/>
      <c r="N65" s="154"/>
      <c r="O65" s="154"/>
      <c r="P65" s="154"/>
      <c r="Q65" s="154"/>
      <c r="R65" s="158"/>
      <c r="S65" s="156"/>
      <c r="T65" s="146"/>
      <c r="U65" s="146"/>
      <c r="V65" s="146"/>
      <c r="W65" s="146"/>
    </row>
    <row r="66" spans="2:23" ht="17.25">
      <c r="B66" s="154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46"/>
      <c r="N66" s="154"/>
      <c r="O66" s="154"/>
      <c r="P66" s="154"/>
      <c r="Q66" s="154"/>
      <c r="R66" s="158"/>
      <c r="S66" s="156"/>
      <c r="T66" s="146"/>
      <c r="U66" s="146"/>
      <c r="V66" s="146"/>
      <c r="W66" s="146"/>
    </row>
    <row r="67" spans="2:23" ht="17.25">
      <c r="B67" s="154"/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46"/>
      <c r="N67" s="154"/>
      <c r="O67" s="154"/>
      <c r="P67" s="154"/>
      <c r="Q67" s="154"/>
      <c r="R67" s="158"/>
      <c r="S67" s="156"/>
      <c r="T67" s="146"/>
      <c r="U67" s="146"/>
      <c r="V67" s="146"/>
      <c r="W67" s="146"/>
    </row>
    <row r="68" spans="2:23" ht="17.25">
      <c r="B68" s="154"/>
      <c r="C68" s="154"/>
      <c r="D68" s="154"/>
      <c r="E68" s="154"/>
      <c r="F68" s="154"/>
      <c r="G68" s="154"/>
      <c r="H68" s="154"/>
      <c r="I68" s="154"/>
      <c r="J68" s="154"/>
      <c r="K68" s="154"/>
      <c r="L68" s="154"/>
      <c r="M68" s="146"/>
      <c r="N68" s="154"/>
      <c r="O68" s="154"/>
      <c r="P68" s="154"/>
      <c r="Q68" s="154"/>
      <c r="R68" s="158"/>
      <c r="S68" s="156"/>
      <c r="T68" s="146"/>
      <c r="U68" s="146"/>
      <c r="V68" s="146"/>
      <c r="W68" s="146"/>
    </row>
    <row r="69" spans="2:23" ht="17.25">
      <c r="B69" s="154"/>
      <c r="C69" s="154"/>
      <c r="D69" s="154"/>
      <c r="E69" s="154"/>
      <c r="F69" s="154"/>
      <c r="G69" s="154"/>
      <c r="H69" s="154"/>
      <c r="I69" s="154"/>
      <c r="J69" s="154"/>
      <c r="K69" s="154"/>
      <c r="L69" s="154"/>
      <c r="M69" s="146"/>
      <c r="N69" s="154"/>
      <c r="O69" s="154"/>
      <c r="P69" s="154"/>
      <c r="Q69" s="154"/>
      <c r="R69" s="158"/>
      <c r="S69" s="156"/>
      <c r="T69" s="146"/>
      <c r="U69" s="146"/>
      <c r="V69" s="146"/>
      <c r="W69" s="146"/>
    </row>
    <row r="70" spans="2:23" ht="17.25">
      <c r="B70" s="154"/>
      <c r="C70" s="154"/>
      <c r="D70" s="154"/>
      <c r="E70" s="154"/>
      <c r="F70" s="154"/>
      <c r="G70" s="154"/>
      <c r="H70" s="154"/>
      <c r="I70" s="154"/>
      <c r="J70" s="154"/>
      <c r="K70" s="154"/>
      <c r="L70" s="154"/>
      <c r="M70" s="146"/>
      <c r="N70" s="154"/>
      <c r="O70" s="154"/>
      <c r="P70" s="154"/>
      <c r="Q70" s="154"/>
      <c r="R70" s="158"/>
      <c r="S70" s="156"/>
      <c r="T70" s="146"/>
      <c r="U70" s="146"/>
      <c r="V70" s="146"/>
      <c r="W70" s="146"/>
    </row>
    <row r="71" spans="2:23" ht="17.25">
      <c r="B71" s="154"/>
      <c r="C71" s="154"/>
      <c r="D71" s="154"/>
      <c r="E71" s="154"/>
      <c r="F71" s="154"/>
      <c r="G71" s="154"/>
      <c r="H71" s="154"/>
      <c r="I71" s="154"/>
      <c r="J71" s="154"/>
      <c r="K71" s="154"/>
      <c r="L71" s="154"/>
      <c r="M71" s="146"/>
      <c r="N71" s="154"/>
      <c r="O71" s="154"/>
      <c r="P71" s="154"/>
      <c r="Q71" s="154"/>
      <c r="R71" s="158"/>
      <c r="S71" s="156"/>
      <c r="T71" s="146"/>
      <c r="U71" s="146"/>
      <c r="V71" s="146"/>
      <c r="W71" s="146"/>
    </row>
    <row r="72" spans="2:23" ht="17.25">
      <c r="B72" s="154"/>
      <c r="C72" s="154"/>
      <c r="D72" s="154"/>
      <c r="E72" s="154"/>
      <c r="F72" s="154"/>
      <c r="G72" s="154"/>
      <c r="H72" s="154"/>
      <c r="I72" s="154"/>
      <c r="J72" s="154"/>
      <c r="K72" s="154"/>
      <c r="L72" s="154"/>
      <c r="M72" s="146"/>
      <c r="N72" s="154"/>
      <c r="O72" s="154"/>
      <c r="P72" s="154"/>
      <c r="Q72" s="154"/>
      <c r="R72" s="158"/>
      <c r="S72" s="156"/>
      <c r="T72" s="146"/>
      <c r="U72" s="146"/>
      <c r="V72" s="146"/>
      <c r="W72" s="146"/>
    </row>
    <row r="73" spans="2:23" ht="17.25">
      <c r="B73" s="154"/>
      <c r="C73" s="154"/>
      <c r="D73" s="154"/>
      <c r="E73" s="154"/>
      <c r="F73" s="154"/>
      <c r="G73" s="154"/>
      <c r="H73" s="154"/>
      <c r="I73" s="154"/>
      <c r="J73" s="154"/>
      <c r="K73" s="154"/>
      <c r="L73" s="154"/>
      <c r="M73" s="146"/>
      <c r="N73" s="154"/>
      <c r="O73" s="154"/>
      <c r="P73" s="154"/>
      <c r="Q73" s="154"/>
      <c r="R73" s="158"/>
      <c r="S73" s="156"/>
      <c r="T73" s="146"/>
      <c r="U73" s="146"/>
      <c r="V73" s="146"/>
      <c r="W73" s="146"/>
    </row>
    <row r="74" spans="2:23" ht="17.25">
      <c r="B74" s="154"/>
      <c r="C74" s="154"/>
      <c r="D74" s="154"/>
      <c r="E74" s="154"/>
      <c r="F74" s="154"/>
      <c r="G74" s="154"/>
      <c r="H74" s="154"/>
      <c r="I74" s="154"/>
      <c r="J74" s="154"/>
      <c r="K74" s="154"/>
      <c r="L74" s="154"/>
      <c r="M74" s="146"/>
      <c r="N74" s="154"/>
      <c r="O74" s="154"/>
      <c r="P74" s="154"/>
      <c r="Q74" s="154"/>
      <c r="R74" s="158"/>
      <c r="S74" s="156"/>
      <c r="T74" s="146"/>
      <c r="U74" s="146"/>
      <c r="V74" s="146"/>
      <c r="W74" s="146"/>
    </row>
    <row r="75" spans="2:23" ht="17.25">
      <c r="B75" s="154"/>
      <c r="C75" s="154"/>
      <c r="D75" s="154"/>
      <c r="E75" s="154"/>
      <c r="F75" s="154"/>
      <c r="G75" s="154"/>
      <c r="H75" s="154"/>
      <c r="I75" s="154"/>
      <c r="J75" s="154"/>
      <c r="K75" s="154"/>
      <c r="L75" s="154"/>
      <c r="M75" s="146"/>
      <c r="N75" s="154"/>
      <c r="O75" s="154"/>
      <c r="P75" s="154"/>
      <c r="Q75" s="154"/>
      <c r="R75" s="158"/>
      <c r="S75" s="156"/>
      <c r="T75" s="146"/>
      <c r="U75" s="146"/>
      <c r="V75" s="146"/>
      <c r="W75" s="146"/>
    </row>
    <row r="76" spans="2:23" ht="17.25">
      <c r="B76" s="154"/>
      <c r="C76" s="154"/>
      <c r="D76" s="154"/>
      <c r="E76" s="154"/>
      <c r="F76" s="154"/>
      <c r="G76" s="154"/>
      <c r="H76" s="154"/>
      <c r="I76" s="154"/>
      <c r="J76" s="154"/>
      <c r="K76" s="154"/>
      <c r="L76" s="154"/>
      <c r="M76" s="146"/>
      <c r="N76" s="154"/>
      <c r="O76" s="154"/>
      <c r="P76" s="154"/>
      <c r="Q76" s="154"/>
      <c r="R76" s="158"/>
      <c r="S76" s="156"/>
      <c r="T76" s="146"/>
      <c r="U76" s="146"/>
      <c r="V76" s="146"/>
      <c r="W76" s="146"/>
    </row>
    <row r="77" spans="2:23" ht="17.25">
      <c r="B77" s="154"/>
      <c r="C77" s="154"/>
      <c r="D77" s="154"/>
      <c r="E77" s="154"/>
      <c r="F77" s="154"/>
      <c r="G77" s="154"/>
      <c r="H77" s="154"/>
      <c r="I77" s="154"/>
      <c r="J77" s="154"/>
      <c r="K77" s="154"/>
      <c r="L77" s="154"/>
      <c r="M77" s="146"/>
      <c r="N77" s="154"/>
      <c r="O77" s="154"/>
      <c r="P77" s="154"/>
      <c r="Q77" s="154"/>
      <c r="R77" s="158"/>
      <c r="S77" s="156"/>
      <c r="T77" s="146"/>
      <c r="U77" s="146"/>
      <c r="V77" s="146"/>
      <c r="W77" s="146"/>
    </row>
    <row r="78" spans="2:23" ht="17.25">
      <c r="B78" s="154"/>
      <c r="C78" s="154"/>
      <c r="D78" s="154"/>
      <c r="E78" s="154"/>
      <c r="F78" s="154"/>
      <c r="G78" s="154"/>
      <c r="H78" s="154"/>
      <c r="I78" s="154"/>
      <c r="J78" s="154"/>
      <c r="K78" s="154"/>
      <c r="L78" s="154"/>
      <c r="M78" s="146"/>
      <c r="N78" s="154"/>
      <c r="O78" s="154"/>
      <c r="P78" s="154"/>
      <c r="Q78" s="154"/>
      <c r="R78" s="158"/>
      <c r="S78" s="156"/>
      <c r="T78" s="146"/>
      <c r="U78" s="146"/>
      <c r="V78" s="146"/>
      <c r="W78" s="146"/>
    </row>
    <row r="79" spans="2:23" ht="17.25">
      <c r="B79" s="154"/>
      <c r="C79" s="154"/>
      <c r="D79" s="154"/>
      <c r="E79" s="154"/>
      <c r="F79" s="154"/>
      <c r="G79" s="154"/>
      <c r="H79" s="154"/>
      <c r="I79" s="154"/>
      <c r="J79" s="154"/>
      <c r="K79" s="154"/>
      <c r="L79" s="154"/>
      <c r="M79" s="146"/>
      <c r="N79" s="154"/>
      <c r="O79" s="154"/>
      <c r="P79" s="154"/>
      <c r="Q79" s="154"/>
      <c r="R79" s="158"/>
      <c r="S79" s="156"/>
      <c r="T79" s="146"/>
      <c r="U79" s="146"/>
      <c r="V79" s="146"/>
      <c r="W79" s="146"/>
    </row>
    <row r="80" spans="2:23" ht="17.25">
      <c r="B80" s="154"/>
      <c r="C80" s="154"/>
      <c r="D80" s="154"/>
      <c r="E80" s="154"/>
      <c r="F80" s="154"/>
      <c r="G80" s="154"/>
      <c r="H80" s="154"/>
      <c r="I80" s="154"/>
      <c r="J80" s="154"/>
      <c r="K80" s="154"/>
      <c r="L80" s="154"/>
      <c r="M80" s="146"/>
      <c r="N80" s="154"/>
      <c r="O80" s="154"/>
      <c r="P80" s="154"/>
      <c r="Q80" s="154"/>
      <c r="R80" s="158"/>
      <c r="S80" s="156"/>
      <c r="T80" s="146"/>
      <c r="U80" s="146"/>
      <c r="V80" s="146"/>
      <c r="W80" s="146"/>
    </row>
    <row r="81" spans="2:23" ht="17.25">
      <c r="B81" s="154"/>
      <c r="C81" s="154"/>
      <c r="D81" s="154"/>
      <c r="E81" s="154"/>
      <c r="F81" s="154"/>
      <c r="G81" s="154"/>
      <c r="H81" s="154"/>
      <c r="I81" s="154"/>
      <c r="J81" s="154"/>
      <c r="K81" s="154"/>
      <c r="L81" s="154"/>
      <c r="M81" s="146"/>
      <c r="N81" s="154"/>
      <c r="O81" s="154"/>
      <c r="P81" s="154"/>
      <c r="Q81" s="154"/>
      <c r="R81" s="158"/>
      <c r="S81" s="156"/>
      <c r="T81" s="146"/>
      <c r="U81" s="146"/>
      <c r="V81" s="146"/>
      <c r="W81" s="146"/>
    </row>
    <row r="82" spans="2:23" ht="17.25">
      <c r="B82" s="154"/>
      <c r="C82" s="154"/>
      <c r="D82" s="154"/>
      <c r="E82" s="154"/>
      <c r="F82" s="154"/>
      <c r="G82" s="154"/>
      <c r="H82" s="154"/>
      <c r="I82" s="154"/>
      <c r="J82" s="154"/>
      <c r="K82" s="154"/>
      <c r="L82" s="154"/>
      <c r="M82" s="146"/>
      <c r="N82" s="154"/>
      <c r="O82" s="154"/>
      <c r="P82" s="154"/>
      <c r="Q82" s="154"/>
      <c r="R82" s="158"/>
      <c r="S82" s="156"/>
      <c r="T82" s="146"/>
      <c r="U82" s="146"/>
      <c r="V82" s="146"/>
      <c r="W82" s="146"/>
    </row>
    <row r="83" spans="2:23" ht="17.25">
      <c r="B83" s="154"/>
      <c r="C83" s="154"/>
      <c r="D83" s="154"/>
      <c r="E83" s="154"/>
      <c r="F83" s="154"/>
      <c r="G83" s="154"/>
      <c r="H83" s="154"/>
      <c r="I83" s="154"/>
      <c r="J83" s="154"/>
      <c r="K83" s="154"/>
      <c r="L83" s="154"/>
      <c r="M83" s="146"/>
      <c r="N83" s="154"/>
      <c r="O83" s="154"/>
      <c r="P83" s="154"/>
      <c r="Q83" s="154"/>
      <c r="R83" s="158"/>
      <c r="S83" s="156"/>
      <c r="T83" s="146"/>
      <c r="U83" s="146"/>
      <c r="V83" s="146"/>
      <c r="W83" s="146"/>
    </row>
    <row r="84" spans="2:23" ht="17.25">
      <c r="B84" s="154"/>
      <c r="C84" s="154"/>
      <c r="D84" s="154"/>
      <c r="E84" s="154"/>
      <c r="F84" s="154"/>
      <c r="G84" s="154"/>
      <c r="H84" s="154"/>
      <c r="I84" s="154"/>
      <c r="J84" s="154"/>
      <c r="K84" s="154"/>
      <c r="L84" s="154"/>
      <c r="M84" s="146"/>
      <c r="N84" s="154"/>
      <c r="O84" s="154"/>
      <c r="P84" s="154"/>
      <c r="Q84" s="154"/>
      <c r="R84" s="158"/>
      <c r="S84" s="156"/>
      <c r="T84" s="146"/>
      <c r="U84" s="146"/>
      <c r="V84" s="146"/>
      <c r="W84" s="146"/>
    </row>
    <row r="85" spans="2:23" ht="17.25">
      <c r="B85" s="154"/>
      <c r="C85" s="154"/>
      <c r="D85" s="154"/>
      <c r="E85" s="154"/>
      <c r="F85" s="154"/>
      <c r="G85" s="154"/>
      <c r="H85" s="154"/>
      <c r="I85" s="154"/>
      <c r="J85" s="154"/>
      <c r="K85" s="154"/>
      <c r="L85" s="154"/>
      <c r="M85" s="146"/>
      <c r="N85" s="154"/>
      <c r="O85" s="154"/>
      <c r="P85" s="154"/>
      <c r="Q85" s="154"/>
      <c r="R85" s="158"/>
      <c r="S85" s="156"/>
      <c r="T85" s="146"/>
      <c r="U85" s="146"/>
      <c r="V85" s="146"/>
      <c r="W85" s="146"/>
    </row>
    <row r="86" spans="2:23" ht="17.25">
      <c r="B86" s="154"/>
      <c r="C86" s="154"/>
      <c r="D86" s="154"/>
      <c r="E86" s="154"/>
      <c r="F86" s="154"/>
      <c r="G86" s="154"/>
      <c r="H86" s="154"/>
      <c r="I86" s="154"/>
      <c r="J86" s="154"/>
      <c r="K86" s="154"/>
      <c r="L86" s="154"/>
      <c r="M86" s="146"/>
      <c r="N86" s="154"/>
      <c r="O86" s="154"/>
      <c r="P86" s="154"/>
      <c r="Q86" s="154"/>
      <c r="R86" s="158"/>
      <c r="S86" s="156"/>
      <c r="T86" s="146"/>
      <c r="U86" s="146"/>
      <c r="V86" s="146"/>
      <c r="W86" s="146"/>
    </row>
    <row r="87" spans="2:23" ht="17.25">
      <c r="B87" s="154"/>
      <c r="C87" s="154"/>
      <c r="D87" s="154"/>
      <c r="E87" s="154"/>
      <c r="F87" s="154"/>
      <c r="G87" s="154"/>
      <c r="H87" s="154"/>
      <c r="I87" s="154"/>
      <c r="J87" s="154"/>
      <c r="K87" s="154"/>
      <c r="L87" s="154"/>
      <c r="M87" s="146"/>
      <c r="N87" s="154"/>
      <c r="O87" s="154"/>
      <c r="P87" s="154"/>
      <c r="Q87" s="154"/>
      <c r="R87" s="158"/>
      <c r="S87" s="156"/>
      <c r="T87" s="146"/>
      <c r="U87" s="146"/>
      <c r="V87" s="146"/>
      <c r="W87" s="146"/>
    </row>
    <row r="88" spans="2:23" ht="17.25">
      <c r="B88" s="154"/>
      <c r="C88" s="154"/>
      <c r="D88" s="154"/>
      <c r="E88" s="154"/>
      <c r="F88" s="154"/>
      <c r="G88" s="154"/>
      <c r="H88" s="154"/>
      <c r="I88" s="154"/>
      <c r="J88" s="154"/>
      <c r="K88" s="154"/>
      <c r="L88" s="154"/>
      <c r="M88" s="146"/>
      <c r="N88" s="154"/>
      <c r="O88" s="154"/>
      <c r="P88" s="154"/>
      <c r="Q88" s="154"/>
      <c r="R88" s="158"/>
      <c r="S88" s="156"/>
      <c r="T88" s="146"/>
      <c r="U88" s="146"/>
      <c r="V88" s="146"/>
      <c r="W88" s="146"/>
    </row>
    <row r="89" spans="2:23" ht="17.25">
      <c r="B89" s="154"/>
      <c r="C89" s="154"/>
      <c r="D89" s="154"/>
      <c r="E89" s="154"/>
      <c r="F89" s="154"/>
      <c r="G89" s="154"/>
      <c r="H89" s="154"/>
      <c r="I89" s="154"/>
      <c r="J89" s="154"/>
      <c r="K89" s="154"/>
      <c r="L89" s="154"/>
      <c r="M89" s="146"/>
      <c r="N89" s="154"/>
      <c r="O89" s="154"/>
      <c r="P89" s="154"/>
      <c r="Q89" s="154"/>
      <c r="R89" s="158"/>
      <c r="S89" s="156"/>
      <c r="T89" s="146"/>
      <c r="U89" s="146"/>
      <c r="V89" s="146"/>
      <c r="W89" s="146"/>
    </row>
    <row r="90" spans="2:23" ht="17.25">
      <c r="B90" s="154"/>
      <c r="C90" s="154"/>
      <c r="D90" s="154"/>
      <c r="E90" s="154"/>
      <c r="F90" s="154"/>
      <c r="G90" s="154"/>
      <c r="H90" s="154"/>
      <c r="I90" s="154"/>
      <c r="J90" s="154"/>
      <c r="K90" s="154"/>
      <c r="L90" s="154"/>
      <c r="M90" s="146"/>
      <c r="N90" s="154"/>
      <c r="O90" s="154"/>
      <c r="P90" s="154"/>
      <c r="Q90" s="154"/>
      <c r="R90" s="158"/>
      <c r="S90" s="156"/>
      <c r="T90" s="146"/>
      <c r="U90" s="146"/>
      <c r="V90" s="146"/>
      <c r="W90" s="146"/>
    </row>
    <row r="91" spans="2:23" ht="17.25">
      <c r="B91" s="154"/>
      <c r="C91" s="154"/>
      <c r="D91" s="154"/>
      <c r="E91" s="154"/>
      <c r="F91" s="154"/>
      <c r="G91" s="154"/>
      <c r="H91" s="154"/>
      <c r="I91" s="154"/>
      <c r="J91" s="154"/>
      <c r="K91" s="154"/>
      <c r="L91" s="154"/>
      <c r="M91" s="146"/>
      <c r="N91" s="154"/>
      <c r="O91" s="154"/>
      <c r="P91" s="154"/>
      <c r="Q91" s="154"/>
      <c r="R91" s="158"/>
      <c r="S91" s="156"/>
      <c r="T91" s="146"/>
      <c r="U91" s="146"/>
      <c r="V91" s="146"/>
      <c r="W91" s="146"/>
    </row>
    <row r="92" spans="2:23" ht="17.25">
      <c r="B92" s="154"/>
      <c r="C92" s="154"/>
      <c r="D92" s="154"/>
      <c r="E92" s="154"/>
      <c r="F92" s="154"/>
      <c r="G92" s="154"/>
      <c r="H92" s="154"/>
      <c r="I92" s="154"/>
      <c r="J92" s="154"/>
      <c r="K92" s="154"/>
      <c r="L92" s="154"/>
      <c r="M92" s="146"/>
      <c r="N92" s="154"/>
      <c r="O92" s="154"/>
      <c r="P92" s="154"/>
      <c r="Q92" s="154"/>
      <c r="R92" s="158"/>
      <c r="S92" s="156"/>
      <c r="T92" s="146"/>
      <c r="U92" s="146"/>
      <c r="V92" s="146"/>
      <c r="W92" s="146"/>
    </row>
    <row r="93" spans="2:23" ht="17.25">
      <c r="B93" s="154"/>
      <c r="C93" s="154"/>
      <c r="D93" s="154"/>
      <c r="E93" s="154"/>
      <c r="F93" s="154"/>
      <c r="G93" s="154"/>
      <c r="H93" s="154"/>
      <c r="I93" s="154"/>
      <c r="J93" s="154"/>
      <c r="K93" s="154"/>
      <c r="L93" s="154"/>
      <c r="M93" s="146"/>
      <c r="N93" s="154"/>
      <c r="O93" s="154"/>
      <c r="P93" s="154"/>
      <c r="Q93" s="154"/>
      <c r="R93" s="158"/>
      <c r="S93" s="156"/>
      <c r="T93" s="146"/>
      <c r="U93" s="146"/>
      <c r="V93" s="146"/>
      <c r="W93" s="146"/>
    </row>
    <row r="94" spans="2:23" ht="17.25">
      <c r="B94" s="154"/>
      <c r="C94" s="154"/>
      <c r="D94" s="154"/>
      <c r="E94" s="154"/>
      <c r="F94" s="154"/>
      <c r="G94" s="154"/>
      <c r="H94" s="154"/>
      <c r="I94" s="154"/>
      <c r="J94" s="154"/>
      <c r="K94" s="154"/>
      <c r="L94" s="154"/>
      <c r="M94" s="146"/>
      <c r="N94" s="154"/>
      <c r="O94" s="154"/>
      <c r="P94" s="154"/>
      <c r="Q94" s="154"/>
      <c r="R94" s="158"/>
      <c r="S94" s="156"/>
      <c r="T94" s="146"/>
      <c r="U94" s="146"/>
      <c r="V94" s="146"/>
      <c r="W94" s="146"/>
    </row>
    <row r="95" spans="2:23" ht="17.25">
      <c r="B95" s="154"/>
      <c r="C95" s="154"/>
      <c r="D95" s="154"/>
      <c r="E95" s="154"/>
      <c r="F95" s="154"/>
      <c r="G95" s="154"/>
      <c r="H95" s="154"/>
      <c r="I95" s="154"/>
      <c r="J95" s="154"/>
      <c r="K95" s="154"/>
      <c r="L95" s="154"/>
      <c r="M95" s="146"/>
      <c r="N95" s="154"/>
      <c r="O95" s="154"/>
      <c r="P95" s="154"/>
      <c r="Q95" s="154"/>
      <c r="R95" s="158"/>
      <c r="S95" s="156"/>
      <c r="T95" s="146"/>
      <c r="U95" s="146"/>
      <c r="V95" s="146"/>
      <c r="W95" s="146"/>
    </row>
    <row r="96" spans="2:23" ht="17.25">
      <c r="B96" s="154"/>
      <c r="C96" s="154"/>
      <c r="D96" s="154"/>
      <c r="E96" s="154"/>
      <c r="F96" s="154"/>
      <c r="G96" s="154"/>
      <c r="H96" s="154"/>
      <c r="I96" s="154"/>
      <c r="J96" s="154"/>
      <c r="K96" s="154"/>
      <c r="L96" s="154"/>
      <c r="M96" s="146"/>
      <c r="N96" s="154"/>
      <c r="O96" s="154"/>
      <c r="P96" s="154"/>
      <c r="Q96" s="154"/>
      <c r="R96" s="158"/>
      <c r="S96" s="156"/>
      <c r="T96" s="146"/>
      <c r="U96" s="146"/>
      <c r="V96" s="146"/>
      <c r="W96" s="146"/>
    </row>
    <row r="97" spans="2:23" ht="17.25">
      <c r="B97" s="154"/>
      <c r="C97" s="154"/>
      <c r="D97" s="154"/>
      <c r="E97" s="154"/>
      <c r="F97" s="154"/>
      <c r="G97" s="154"/>
      <c r="H97" s="154"/>
      <c r="I97" s="154"/>
      <c r="J97" s="154"/>
      <c r="K97" s="154"/>
      <c r="L97" s="154"/>
      <c r="M97" s="146"/>
      <c r="N97" s="154"/>
      <c r="O97" s="154"/>
      <c r="P97" s="154"/>
      <c r="Q97" s="154"/>
      <c r="R97" s="158"/>
      <c r="S97" s="156"/>
      <c r="T97" s="146"/>
      <c r="U97" s="146"/>
      <c r="V97" s="146"/>
      <c r="W97" s="146"/>
    </row>
    <row r="98" spans="2:23" ht="17.25">
      <c r="B98" s="154"/>
      <c r="C98" s="154"/>
      <c r="D98" s="154"/>
      <c r="E98" s="154"/>
      <c r="F98" s="154"/>
      <c r="G98" s="154"/>
      <c r="H98" s="154"/>
      <c r="I98" s="154"/>
      <c r="J98" s="154"/>
      <c r="K98" s="154"/>
      <c r="L98" s="154"/>
      <c r="M98" s="146"/>
      <c r="N98" s="154"/>
      <c r="O98" s="154"/>
      <c r="P98" s="154"/>
      <c r="Q98" s="154"/>
      <c r="R98" s="158"/>
      <c r="S98" s="156"/>
      <c r="T98" s="146"/>
      <c r="U98" s="146"/>
      <c r="V98" s="146"/>
      <c r="W98" s="146"/>
    </row>
    <row r="99" spans="2:23" ht="17.25">
      <c r="B99" s="154"/>
      <c r="C99" s="154"/>
      <c r="D99" s="154"/>
      <c r="E99" s="154"/>
      <c r="F99" s="154"/>
      <c r="G99" s="154"/>
      <c r="H99" s="154"/>
      <c r="I99" s="154"/>
      <c r="J99" s="154"/>
      <c r="K99" s="154"/>
      <c r="L99" s="154"/>
      <c r="M99" s="146"/>
      <c r="N99" s="154"/>
      <c r="O99" s="154"/>
      <c r="P99" s="154"/>
      <c r="Q99" s="154"/>
      <c r="R99" s="158"/>
      <c r="S99" s="156"/>
      <c r="T99" s="146"/>
      <c r="U99" s="146"/>
      <c r="V99" s="146"/>
      <c r="W99" s="146"/>
    </row>
    <row r="100" spans="2:23" ht="17.25">
      <c r="B100" s="154"/>
      <c r="C100" s="154"/>
      <c r="D100" s="154"/>
      <c r="E100" s="154"/>
      <c r="F100" s="154"/>
      <c r="G100" s="154"/>
      <c r="H100" s="154"/>
      <c r="I100" s="154"/>
      <c r="J100" s="154"/>
      <c r="K100" s="154"/>
      <c r="L100" s="154"/>
      <c r="M100" s="146"/>
      <c r="N100" s="154"/>
      <c r="O100" s="154"/>
      <c r="P100" s="154"/>
      <c r="Q100" s="154"/>
      <c r="R100" s="158"/>
      <c r="S100" s="156"/>
      <c r="T100" s="146"/>
      <c r="U100" s="146"/>
      <c r="V100" s="146"/>
      <c r="W100" s="146"/>
    </row>
    <row r="101" spans="2:23" ht="17.25">
      <c r="B101" s="154"/>
      <c r="C101" s="154"/>
      <c r="D101" s="154"/>
      <c r="E101" s="154"/>
      <c r="F101" s="154"/>
      <c r="G101" s="154"/>
      <c r="H101" s="154"/>
      <c r="I101" s="154"/>
      <c r="J101" s="154"/>
      <c r="K101" s="154"/>
      <c r="L101" s="154"/>
      <c r="M101" s="146"/>
      <c r="N101" s="154"/>
      <c r="O101" s="154"/>
      <c r="P101" s="154"/>
      <c r="Q101" s="154"/>
      <c r="R101" s="158"/>
      <c r="S101" s="156"/>
      <c r="T101" s="146"/>
      <c r="U101" s="146"/>
      <c r="V101" s="146"/>
      <c r="W101" s="146"/>
    </row>
    <row r="102" spans="2:23" ht="17.25">
      <c r="B102" s="154"/>
      <c r="C102" s="154"/>
      <c r="D102" s="154"/>
      <c r="E102" s="154"/>
      <c r="F102" s="154"/>
      <c r="G102" s="154"/>
      <c r="H102" s="154"/>
      <c r="I102" s="154"/>
      <c r="J102" s="154"/>
      <c r="K102" s="154"/>
      <c r="L102" s="154"/>
      <c r="M102" s="146"/>
      <c r="N102" s="154"/>
      <c r="O102" s="154"/>
      <c r="P102" s="154"/>
      <c r="Q102" s="154"/>
      <c r="R102" s="158"/>
      <c r="S102" s="156"/>
      <c r="T102" s="146"/>
      <c r="U102" s="146"/>
      <c r="V102" s="146"/>
      <c r="W102" s="146"/>
    </row>
    <row r="103" spans="2:23" ht="17.25">
      <c r="B103" s="154"/>
      <c r="C103" s="154"/>
      <c r="D103" s="154"/>
      <c r="E103" s="154"/>
      <c r="F103" s="154"/>
      <c r="G103" s="154"/>
      <c r="H103" s="154"/>
      <c r="I103" s="154"/>
      <c r="J103" s="154"/>
      <c r="K103" s="154"/>
      <c r="L103" s="154"/>
      <c r="M103" s="146"/>
      <c r="N103" s="154"/>
      <c r="O103" s="154"/>
      <c r="P103" s="154"/>
      <c r="Q103" s="154"/>
      <c r="R103" s="158"/>
      <c r="S103" s="156"/>
      <c r="T103" s="146"/>
      <c r="U103" s="146"/>
      <c r="V103" s="146"/>
      <c r="W103" s="146"/>
    </row>
    <row r="104" spans="2:23" ht="17.25">
      <c r="B104" s="154"/>
      <c r="C104" s="154"/>
      <c r="D104" s="154"/>
      <c r="E104" s="154"/>
      <c r="F104" s="154"/>
      <c r="G104" s="154"/>
      <c r="H104" s="154"/>
      <c r="I104" s="154"/>
      <c r="J104" s="154"/>
      <c r="K104" s="154"/>
      <c r="L104" s="154"/>
      <c r="M104" s="146"/>
      <c r="N104" s="154"/>
      <c r="O104" s="154"/>
      <c r="P104" s="154"/>
      <c r="Q104" s="154"/>
      <c r="R104" s="158"/>
      <c r="S104" s="156"/>
      <c r="T104" s="146"/>
      <c r="U104" s="146"/>
      <c r="V104" s="146"/>
      <c r="W104" s="146"/>
    </row>
    <row r="105" spans="2:23" ht="17.25">
      <c r="B105" s="154"/>
      <c r="C105" s="154"/>
      <c r="D105" s="154"/>
      <c r="E105" s="154"/>
      <c r="F105" s="154"/>
      <c r="G105" s="154"/>
      <c r="H105" s="154"/>
      <c r="I105" s="154"/>
      <c r="J105" s="154"/>
      <c r="K105" s="154"/>
      <c r="L105" s="154"/>
      <c r="M105" s="146"/>
      <c r="N105" s="154"/>
      <c r="O105" s="154"/>
      <c r="P105" s="154"/>
      <c r="Q105" s="154"/>
      <c r="R105" s="158"/>
      <c r="S105" s="156"/>
      <c r="T105" s="146"/>
      <c r="U105" s="146"/>
      <c r="V105" s="146"/>
      <c r="W105" s="146"/>
    </row>
    <row r="106" spans="2:23" ht="17.25">
      <c r="B106" s="154"/>
      <c r="C106" s="154"/>
      <c r="D106" s="154"/>
      <c r="E106" s="154"/>
      <c r="F106" s="154"/>
      <c r="G106" s="154"/>
      <c r="H106" s="154"/>
      <c r="I106" s="154"/>
      <c r="J106" s="154"/>
      <c r="K106" s="154"/>
      <c r="L106" s="154"/>
      <c r="M106" s="146"/>
      <c r="N106" s="154"/>
      <c r="O106" s="154"/>
      <c r="P106" s="154"/>
      <c r="Q106" s="154"/>
      <c r="R106" s="158"/>
      <c r="S106" s="156"/>
      <c r="T106" s="146"/>
      <c r="U106" s="146"/>
      <c r="V106" s="146"/>
      <c r="W106" s="146"/>
    </row>
    <row r="107" spans="2:23" ht="17.25">
      <c r="B107" s="154"/>
      <c r="C107" s="154"/>
      <c r="D107" s="154"/>
      <c r="E107" s="154"/>
      <c r="F107" s="154"/>
      <c r="G107" s="154"/>
      <c r="H107" s="154"/>
      <c r="I107" s="154"/>
      <c r="J107" s="154"/>
      <c r="K107" s="154"/>
      <c r="L107" s="154"/>
      <c r="M107" s="146"/>
      <c r="N107" s="154"/>
      <c r="O107" s="154"/>
      <c r="P107" s="154"/>
      <c r="Q107" s="154"/>
      <c r="R107" s="158"/>
      <c r="S107" s="156"/>
      <c r="T107" s="146"/>
      <c r="U107" s="146"/>
      <c r="V107" s="146"/>
      <c r="W107" s="146"/>
    </row>
    <row r="108" spans="2:23" ht="17.25">
      <c r="B108" s="154"/>
      <c r="C108" s="154"/>
      <c r="D108" s="154"/>
      <c r="E108" s="154"/>
      <c r="F108" s="154"/>
      <c r="G108" s="154"/>
      <c r="H108" s="154"/>
      <c r="I108" s="154"/>
      <c r="J108" s="154"/>
      <c r="K108" s="154"/>
      <c r="L108" s="154"/>
      <c r="M108" s="146"/>
      <c r="N108" s="154"/>
      <c r="O108" s="154"/>
      <c r="P108" s="154"/>
      <c r="Q108" s="154"/>
      <c r="R108" s="158"/>
      <c r="S108" s="156"/>
      <c r="T108" s="146"/>
      <c r="U108" s="146"/>
      <c r="V108" s="146"/>
      <c r="W108" s="146"/>
    </row>
    <row r="109" spans="2:23" ht="17.25">
      <c r="B109" s="154"/>
      <c r="C109" s="154"/>
      <c r="D109" s="154"/>
      <c r="E109" s="154"/>
      <c r="F109" s="154"/>
      <c r="G109" s="154"/>
      <c r="H109" s="154"/>
      <c r="I109" s="154"/>
      <c r="J109" s="154"/>
      <c r="K109" s="154"/>
      <c r="L109" s="154"/>
      <c r="M109" s="146"/>
      <c r="N109" s="154"/>
      <c r="O109" s="154"/>
      <c r="P109" s="154"/>
      <c r="Q109" s="154"/>
      <c r="R109" s="158"/>
      <c r="S109" s="156"/>
      <c r="T109" s="146"/>
      <c r="U109" s="146"/>
      <c r="V109" s="146"/>
      <c r="W109" s="146"/>
    </row>
    <row r="110" spans="2:23" ht="17.25">
      <c r="B110" s="154"/>
      <c r="C110" s="154"/>
      <c r="D110" s="154"/>
      <c r="E110" s="154"/>
      <c r="F110" s="154"/>
      <c r="G110" s="154"/>
      <c r="H110" s="154"/>
      <c r="I110" s="154"/>
      <c r="J110" s="154"/>
      <c r="K110" s="154"/>
      <c r="L110" s="154"/>
      <c r="M110" s="146"/>
      <c r="N110" s="154"/>
      <c r="O110" s="154"/>
      <c r="P110" s="154"/>
      <c r="Q110" s="154"/>
      <c r="R110" s="158"/>
      <c r="S110" s="156"/>
      <c r="T110" s="146"/>
      <c r="U110" s="146"/>
      <c r="V110" s="146"/>
      <c r="W110" s="146"/>
    </row>
    <row r="111" spans="2:23" ht="17.25">
      <c r="B111" s="154"/>
      <c r="C111" s="154"/>
      <c r="D111" s="154"/>
      <c r="E111" s="154"/>
      <c r="F111" s="154"/>
      <c r="G111" s="154"/>
      <c r="H111" s="154"/>
      <c r="I111" s="154"/>
      <c r="J111" s="154"/>
      <c r="K111" s="154"/>
      <c r="L111" s="154"/>
      <c r="M111" s="146"/>
      <c r="N111" s="154"/>
      <c r="O111" s="154"/>
      <c r="P111" s="154"/>
      <c r="Q111" s="154"/>
      <c r="R111" s="158"/>
      <c r="S111" s="156"/>
      <c r="T111" s="146"/>
      <c r="U111" s="146"/>
      <c r="V111" s="146"/>
      <c r="W111" s="146"/>
    </row>
    <row r="112" spans="2:23" ht="17.25">
      <c r="B112" s="154"/>
      <c r="C112" s="154"/>
      <c r="D112" s="154"/>
      <c r="E112" s="154"/>
      <c r="F112" s="154"/>
      <c r="G112" s="154"/>
      <c r="H112" s="154"/>
      <c r="I112" s="154"/>
      <c r="J112" s="154"/>
      <c r="K112" s="154"/>
      <c r="L112" s="154"/>
      <c r="M112" s="146"/>
      <c r="N112" s="154"/>
      <c r="O112" s="154"/>
      <c r="P112" s="154"/>
      <c r="Q112" s="154"/>
      <c r="R112" s="158"/>
      <c r="S112" s="156"/>
      <c r="T112" s="146"/>
      <c r="U112" s="146"/>
      <c r="V112" s="146"/>
      <c r="W112" s="146"/>
    </row>
    <row r="113" spans="2:23" ht="17.25">
      <c r="B113" s="154"/>
      <c r="C113" s="154"/>
      <c r="D113" s="154"/>
      <c r="E113" s="154"/>
      <c r="F113" s="154"/>
      <c r="G113" s="154"/>
      <c r="H113" s="154"/>
      <c r="I113" s="154"/>
      <c r="J113" s="154"/>
      <c r="K113" s="154"/>
      <c r="L113" s="154"/>
      <c r="M113" s="146"/>
      <c r="N113" s="154"/>
      <c r="O113" s="154"/>
      <c r="P113" s="154"/>
      <c r="Q113" s="154"/>
      <c r="R113" s="158"/>
      <c r="S113" s="156"/>
      <c r="T113" s="146"/>
      <c r="U113" s="146"/>
      <c r="V113" s="146"/>
      <c r="W113" s="146"/>
    </row>
    <row r="114" spans="2:23" ht="17.25">
      <c r="B114" s="154"/>
      <c r="C114" s="154"/>
      <c r="D114" s="154"/>
      <c r="E114" s="154"/>
      <c r="F114" s="154"/>
      <c r="G114" s="154"/>
      <c r="H114" s="154"/>
      <c r="I114" s="154"/>
      <c r="J114" s="154"/>
      <c r="K114" s="154"/>
      <c r="L114" s="154"/>
      <c r="M114" s="146"/>
      <c r="N114" s="154"/>
      <c r="O114" s="154"/>
      <c r="P114" s="154"/>
      <c r="Q114" s="154"/>
      <c r="R114" s="158"/>
      <c r="S114" s="156"/>
      <c r="T114" s="146"/>
      <c r="U114" s="146"/>
      <c r="V114" s="146"/>
      <c r="W114" s="146"/>
    </row>
    <row r="115" spans="2:23" ht="17.25">
      <c r="B115" s="154"/>
      <c r="C115" s="154"/>
      <c r="D115" s="154"/>
      <c r="E115" s="154"/>
      <c r="F115" s="154"/>
      <c r="G115" s="154"/>
      <c r="H115" s="154"/>
      <c r="I115" s="154"/>
      <c r="J115" s="154"/>
      <c r="K115" s="154"/>
      <c r="L115" s="154"/>
      <c r="M115" s="146"/>
      <c r="N115" s="154"/>
      <c r="O115" s="154"/>
      <c r="P115" s="154"/>
      <c r="Q115" s="154"/>
      <c r="R115" s="158"/>
      <c r="S115" s="156"/>
      <c r="T115" s="146"/>
      <c r="U115" s="146"/>
      <c r="V115" s="146"/>
      <c r="W115" s="146"/>
    </row>
    <row r="116" spans="2:23" ht="17.25">
      <c r="B116" s="154"/>
      <c r="C116" s="154"/>
      <c r="D116" s="154"/>
      <c r="E116" s="154"/>
      <c r="F116" s="154"/>
      <c r="G116" s="154"/>
      <c r="H116" s="154"/>
      <c r="I116" s="154"/>
      <c r="J116" s="154"/>
      <c r="K116" s="154"/>
      <c r="L116" s="154"/>
      <c r="M116" s="146"/>
      <c r="N116" s="154"/>
      <c r="O116" s="154"/>
      <c r="P116" s="154"/>
      <c r="Q116" s="154"/>
      <c r="R116" s="158"/>
      <c r="S116" s="156"/>
      <c r="T116" s="146"/>
      <c r="U116" s="146"/>
      <c r="V116" s="146"/>
      <c r="W116" s="146"/>
    </row>
    <row r="117" spans="2:23" ht="17.25">
      <c r="B117" s="154"/>
      <c r="C117" s="154"/>
      <c r="D117" s="154"/>
      <c r="E117" s="154"/>
      <c r="F117" s="154"/>
      <c r="G117" s="154"/>
      <c r="H117" s="154"/>
      <c r="I117" s="154"/>
      <c r="J117" s="154"/>
      <c r="K117" s="154"/>
      <c r="L117" s="154"/>
      <c r="M117" s="146"/>
      <c r="N117" s="154"/>
      <c r="O117" s="154"/>
      <c r="P117" s="154"/>
      <c r="Q117" s="154"/>
      <c r="R117" s="158"/>
      <c r="S117" s="156"/>
      <c r="T117" s="146"/>
      <c r="U117" s="146"/>
      <c r="V117" s="146"/>
      <c r="W117" s="146"/>
    </row>
    <row r="118" ht="17.25">
      <c r="B118" s="154"/>
    </row>
    <row r="119" ht="17.25">
      <c r="B119" s="154"/>
    </row>
  </sheetData>
  <sheetProtection/>
  <printOptions/>
  <pageMargins left="0.7874015748031497" right="0.7874015748031497" top="0.7874015748031497" bottom="0" header="0.5118110236220472" footer="0.1968503937007874"/>
  <pageSetup firstPageNumber="38" useFirstPageNumber="1" fitToWidth="2" horizontalDpi="600" verticalDpi="600" orientation="portrait" paperSize="9" scale="73" r:id="rId1"/>
  <headerFooter alignWithMargins="0">
    <oddFooter>&amp;C－&amp;P－</oddFooter>
  </headerFooter>
  <colBreaks count="1" manualBreakCount="1">
    <brk id="11" max="4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X117"/>
  <sheetViews>
    <sheetView showGridLines="0" zoomScale="75" zoomScaleNormal="75" zoomScaleSheetLayoutView="8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"/>
    </sheetView>
  </sheetViews>
  <sheetFormatPr defaultColWidth="10.66015625" defaultRowHeight="18"/>
  <cols>
    <col min="1" max="1" width="12.16015625" style="88" customWidth="1"/>
    <col min="2" max="10" width="8.66015625" style="86" customWidth="1"/>
    <col min="11" max="11" width="1.58203125" style="86" customWidth="1"/>
    <col min="12" max="12" width="1.50390625" style="86" customWidth="1"/>
    <col min="13" max="13" width="12.66015625" style="88" customWidth="1"/>
    <col min="14" max="17" width="8.66015625" style="86" customWidth="1"/>
    <col min="18" max="18" width="8.66015625" style="87" customWidth="1"/>
    <col min="19" max="19" width="22.16015625" style="88" customWidth="1"/>
    <col min="20" max="20" width="9" style="88" customWidth="1"/>
    <col min="21" max="21" width="12.16015625" style="150" bestFit="1" customWidth="1"/>
    <col min="22" max="22" width="11.08203125" style="88" bestFit="1" customWidth="1"/>
    <col min="23" max="16384" width="10.66015625" style="88" customWidth="1"/>
  </cols>
  <sheetData>
    <row r="1" spans="1:22" s="92" customFormat="1" ht="13.5" customHeight="1">
      <c r="A1" s="207"/>
      <c r="B1" s="208"/>
      <c r="C1" s="209"/>
      <c r="D1" s="210"/>
      <c r="E1" s="194"/>
      <c r="F1" s="196"/>
      <c r="G1" s="194"/>
      <c r="H1" s="196"/>
      <c r="I1" s="197"/>
      <c r="J1" s="211" t="s">
        <v>59</v>
      </c>
      <c r="K1" s="194"/>
      <c r="L1" s="194"/>
      <c r="N1" s="194"/>
      <c r="O1" s="196"/>
      <c r="P1" s="194"/>
      <c r="Q1" s="90"/>
      <c r="R1" s="196"/>
      <c r="T1" s="197" t="str">
        <f>J1</f>
        <v>平成２８年</v>
      </c>
      <c r="U1" s="90"/>
      <c r="V1" s="90"/>
    </row>
    <row r="2" spans="1:21" ht="24.75" customHeight="1">
      <c r="A2" s="85" t="s">
        <v>57</v>
      </c>
      <c r="M2" s="85" t="s">
        <v>57</v>
      </c>
      <c r="U2" s="89"/>
    </row>
    <row r="3" spans="1:22" s="92" customFormat="1" ht="13.5" customHeight="1" thickBot="1">
      <c r="A3" s="19"/>
      <c r="B3" s="188"/>
      <c r="C3" s="189"/>
      <c r="D3" s="190"/>
      <c r="E3" s="191"/>
      <c r="F3" s="192"/>
      <c r="G3" s="191"/>
      <c r="H3" s="192"/>
      <c r="J3" s="193" t="s">
        <v>44</v>
      </c>
      <c r="K3" s="194"/>
      <c r="L3" s="195"/>
      <c r="N3" s="194"/>
      <c r="O3" s="196"/>
      <c r="P3" s="194"/>
      <c r="T3" s="215" t="s">
        <v>43</v>
      </c>
      <c r="U3" s="90"/>
      <c r="V3" s="90"/>
    </row>
    <row r="4" spans="1:22" s="92" customFormat="1" ht="36.75" customHeight="1" thickBot="1">
      <c r="A4" s="52"/>
      <c r="B4" s="63" t="s">
        <v>0</v>
      </c>
      <c r="C4" s="64" t="s">
        <v>1</v>
      </c>
      <c r="D4" s="65" t="s">
        <v>2</v>
      </c>
      <c r="E4" s="65" t="s">
        <v>3</v>
      </c>
      <c r="F4" s="65" t="s">
        <v>4</v>
      </c>
      <c r="G4" s="65" t="s">
        <v>5</v>
      </c>
      <c r="H4" s="65" t="s">
        <v>6</v>
      </c>
      <c r="I4" s="66" t="s">
        <v>7</v>
      </c>
      <c r="J4" s="175" t="s">
        <v>56</v>
      </c>
      <c r="K4" s="68"/>
      <c r="L4" s="69"/>
      <c r="M4" s="62"/>
      <c r="N4" s="70" t="s">
        <v>8</v>
      </c>
      <c r="O4" s="65" t="s">
        <v>9</v>
      </c>
      <c r="P4" s="64" t="s">
        <v>10</v>
      </c>
      <c r="Q4" s="65" t="s">
        <v>11</v>
      </c>
      <c r="R4" s="67" t="s">
        <v>45</v>
      </c>
      <c r="S4" s="90"/>
      <c r="T4" s="90"/>
      <c r="U4" s="91" t="s">
        <v>60</v>
      </c>
      <c r="V4" s="91" t="s">
        <v>62</v>
      </c>
    </row>
    <row r="5" spans="1:24" s="92" customFormat="1" ht="24" customHeight="1">
      <c r="A5" s="3" t="s">
        <v>12</v>
      </c>
      <c r="B5" s="93">
        <f>'実数'!B5/U5*100000</f>
        <v>298.3410654295313</v>
      </c>
      <c r="C5" s="94">
        <f>'実数'!C5/U5*100000</f>
        <v>9.184930411134218</v>
      </c>
      <c r="D5" s="95">
        <f>'実数'!D5/U5*100000</f>
        <v>36.418972964325704</v>
      </c>
      <c r="E5" s="95">
        <f>'実数'!E5/U5*100000</f>
        <v>27.61238201887698</v>
      </c>
      <c r="F5" s="95">
        <f>'実数'!F5/U5*100000</f>
        <v>12.460406334986402</v>
      </c>
      <c r="G5" s="95">
        <f>'実数'!G5/U5*100000</f>
        <v>22.818749000159972</v>
      </c>
      <c r="H5" s="95">
        <f>'実数'!H5/'率'!$U$5*100000</f>
        <v>14.36970084786434</v>
      </c>
      <c r="I5" s="96">
        <f>'実数'!I5/U5*100000</f>
        <v>26.77571588545833</v>
      </c>
      <c r="J5" s="97">
        <f>'実数'!J5/U5*100000</f>
        <v>59.06095024796033</v>
      </c>
      <c r="K5" s="98"/>
      <c r="L5" s="99"/>
      <c r="M5" s="3" t="s">
        <v>12</v>
      </c>
      <c r="N5" s="100">
        <f>'実数'!N5/V5*100000</f>
        <v>21.846211400869795</v>
      </c>
      <c r="O5" s="95">
        <f>'実数'!O5/V5*100000</f>
        <v>9.890418218945335</v>
      </c>
      <c r="P5" s="94">
        <f>'実数'!P5/U5*100000</f>
        <v>7.039673652215645</v>
      </c>
      <c r="Q5" s="95">
        <f>'実数'!Q5/U5*100000</f>
        <v>66.31418972964326</v>
      </c>
      <c r="R5" s="97">
        <f>'実数'!R5/U5*100000</f>
        <v>40.07278835386338</v>
      </c>
      <c r="S5" s="101"/>
      <c r="T5" s="101"/>
      <c r="U5" s="176">
        <v>125020000</v>
      </c>
      <c r="V5" s="184">
        <v>64153000</v>
      </c>
      <c r="W5" s="102"/>
      <c r="X5" s="102"/>
    </row>
    <row r="6" spans="1:24" s="105" customFormat="1" ht="24" customHeight="1">
      <c r="A6" s="4" t="s">
        <v>13</v>
      </c>
      <c r="B6" s="71">
        <f>'実数'!B6/U6*100000</f>
        <v>350.79030558482617</v>
      </c>
      <c r="C6" s="72">
        <f>'実数'!C6/U6*100000</f>
        <v>11.169652265542675</v>
      </c>
      <c r="D6" s="8">
        <f>'実数'!D6/U6*100000</f>
        <v>43.20337197049526</v>
      </c>
      <c r="E6" s="8">
        <f>'実数'!E6/U6*100000</f>
        <v>29.926238145416228</v>
      </c>
      <c r="F6" s="8">
        <f>'実数'!F6/U6*100000</f>
        <v>16.01685985247629</v>
      </c>
      <c r="G6" s="8">
        <f>'実数'!G6/U6*100000</f>
        <v>32.77133825079031</v>
      </c>
      <c r="H6" s="8">
        <f>'実数'!H6/U6*100000</f>
        <v>13.593256059009484</v>
      </c>
      <c r="I6" s="73">
        <f>'実数'!I6/U6*100000</f>
        <v>31.085353003161224</v>
      </c>
      <c r="J6" s="74">
        <f>'実数'!J6/U6*100000</f>
        <v>71.86512118018967</v>
      </c>
      <c r="K6" s="75"/>
      <c r="L6" s="76"/>
      <c r="M6" s="4" t="s">
        <v>13</v>
      </c>
      <c r="N6" s="7">
        <f>'実数'!N6/V6*100000</f>
        <v>20.1195219123506</v>
      </c>
      <c r="O6" s="8">
        <f>'実数'!O6/V6*100000</f>
        <v>11.354581673306773</v>
      </c>
      <c r="P6" s="72">
        <f>'実数'!P6/U6*100000</f>
        <v>8.219178082191782</v>
      </c>
      <c r="Q6" s="8">
        <f>'実数'!Q6/U6*100000</f>
        <v>76.29083245521602</v>
      </c>
      <c r="R6" s="74">
        <f>'実数'!R6/U6*100000</f>
        <v>45.94309799789252</v>
      </c>
      <c r="S6" s="101"/>
      <c r="T6" s="101"/>
      <c r="U6" s="164">
        <v>949000</v>
      </c>
      <c r="V6" s="103">
        <v>502000</v>
      </c>
      <c r="W6" s="102"/>
      <c r="X6" s="104"/>
    </row>
    <row r="7" spans="1:24" s="105" customFormat="1" ht="24" customHeight="1">
      <c r="A7" s="9" t="s">
        <v>14</v>
      </c>
      <c r="B7" s="77">
        <f>'実数'!B7/U7*100000</f>
        <v>325.2679042309678</v>
      </c>
      <c r="C7" s="78">
        <f>'実数'!C7/U7*100000</f>
        <v>8.559681690288626</v>
      </c>
      <c r="D7" s="11">
        <f>'実数'!D7/U7*100000</f>
        <v>37.27603316738596</v>
      </c>
      <c r="E7" s="11">
        <f>'実数'!E7/U7*100000</f>
        <v>28.71635147709733</v>
      </c>
      <c r="F7" s="11">
        <f>'実数'!F7/U7*100000</f>
        <v>14.082056974345806</v>
      </c>
      <c r="G7" s="11">
        <f>'実数'!G7/U7*100000</f>
        <v>32.3058954117345</v>
      </c>
      <c r="H7" s="11">
        <f>'実数'!H7/U7*100000</f>
        <v>10.49251303970864</v>
      </c>
      <c r="I7" s="79">
        <f>'実数'!I7/U7*100000</f>
        <v>25.955163835068742</v>
      </c>
      <c r="J7" s="80">
        <f>'実数'!J7/U7*100000</f>
        <v>72.06699745694618</v>
      </c>
      <c r="K7" s="75"/>
      <c r="L7" s="76"/>
      <c r="M7" s="9" t="s">
        <v>14</v>
      </c>
      <c r="N7" s="10">
        <f>'実数'!N7/V7*100000</f>
        <v>18.76554021298888</v>
      </c>
      <c r="O7" s="11">
        <f>'実数'!O7/V7*100000</f>
        <v>10.946565124243515</v>
      </c>
      <c r="P7" s="78">
        <f>'実数'!P7/U7*100000</f>
        <v>8.835800454491485</v>
      </c>
      <c r="Q7" s="11">
        <f>'実数'!Q7/U7*100000</f>
        <v>71.23864116433761</v>
      </c>
      <c r="R7" s="80">
        <f>'実数'!R7/U7*100000</f>
        <v>42.79840845144313</v>
      </c>
      <c r="S7" s="101"/>
      <c r="T7" s="101"/>
      <c r="U7" s="183">
        <f>U8</f>
        <v>362163</v>
      </c>
      <c r="V7" s="103">
        <f>V8</f>
        <v>191841</v>
      </c>
      <c r="W7" s="102"/>
      <c r="X7" s="104"/>
    </row>
    <row r="8" spans="1:24" s="92" customFormat="1" ht="24" customHeight="1">
      <c r="A8" s="12" t="s">
        <v>15</v>
      </c>
      <c r="B8" s="107">
        <f>'実数'!B8/U8*100000</f>
        <v>325.2679042309678</v>
      </c>
      <c r="C8" s="108">
        <f>'実数'!C8/U8*100000</f>
        <v>8.559681690288626</v>
      </c>
      <c r="D8" s="109">
        <f>'実数'!D8/U8*100000</f>
        <v>37.27603316738596</v>
      </c>
      <c r="E8" s="109">
        <f>'実数'!E8/U8*100000</f>
        <v>28.71635147709733</v>
      </c>
      <c r="F8" s="109">
        <f>'実数'!F8/U8*100000</f>
        <v>14.082056974345806</v>
      </c>
      <c r="G8" s="109">
        <f>'実数'!G8/U8*100000</f>
        <v>32.3058954117345</v>
      </c>
      <c r="H8" s="109">
        <f>'実数'!H8/U8*100000</f>
        <v>10.49251303970864</v>
      </c>
      <c r="I8" s="110">
        <f>'実数'!I8/U8*100000</f>
        <v>25.955163835068742</v>
      </c>
      <c r="J8" s="111">
        <f>'実数'!J8/U8*100000</f>
        <v>72.06699745694618</v>
      </c>
      <c r="K8" s="98"/>
      <c r="L8" s="99"/>
      <c r="M8" s="12" t="s">
        <v>15</v>
      </c>
      <c r="N8" s="112">
        <f>'実数'!N8/V8*100000</f>
        <v>18.76554021298888</v>
      </c>
      <c r="O8" s="109">
        <f>'実数'!O8/V8*100000</f>
        <v>10.946565124243515</v>
      </c>
      <c r="P8" s="108">
        <f>'実数'!P8/U8*100000</f>
        <v>8.835800454491485</v>
      </c>
      <c r="Q8" s="109">
        <f>'実数'!Q8/U8*100000</f>
        <v>71.23864116433761</v>
      </c>
      <c r="R8" s="111">
        <f>'実数'!R8/U8*100000</f>
        <v>42.79840845144313</v>
      </c>
      <c r="S8" s="101"/>
      <c r="T8" s="101"/>
      <c r="U8" s="165">
        <v>362163</v>
      </c>
      <c r="V8" s="177">
        <v>191841</v>
      </c>
      <c r="W8" s="102"/>
      <c r="X8" s="102"/>
    </row>
    <row r="9" spans="1:24" s="105" customFormat="1" ht="24" customHeight="1">
      <c r="A9" s="9" t="s">
        <v>16</v>
      </c>
      <c r="B9" s="77">
        <f>'実数'!B9/U9*100000</f>
        <v>381.0252741218948</v>
      </c>
      <c r="C9" s="78">
        <f>'実数'!C9/U9*100000</f>
        <v>13.310926606878422</v>
      </c>
      <c r="D9" s="11">
        <f>'実数'!D9/U9*100000</f>
        <v>58.2353039050931</v>
      </c>
      <c r="E9" s="11">
        <f>'実数'!E9/U9*100000</f>
        <v>24.95798738789704</v>
      </c>
      <c r="F9" s="11">
        <f>'実数'!F9/U9*100000</f>
        <v>16.638658258598028</v>
      </c>
      <c r="G9" s="11">
        <f>'実数'!G9/U9*100000</f>
        <v>39.93277982063526</v>
      </c>
      <c r="H9" s="11">
        <f>'実数'!H9/U9*100000</f>
        <v>13.310926606878422</v>
      </c>
      <c r="I9" s="79">
        <f>'実数'!I9/U9*100000</f>
        <v>31.61345069133625</v>
      </c>
      <c r="J9" s="80">
        <f>'実数'!J9/U9*100000</f>
        <v>79.86555964127052</v>
      </c>
      <c r="K9" s="75"/>
      <c r="L9" s="76"/>
      <c r="M9" s="9" t="s">
        <v>16</v>
      </c>
      <c r="N9" s="10">
        <f>'実数'!N9/V9*100000</f>
        <v>21.757374195754206</v>
      </c>
      <c r="O9" s="11">
        <f>'実数'!O9/V9*100000</f>
        <v>12.432785254716688</v>
      </c>
      <c r="P9" s="78">
        <f>'実数'!P9/U9*100000</f>
        <v>6.655463303439211</v>
      </c>
      <c r="Q9" s="11">
        <f>'実数'!Q9/U9*100000</f>
        <v>78.20169381541072</v>
      </c>
      <c r="R9" s="80">
        <f>'実数'!R9/U9*100000</f>
        <v>41.59664564649507</v>
      </c>
      <c r="S9" s="114"/>
      <c r="T9" s="114"/>
      <c r="U9" s="166">
        <f>SUM(U10:U11)</f>
        <v>60101</v>
      </c>
      <c r="V9" s="106">
        <f>SUM(V10:V11)</f>
        <v>32173</v>
      </c>
      <c r="W9" s="104"/>
      <c r="X9" s="104"/>
    </row>
    <row r="10" spans="1:24" s="92" customFormat="1" ht="24" customHeight="1">
      <c r="A10" s="13" t="s">
        <v>17</v>
      </c>
      <c r="B10" s="116">
        <f>'実数'!B10/U10*100000</f>
        <v>375.64564094537485</v>
      </c>
      <c r="C10" s="117">
        <f>'実数'!C10/U10*100000</f>
        <v>11.738926279542964</v>
      </c>
      <c r="D10" s="118">
        <f>'実数'!D10/U10*100000</f>
        <v>54.78165597120051</v>
      </c>
      <c r="E10" s="118">
        <f>'実数'!E10/U10*100000</f>
        <v>27.390827985600254</v>
      </c>
      <c r="F10" s="118">
        <f>'実数'!F10/U10*100000</f>
        <v>17.60838941931445</v>
      </c>
      <c r="G10" s="118">
        <f>'実数'!G10/U10*100000</f>
        <v>33.26029112537173</v>
      </c>
      <c r="H10" s="118">
        <f>'実数'!H10/U10*100000</f>
        <v>13.695413992800127</v>
      </c>
      <c r="I10" s="119">
        <f>'実数'!I10/U10*100000</f>
        <v>27.390827985600254</v>
      </c>
      <c r="J10" s="120">
        <f>'実数'!J10/U10*100000</f>
        <v>84.12897167005791</v>
      </c>
      <c r="K10" s="98"/>
      <c r="L10" s="99"/>
      <c r="M10" s="13" t="s">
        <v>17</v>
      </c>
      <c r="N10" s="121">
        <f>'実数'!N10/V10*100000</f>
        <v>18.312335188983297</v>
      </c>
      <c r="O10" s="118">
        <f>'実数'!O10/V10*100000</f>
        <v>10.987401113389978</v>
      </c>
      <c r="P10" s="117">
        <f>'実数'!P10/U10*100000</f>
        <v>7.825950853028643</v>
      </c>
      <c r="Q10" s="118">
        <f>'実数'!Q10/U10*100000</f>
        <v>82.17248395680075</v>
      </c>
      <c r="R10" s="120">
        <f>'実数'!R10/U10*100000</f>
        <v>44.999217404914695</v>
      </c>
      <c r="S10" s="101"/>
      <c r="T10" s="101"/>
      <c r="U10" s="167">
        <v>51112</v>
      </c>
      <c r="V10" s="122">
        <v>27304</v>
      </c>
      <c r="W10" s="102"/>
      <c r="X10" s="102"/>
    </row>
    <row r="11" spans="1:24" s="92" customFormat="1" ht="24" customHeight="1">
      <c r="A11" s="14" t="s">
        <v>52</v>
      </c>
      <c r="B11" s="123">
        <f>'実数'!B11/U11*100000</f>
        <v>411.61419512737785</v>
      </c>
      <c r="C11" s="124">
        <f>'実数'!C11/U11*100000</f>
        <v>22.24941595283124</v>
      </c>
      <c r="D11" s="125">
        <f>'実数'!D11/U11*100000</f>
        <v>77.87295583490933</v>
      </c>
      <c r="E11" s="125">
        <f>'実数'!E11/U11*100000</f>
        <v>11.12470797641562</v>
      </c>
      <c r="F11" s="125">
        <f>'実数'!F11/U11*100000</f>
        <v>11.12470797641562</v>
      </c>
      <c r="G11" s="125">
        <f>'実数'!G11/U11*100000</f>
        <v>77.87295583490933</v>
      </c>
      <c r="H11" s="125">
        <f>'実数'!H11/U11*100000</f>
        <v>11.12470797641562</v>
      </c>
      <c r="I11" s="126">
        <f>'実数'!I11/U11*100000</f>
        <v>55.6235398820781</v>
      </c>
      <c r="J11" s="127">
        <f>'実数'!J11/U11*100000</f>
        <v>55.6235398820781</v>
      </c>
      <c r="K11" s="98"/>
      <c r="L11" s="99"/>
      <c r="M11" s="14" t="s">
        <v>52</v>
      </c>
      <c r="N11" s="128">
        <f>'実数'!N11/V11*100000</f>
        <v>41.07619634421852</v>
      </c>
      <c r="O11" s="125">
        <f>'実数'!O11/V11*100000</f>
        <v>20.53809817210926</v>
      </c>
      <c r="P11" s="117">
        <f>'実数'!P11/U11*100000</f>
        <v>0</v>
      </c>
      <c r="Q11" s="125">
        <f>'実数'!Q11/U11*100000</f>
        <v>55.6235398820781</v>
      </c>
      <c r="R11" s="83">
        <f>'実数'!R11/U11*100000</f>
        <v>22.24941595283124</v>
      </c>
      <c r="S11" s="101"/>
      <c r="T11" s="101"/>
      <c r="U11" s="168">
        <v>8989</v>
      </c>
      <c r="V11" s="129">
        <v>4869</v>
      </c>
      <c r="W11" s="102"/>
      <c r="X11" s="102"/>
    </row>
    <row r="12" spans="1:24" s="105" customFormat="1" ht="24" customHeight="1">
      <c r="A12" s="9" t="s">
        <v>18</v>
      </c>
      <c r="B12" s="77">
        <f>'実数'!B12/U12*100000</f>
        <v>285.3203132452801</v>
      </c>
      <c r="C12" s="78">
        <f>'実数'!C12/U12*100000</f>
        <v>8.672349946665049</v>
      </c>
      <c r="D12" s="11">
        <f>'実数'!D12/U12*100000</f>
        <v>29.485989818661164</v>
      </c>
      <c r="E12" s="11">
        <f>'実数'!E12/U12*100000</f>
        <v>21.68087486666262</v>
      </c>
      <c r="F12" s="11">
        <f>'実数'!F12/U12*100000</f>
        <v>13.875759914664076</v>
      </c>
      <c r="G12" s="11">
        <f>'実数'!G12/U12*100000</f>
        <v>31.22045980799417</v>
      </c>
      <c r="H12" s="11">
        <f>'実数'!H12/U12*100000</f>
        <v>12.141289925331067</v>
      </c>
      <c r="I12" s="79">
        <f>'実数'!I12/U12*100000</f>
        <v>26.884284834661646</v>
      </c>
      <c r="J12" s="80">
        <f>'実数'!J12/U12*100000</f>
        <v>54.6358046639898</v>
      </c>
      <c r="K12" s="75"/>
      <c r="L12" s="76"/>
      <c r="M12" s="9" t="s">
        <v>18</v>
      </c>
      <c r="N12" s="10">
        <f>'実数'!N12/V12*100000</f>
        <v>18.199867637326275</v>
      </c>
      <c r="O12" s="11">
        <f>'実数'!O12/V12*100000</f>
        <v>9.927200529450694</v>
      </c>
      <c r="P12" s="78">
        <f>'実数'!P12/U12*100000</f>
        <v>6.070644962665534</v>
      </c>
      <c r="Q12" s="11">
        <f>'実数'!Q12/U12*100000</f>
        <v>65.90985959465436</v>
      </c>
      <c r="R12" s="81">
        <f>'実数'!R12/U12*100000</f>
        <v>35.55663478132669</v>
      </c>
      <c r="S12" s="114"/>
      <c r="T12" s="114"/>
      <c r="U12" s="166">
        <f>SUM(U13:U14)</f>
        <v>115309</v>
      </c>
      <c r="V12" s="115">
        <f>SUM(V13:V14)</f>
        <v>60440</v>
      </c>
      <c r="W12" s="104"/>
      <c r="X12" s="104"/>
    </row>
    <row r="13" spans="1:24" s="92" customFormat="1" ht="24" customHeight="1">
      <c r="A13" s="13" t="s">
        <v>47</v>
      </c>
      <c r="B13" s="116">
        <f>'実数'!B13/U13*100000</f>
        <v>360.54971705739695</v>
      </c>
      <c r="C13" s="117">
        <f>'実数'!C13/U13*100000</f>
        <v>9.700889248181083</v>
      </c>
      <c r="D13" s="118">
        <f>'実数'!D13/U13*100000</f>
        <v>43.654001616814874</v>
      </c>
      <c r="E13" s="118">
        <f>'実数'!E13/U13*100000</f>
        <v>29.10266774454325</v>
      </c>
      <c r="F13" s="118">
        <f>'実数'!F13/U13*100000</f>
        <v>14.551333872271625</v>
      </c>
      <c r="G13" s="118">
        <f>'実数'!G13/U13*100000</f>
        <v>40.42037186742118</v>
      </c>
      <c r="H13" s="118">
        <f>'実数'!H13/U13*100000</f>
        <v>16.168148746968473</v>
      </c>
      <c r="I13" s="119">
        <f>'実数'!I13/U13*100000</f>
        <v>25.869037995149558</v>
      </c>
      <c r="J13" s="120">
        <f>'実数'!J13/U13*100000</f>
        <v>63.05578011317704</v>
      </c>
      <c r="K13" s="98"/>
      <c r="L13" s="99"/>
      <c r="M13" s="13" t="s">
        <v>47</v>
      </c>
      <c r="N13" s="121">
        <f>'実数'!N13/V13*100000</f>
        <v>18.35255253418163</v>
      </c>
      <c r="O13" s="118">
        <f>'実数'!O13/V13*100000</f>
        <v>15.293793778484693</v>
      </c>
      <c r="P13" s="117">
        <f>'実数'!P13/U13*100000</f>
        <v>9.700889248181083</v>
      </c>
      <c r="Q13" s="118">
        <f>'実数'!Q13/U13*100000</f>
        <v>90.54163298302345</v>
      </c>
      <c r="R13" s="82">
        <f>'実数'!R13/U13*100000</f>
        <v>43.654001616814874</v>
      </c>
      <c r="S13" s="101"/>
      <c r="T13" s="101"/>
      <c r="U13" s="167">
        <v>61850</v>
      </c>
      <c r="V13" s="122">
        <v>32693</v>
      </c>
      <c r="W13" s="102"/>
      <c r="X13" s="102"/>
    </row>
    <row r="14" spans="1:24" s="92" customFormat="1" ht="24" customHeight="1">
      <c r="A14" s="15" t="s">
        <v>54</v>
      </c>
      <c r="B14" s="130">
        <f>'実数'!B14/U14*100000</f>
        <v>198.28279616154435</v>
      </c>
      <c r="C14" s="131">
        <f>'実数'!C14/U14*100000</f>
        <v>7.482369666473373</v>
      </c>
      <c r="D14" s="132">
        <f>'実数'!D14/U14*100000</f>
        <v>13.094146916328402</v>
      </c>
      <c r="E14" s="132">
        <f>'実数'!E14/U14*100000</f>
        <v>13.094146916328402</v>
      </c>
      <c r="F14" s="132">
        <f>'実数'!F14/U14*100000</f>
        <v>13.094146916328402</v>
      </c>
      <c r="G14" s="132">
        <f>'実数'!G14/U14*100000</f>
        <v>20.576516582801773</v>
      </c>
      <c r="H14" s="132">
        <f>'実数'!H14/U14*100000</f>
        <v>7.482369666473373</v>
      </c>
      <c r="I14" s="133">
        <f>'実数'!I14/U14*100000</f>
        <v>28.058886249275144</v>
      </c>
      <c r="J14" s="134">
        <f>'実数'!J14/U14*100000</f>
        <v>44.89421799884023</v>
      </c>
      <c r="K14" s="98"/>
      <c r="L14" s="99"/>
      <c r="M14" s="15" t="s">
        <v>54</v>
      </c>
      <c r="N14" s="135">
        <f>'実数'!N14/V14*100000</f>
        <v>18.01996612246369</v>
      </c>
      <c r="O14" s="132">
        <f>'実数'!O14/V14*100000</f>
        <v>3.6039932244927377</v>
      </c>
      <c r="P14" s="117">
        <f>'実数'!P14/U14*100000</f>
        <v>1.8705924166183432</v>
      </c>
      <c r="Q14" s="132">
        <f>'実数'!Q14/U14*100000</f>
        <v>37.411848332366866</v>
      </c>
      <c r="R14" s="16">
        <f>'実数'!R14/U14*100000</f>
        <v>26.188293832656804</v>
      </c>
      <c r="S14" s="101"/>
      <c r="T14" s="101"/>
      <c r="U14" s="165">
        <v>53459</v>
      </c>
      <c r="V14" s="113">
        <v>27747</v>
      </c>
      <c r="W14" s="102"/>
      <c r="X14" s="102"/>
    </row>
    <row r="15" spans="1:24" s="105" customFormat="1" ht="24" customHeight="1">
      <c r="A15" s="9" t="s">
        <v>55</v>
      </c>
      <c r="B15" s="77">
        <f>'実数'!B15/U15*100000</f>
        <v>400.2247680645864</v>
      </c>
      <c r="C15" s="78">
        <f>'実数'!C15/U15*100000</f>
        <v>16.05486175617252</v>
      </c>
      <c r="D15" s="11">
        <f>'実数'!D15/U15*100000</f>
        <v>45.871033589064346</v>
      </c>
      <c r="E15" s="11">
        <f>'実数'!E15/U15*100000</f>
        <v>38.99037855070469</v>
      </c>
      <c r="F15" s="11">
        <f>'実数'!F15/U15*100000</f>
        <v>16.05486175617252</v>
      </c>
      <c r="G15" s="11">
        <f>'実数'!G15/U15*100000</f>
        <v>26.375844313712</v>
      </c>
      <c r="H15" s="11">
        <f>'実数'!H15/U15*100000</f>
        <v>20.641965115078957</v>
      </c>
      <c r="I15" s="79">
        <f>'実数'!I15/U15*100000</f>
        <v>36.696826871251474</v>
      </c>
      <c r="J15" s="80">
        <f>'実数'!J15/U15*100000</f>
        <v>60.77911950551026</v>
      </c>
      <c r="K15" s="75"/>
      <c r="L15" s="76"/>
      <c r="M15" s="9" t="s">
        <v>55</v>
      </c>
      <c r="N15" s="10">
        <f>'実数'!N15/V15*100000</f>
        <v>23.78892733564014</v>
      </c>
      <c r="O15" s="11">
        <f>'実数'!O15/V15*100000</f>
        <v>15.138408304498268</v>
      </c>
      <c r="P15" s="78">
        <f>'実数'!P15/U15*100000</f>
        <v>9.174206717812869</v>
      </c>
      <c r="Q15" s="11">
        <f>'実数'!Q15/U15*100000</f>
        <v>108.94370477402782</v>
      </c>
      <c r="R15" s="81">
        <f>'実数'!R15/U15*100000</f>
        <v>55.04524030687721</v>
      </c>
      <c r="S15" s="114"/>
      <c r="T15" s="114"/>
      <c r="U15" s="166">
        <f>SUM(U16:U19)</f>
        <v>87201</v>
      </c>
      <c r="V15" s="115">
        <f>SUM(V16:V19)</f>
        <v>46240</v>
      </c>
      <c r="W15" s="104"/>
      <c r="X15" s="104"/>
    </row>
    <row r="16" spans="1:24" s="92" customFormat="1" ht="24" customHeight="1">
      <c r="A16" s="13" t="s">
        <v>19</v>
      </c>
      <c r="B16" s="116">
        <f>'実数'!B16/U16*100000</f>
        <v>351.1224797826536</v>
      </c>
      <c r="C16" s="117">
        <f>'実数'!C16/U16*100000</f>
        <v>14.29910551151078</v>
      </c>
      <c r="D16" s="118">
        <f>'実数'!D16/U16*100000</f>
        <v>47.663685038369266</v>
      </c>
      <c r="E16" s="118">
        <f>'実数'!E16/U16*100000</f>
        <v>39.71973753197439</v>
      </c>
      <c r="F16" s="118">
        <f>'実数'!F16/U16*100000</f>
        <v>15.887895012789755</v>
      </c>
      <c r="G16" s="118">
        <f>'実数'!G16/U16*100000</f>
        <v>25.420632020463607</v>
      </c>
      <c r="H16" s="118">
        <f>'実数'!H16/U16*100000</f>
        <v>19.065474015347707</v>
      </c>
      <c r="I16" s="119">
        <f>'実数'!I16/U16*100000</f>
        <v>23.831842519184633</v>
      </c>
      <c r="J16" s="120">
        <f>'実数'!J16/U16*100000</f>
        <v>42.89731653453234</v>
      </c>
      <c r="K16" s="98"/>
      <c r="L16" s="99"/>
      <c r="M16" s="13" t="s">
        <v>19</v>
      </c>
      <c r="N16" s="128">
        <f>'実数'!N16/V16*100000</f>
        <v>26.961445133459154</v>
      </c>
      <c r="O16" s="117">
        <f>'実数'!O16/V16*100000</f>
        <v>8.987148377819718</v>
      </c>
      <c r="P16" s="117">
        <f>'実数'!P16/U16*100000</f>
        <v>7.943947506394878</v>
      </c>
      <c r="Q16" s="118">
        <f>'実数'!Q16/U16*100000</f>
        <v>95.32737007673853</v>
      </c>
      <c r="R16" s="82">
        <f>'実数'!R16/U16*100000</f>
        <v>55.607632544764144</v>
      </c>
      <c r="S16" s="101"/>
      <c r="T16" s="101"/>
      <c r="U16" s="167">
        <v>62941</v>
      </c>
      <c r="V16" s="122">
        <v>33381</v>
      </c>
      <c r="W16" s="102"/>
      <c r="X16" s="102"/>
    </row>
    <row r="17" spans="1:24" s="92" customFormat="1" ht="24" customHeight="1">
      <c r="A17" s="14" t="s">
        <v>20</v>
      </c>
      <c r="B17" s="123">
        <f>'実数'!B17/U17*100000</f>
        <v>521.3951815893563</v>
      </c>
      <c r="C17" s="124">
        <f>'実数'!C17/U17*100000</f>
        <v>17.979144192736424</v>
      </c>
      <c r="D17" s="125">
        <f>'実数'!D17/U17*100000</f>
        <v>41.951336449718326</v>
      </c>
      <c r="E17" s="125">
        <f>'実数'!E17/U17*100000</f>
        <v>41.951336449718326</v>
      </c>
      <c r="F17" s="125">
        <f>'実数'!F17/U17*100000</f>
        <v>11.986096128490951</v>
      </c>
      <c r="G17" s="125">
        <f>'実数'!G17/U17*100000</f>
        <v>17.979144192736424</v>
      </c>
      <c r="H17" s="125">
        <f>'実数'!H17/U17*100000</f>
        <v>29.965240321227377</v>
      </c>
      <c r="I17" s="126">
        <f>'実数'!I17/U17*100000</f>
        <v>59.930480642454754</v>
      </c>
      <c r="J17" s="127">
        <f>'実数'!J17/U17*100000</f>
        <v>107.87486515641855</v>
      </c>
      <c r="K17" s="98"/>
      <c r="L17" s="99"/>
      <c r="M17" s="14" t="s">
        <v>20</v>
      </c>
      <c r="N17" s="128">
        <f>'実数'!N17/V17*100000</f>
        <v>11.165698972755694</v>
      </c>
      <c r="O17" s="125">
        <f>'実数'!O17/V17*100000</f>
        <v>33.49709691826708</v>
      </c>
      <c r="P17" s="117">
        <f>'実数'!P17/U17*100000</f>
        <v>5.9930480642454755</v>
      </c>
      <c r="Q17" s="125">
        <f>'実数'!Q17/U17*100000</f>
        <v>161.81229773462783</v>
      </c>
      <c r="R17" s="83">
        <f>'実数'!R17/U17*100000</f>
        <v>53.937432578209275</v>
      </c>
      <c r="S17" s="101"/>
      <c r="T17" s="101"/>
      <c r="U17" s="168">
        <v>16686</v>
      </c>
      <c r="V17" s="129">
        <v>8956</v>
      </c>
      <c r="W17" s="102"/>
      <c r="X17" s="102"/>
    </row>
    <row r="18" spans="1:24" s="92" customFormat="1" ht="24" customHeight="1">
      <c r="A18" s="14" t="s">
        <v>21</v>
      </c>
      <c r="B18" s="123">
        <f>'実数'!B18/U18*100000</f>
        <v>535.5064027939464</v>
      </c>
      <c r="C18" s="124">
        <f>'実数'!C18/U18*100000</f>
        <v>23.28288707799767</v>
      </c>
      <c r="D18" s="125">
        <f>'実数'!D18/U18*100000</f>
        <v>46.56577415599534</v>
      </c>
      <c r="E18" s="125">
        <f>'実数'!E18/U18*100000</f>
        <v>0</v>
      </c>
      <c r="F18" s="125">
        <f>'実数'!F18/U18*100000</f>
        <v>23.28288707799767</v>
      </c>
      <c r="G18" s="125">
        <f>'実数'!G18/U18*100000</f>
        <v>46.56577415599534</v>
      </c>
      <c r="H18" s="125">
        <f>'実数'!H18/U18*100000</f>
        <v>23.28288707799767</v>
      </c>
      <c r="I18" s="126">
        <f>'実数'!I18/U18*100000</f>
        <v>116.41443538998836</v>
      </c>
      <c r="J18" s="127">
        <f>'実数'!J18/U18*100000</f>
        <v>93.13154831199068</v>
      </c>
      <c r="K18" s="98"/>
      <c r="L18" s="99"/>
      <c r="M18" s="14" t="s">
        <v>21</v>
      </c>
      <c r="N18" s="128">
        <f>'実数'!N18/V18*100000</f>
        <v>0</v>
      </c>
      <c r="O18" s="125">
        <f>'実数'!O18/V18*100000</f>
        <v>42.97378599054577</v>
      </c>
      <c r="P18" s="117">
        <f>'実数'!P18/U18*100000</f>
        <v>46.56577415599534</v>
      </c>
      <c r="Q18" s="125">
        <f>'実数'!Q18/U18*100000</f>
        <v>93.13154831199068</v>
      </c>
      <c r="R18" s="83">
        <f>'実数'!R18/U18*100000</f>
        <v>23.28288707799767</v>
      </c>
      <c r="S18" s="101"/>
      <c r="T18" s="101"/>
      <c r="U18" s="168">
        <v>4295</v>
      </c>
      <c r="V18" s="129">
        <v>2327</v>
      </c>
      <c r="W18" s="102"/>
      <c r="X18" s="102"/>
    </row>
    <row r="19" spans="1:24" s="92" customFormat="1" ht="24" customHeight="1">
      <c r="A19" s="14" t="s">
        <v>22</v>
      </c>
      <c r="B19" s="123">
        <f>'実数'!B19/U19*100000</f>
        <v>548.9478499542544</v>
      </c>
      <c r="C19" s="124">
        <f>'実数'!C19/U19*100000</f>
        <v>30.497102775236353</v>
      </c>
      <c r="D19" s="125">
        <f>'実数'!D19/U19*100000</f>
        <v>30.497102775236353</v>
      </c>
      <c r="E19" s="125">
        <f>'実数'!E19/U19*100000</f>
        <v>60.99420555047271</v>
      </c>
      <c r="F19" s="125">
        <f>'実数'!F19/U19*100000</f>
        <v>30.497102775236353</v>
      </c>
      <c r="G19" s="125">
        <f>'実数'!G19/U19*100000</f>
        <v>60.99420555047271</v>
      </c>
      <c r="H19" s="125">
        <f>'実数'!H19/U19*100000</f>
        <v>0</v>
      </c>
      <c r="I19" s="126">
        <f>'実数'!I19/U19*100000</f>
        <v>60.99420555047271</v>
      </c>
      <c r="J19" s="127">
        <f>'実数'!J19/U19*100000</f>
        <v>121.98841110094541</v>
      </c>
      <c r="K19" s="98"/>
      <c r="L19" s="99"/>
      <c r="M19" s="14" t="s">
        <v>22</v>
      </c>
      <c r="N19" s="128">
        <f>'実数'!N19/V19*100000</f>
        <v>63.451776649746186</v>
      </c>
      <c r="O19" s="125">
        <f>'実数'!O19/V19*100000</f>
        <v>0</v>
      </c>
      <c r="P19" s="124">
        <f>'実数'!P19/U19*100000</f>
        <v>0</v>
      </c>
      <c r="Q19" s="125">
        <f>'実数'!Q19/U19*100000</f>
        <v>121.98841110094541</v>
      </c>
      <c r="R19" s="83">
        <f>'実数'!R19/U19*100000</f>
        <v>91.49130832570906</v>
      </c>
      <c r="S19" s="101"/>
      <c r="T19" s="101"/>
      <c r="U19" s="168">
        <v>3279</v>
      </c>
      <c r="V19" s="129">
        <v>1576</v>
      </c>
      <c r="W19" s="102"/>
      <c r="X19" s="102"/>
    </row>
    <row r="20" spans="1:24" s="105" customFormat="1" ht="24" customHeight="1">
      <c r="A20" s="9" t="s">
        <v>23</v>
      </c>
      <c r="B20" s="77">
        <f>'実数'!B20/U20*100000</f>
        <v>346.86659292337526</v>
      </c>
      <c r="C20" s="78">
        <f>'実数'!C20/U20*100000</f>
        <v>10.924932060578747</v>
      </c>
      <c r="D20" s="11">
        <f>'実数'!D20/U20*100000</f>
        <v>39.60287871959796</v>
      </c>
      <c r="E20" s="11">
        <f>'実数'!E20/U20*100000</f>
        <v>35.50602919688093</v>
      </c>
      <c r="F20" s="11">
        <f>'実数'!F20/U20*100000</f>
        <v>15.021781583295779</v>
      </c>
      <c r="G20" s="11">
        <f>'実数'!G20/U20*100000</f>
        <v>24.58109713630218</v>
      </c>
      <c r="H20" s="11">
        <f>'実数'!H20/U20*100000</f>
        <v>9.559315553006405</v>
      </c>
      <c r="I20" s="79">
        <f>'実数'!I20/U20*100000</f>
        <v>34.14041268930859</v>
      </c>
      <c r="J20" s="80">
        <f>'実数'!J20/U20*100000</f>
        <v>73.74329140890654</v>
      </c>
      <c r="K20" s="75"/>
      <c r="L20" s="76"/>
      <c r="M20" s="9" t="s">
        <v>23</v>
      </c>
      <c r="N20" s="10">
        <f>'実数'!N20/V20*100000</f>
        <v>12.895239077732501</v>
      </c>
      <c r="O20" s="11">
        <f>'実数'!O20/V20*100000</f>
        <v>15.474286893279</v>
      </c>
      <c r="P20" s="78">
        <f>'実数'!P20/U20*100000</f>
        <v>6.828082537861718</v>
      </c>
      <c r="Q20" s="11">
        <f>'実数'!Q20/U20*100000</f>
        <v>81.93699045434062</v>
      </c>
      <c r="R20" s="81">
        <f>'実数'!R20/U20*100000</f>
        <v>50.527810780176715</v>
      </c>
      <c r="S20" s="114"/>
      <c r="T20" s="114"/>
      <c r="U20" s="166">
        <f>SUM(U21:U24)</f>
        <v>73227</v>
      </c>
      <c r="V20" s="115">
        <f>SUM(V21:V24)</f>
        <v>38774</v>
      </c>
      <c r="W20" s="104"/>
      <c r="X20" s="104"/>
    </row>
    <row r="21" spans="1:24" s="92" customFormat="1" ht="24" customHeight="1">
      <c r="A21" s="13" t="s">
        <v>24</v>
      </c>
      <c r="B21" s="116">
        <f>'実数'!B21/U21*100000</f>
        <v>346.88695776561883</v>
      </c>
      <c r="C21" s="117">
        <f>'実数'!C21/U21*100000</f>
        <v>7.152308407538532</v>
      </c>
      <c r="D21" s="118">
        <f>'実数'!D21/U21*100000</f>
        <v>46.49000464900046</v>
      </c>
      <c r="E21" s="118">
        <f>'実数'!E21/U21*100000</f>
        <v>42.9138504452312</v>
      </c>
      <c r="F21" s="118">
        <f>'実数'!F21/U21*100000</f>
        <v>3.576154203769266</v>
      </c>
      <c r="G21" s="118">
        <f>'実数'!G21/U21*100000</f>
        <v>21.4569252226156</v>
      </c>
      <c r="H21" s="118">
        <f>'実数'!H21/U21*100000</f>
        <v>10.7284626113078</v>
      </c>
      <c r="I21" s="119">
        <f>'実数'!I21/U21*100000</f>
        <v>32.1853878339234</v>
      </c>
      <c r="J21" s="120">
        <f>'実数'!J21/U21*100000</f>
        <v>82.25154668669313</v>
      </c>
      <c r="K21" s="98"/>
      <c r="L21" s="99"/>
      <c r="M21" s="13" t="s">
        <v>24</v>
      </c>
      <c r="N21" s="121">
        <f>'実数'!N21/V21*100000</f>
        <v>6.793016778751444</v>
      </c>
      <c r="O21" s="118">
        <f>'実数'!O21/V21*100000</f>
        <v>13.586033557502889</v>
      </c>
      <c r="P21" s="117">
        <f>'実数'!P21/U21*100000</f>
        <v>7.152308407538532</v>
      </c>
      <c r="Q21" s="118">
        <f>'実数'!Q21/U21*100000</f>
        <v>82.25154668669313</v>
      </c>
      <c r="R21" s="82">
        <f>'実数'!R21/U21*100000</f>
        <v>46.49000464900046</v>
      </c>
      <c r="S21" s="101"/>
      <c r="T21" s="101"/>
      <c r="U21" s="167">
        <v>27963</v>
      </c>
      <c r="V21" s="122">
        <v>14721</v>
      </c>
      <c r="W21" s="102"/>
      <c r="X21" s="102"/>
    </row>
    <row r="22" spans="1:24" s="92" customFormat="1" ht="24" customHeight="1">
      <c r="A22" s="14" t="s">
        <v>25</v>
      </c>
      <c r="B22" s="123">
        <f>'実数'!B22/U22*100000</f>
        <v>384.61538461538464</v>
      </c>
      <c r="C22" s="124">
        <f>'実数'!C22/U22*100000</f>
        <v>16.72240802675585</v>
      </c>
      <c r="D22" s="125">
        <f>'実数'!D22/U22*100000</f>
        <v>33.4448160535117</v>
      </c>
      <c r="E22" s="125">
        <f>'実数'!E22/U22*100000</f>
        <v>41.80602006688963</v>
      </c>
      <c r="F22" s="125">
        <f>'実数'!F22/U22*100000</f>
        <v>16.72240802675585</v>
      </c>
      <c r="G22" s="125">
        <f>'実数'!G22/U22*100000</f>
        <v>50.16722408026755</v>
      </c>
      <c r="H22" s="125">
        <f>'実数'!H22/U22*100000</f>
        <v>0</v>
      </c>
      <c r="I22" s="126">
        <f>'実数'!I22/U22*100000</f>
        <v>66.8896321070234</v>
      </c>
      <c r="J22" s="127">
        <f>'実数'!J22/U22*100000</f>
        <v>75.25083612040133</v>
      </c>
      <c r="K22" s="98"/>
      <c r="L22" s="99"/>
      <c r="M22" s="14" t="s">
        <v>25</v>
      </c>
      <c r="N22" s="128">
        <f>'実数'!N22/V22*100000</f>
        <v>46.92632566870014</v>
      </c>
      <c r="O22" s="118">
        <f>'実数'!O22/V22*100000</f>
        <v>0</v>
      </c>
      <c r="P22" s="117">
        <f>'実数'!P22/U22*100000</f>
        <v>8.361204013377925</v>
      </c>
      <c r="Q22" s="125">
        <f>'実数'!Q22/U22*100000</f>
        <v>50.16722408026755</v>
      </c>
      <c r="R22" s="83">
        <f>'実数'!R22/U22*100000</f>
        <v>58.52842809364548</v>
      </c>
      <c r="S22" s="101"/>
      <c r="T22" s="101"/>
      <c r="U22" s="168">
        <v>11960</v>
      </c>
      <c r="V22" s="129">
        <v>6393</v>
      </c>
      <c r="W22" s="102"/>
      <c r="X22" s="102"/>
    </row>
    <row r="23" spans="1:24" s="92" customFormat="1" ht="24" customHeight="1">
      <c r="A23" s="14" t="s">
        <v>26</v>
      </c>
      <c r="B23" s="123">
        <f>'実数'!B23/U23*100000</f>
        <v>396.6567502479105</v>
      </c>
      <c r="C23" s="124">
        <f>'実数'!C23/U23*100000</f>
        <v>14.166312508853945</v>
      </c>
      <c r="D23" s="125">
        <f>'実数'!D23/U23*100000</f>
        <v>14.166312508853945</v>
      </c>
      <c r="E23" s="125">
        <f>'実数'!E23/U23*100000</f>
        <v>28.33262501770789</v>
      </c>
      <c r="F23" s="125">
        <f>'実数'!F23/U23*100000</f>
        <v>28.33262501770789</v>
      </c>
      <c r="G23" s="125">
        <f>'実数'!G23/U23*100000</f>
        <v>0</v>
      </c>
      <c r="H23" s="125">
        <f>'実数'!H23/U23*100000</f>
        <v>28.33262501770789</v>
      </c>
      <c r="I23" s="126">
        <f>'実数'!I23/U23*100000</f>
        <v>42.49893752656183</v>
      </c>
      <c r="J23" s="127">
        <f>'実数'!J23/U23*100000</f>
        <v>84.99787505312366</v>
      </c>
      <c r="K23" s="98"/>
      <c r="L23" s="99"/>
      <c r="M23" s="14" t="s">
        <v>26</v>
      </c>
      <c r="N23" s="128">
        <f>'実数'!N23/V23*100000</f>
        <v>0</v>
      </c>
      <c r="O23" s="118">
        <f>'実数'!O23/V23*100000</f>
        <v>53.23396326856535</v>
      </c>
      <c r="P23" s="117">
        <f>'実数'!P23/U23*100000</f>
        <v>14.166312508853945</v>
      </c>
      <c r="Q23" s="125">
        <f>'実数'!Q23/U23*100000</f>
        <v>113.33050007083156</v>
      </c>
      <c r="R23" s="83">
        <f>'実数'!R23/U23*100000</f>
        <v>56.66525003541578</v>
      </c>
      <c r="S23" s="101"/>
      <c r="T23" s="101"/>
      <c r="U23" s="168">
        <v>7059</v>
      </c>
      <c r="V23" s="129">
        <v>3757</v>
      </c>
      <c r="W23" s="102"/>
      <c r="X23" s="102"/>
    </row>
    <row r="24" spans="1:24" s="92" customFormat="1" ht="24" customHeight="1">
      <c r="A24" s="14" t="s">
        <v>53</v>
      </c>
      <c r="B24" s="123">
        <f>'実数'!B24/U24*100000</f>
        <v>316.2507144217946</v>
      </c>
      <c r="C24" s="124">
        <f>'実数'!C24/U24*100000</f>
        <v>11.430748714040769</v>
      </c>
      <c r="D24" s="125">
        <f>'実数'!D24/U24*100000</f>
        <v>41.912745284816154</v>
      </c>
      <c r="E24" s="125">
        <f>'実数'!E24/U24*100000</f>
        <v>26.67174699942846</v>
      </c>
      <c r="F24" s="125">
        <f>'実数'!F24/U24*100000</f>
        <v>22.861497428081538</v>
      </c>
      <c r="G24" s="125">
        <f>'実数'!G24/U24*100000</f>
        <v>22.861497428081538</v>
      </c>
      <c r="H24" s="125">
        <f>'実数'!H24/U24*100000</f>
        <v>7.620499142693846</v>
      </c>
      <c r="I24" s="126">
        <f>'実数'!I24/U24*100000</f>
        <v>19.051247856734616</v>
      </c>
      <c r="J24" s="127">
        <f>'実数'!J24/U24*100000</f>
        <v>60.963993141550766</v>
      </c>
      <c r="K24" s="98"/>
      <c r="L24" s="99"/>
      <c r="M24" s="14" t="s">
        <v>53</v>
      </c>
      <c r="N24" s="128">
        <f>'実数'!N24/V24*100000</f>
        <v>7.192692224699705</v>
      </c>
      <c r="O24" s="118">
        <f>'実数'!O24/V24*100000</f>
        <v>14.38538444939941</v>
      </c>
      <c r="P24" s="124">
        <f>'実数'!P24/U24*100000</f>
        <v>3.810249571346923</v>
      </c>
      <c r="Q24" s="125">
        <f>'実数'!Q24/U24*100000</f>
        <v>87.63574014097924</v>
      </c>
      <c r="R24" s="83">
        <f>'実数'!R24/U24*100000</f>
        <v>49.53324442751</v>
      </c>
      <c r="S24" s="101"/>
      <c r="T24" s="101"/>
      <c r="U24" s="168">
        <v>26245</v>
      </c>
      <c r="V24" s="129">
        <v>13903</v>
      </c>
      <c r="W24" s="102"/>
      <c r="X24" s="102"/>
    </row>
    <row r="25" spans="1:24" s="105" customFormat="1" ht="24" customHeight="1">
      <c r="A25" s="9" t="s">
        <v>27</v>
      </c>
      <c r="B25" s="77">
        <f>'実数'!B25/U25*100000</f>
        <v>352.0621923438421</v>
      </c>
      <c r="C25" s="78">
        <f>'実数'!C25/U25*100000</f>
        <v>15.930415943160277</v>
      </c>
      <c r="D25" s="11">
        <f>'実数'!D25/U25*100000</f>
        <v>50.977331018112885</v>
      </c>
      <c r="E25" s="11">
        <f>'実数'!E25/U25*100000</f>
        <v>28.6747486976885</v>
      </c>
      <c r="F25" s="11">
        <f>'実数'!F25/U25*100000</f>
        <v>19.11649913179233</v>
      </c>
      <c r="G25" s="11">
        <f>'実数'!G25/U25*100000</f>
        <v>27.08170710337247</v>
      </c>
      <c r="H25" s="11">
        <f>'実数'!H25/U25*100000</f>
        <v>19.11649913179233</v>
      </c>
      <c r="I25" s="79">
        <f>'実数'!I25/U25*100000</f>
        <v>25.488665509056442</v>
      </c>
      <c r="J25" s="80">
        <f>'実数'!J25/U25*100000</f>
        <v>66.90774696127316</v>
      </c>
      <c r="K25" s="75"/>
      <c r="L25" s="76"/>
      <c r="M25" s="9" t="s">
        <v>27</v>
      </c>
      <c r="N25" s="10">
        <f>'実数'!N25/V25*100000</f>
        <v>21.33300825892177</v>
      </c>
      <c r="O25" s="11">
        <f>'実数'!O25/V25*100000</f>
        <v>12.190290433669581</v>
      </c>
      <c r="P25" s="78">
        <f>'実数'!P25/U25*100000</f>
        <v>1.5930415943160277</v>
      </c>
      <c r="Q25" s="11">
        <f>'実数'!Q25/U25*100000</f>
        <v>79.65207971580138</v>
      </c>
      <c r="R25" s="81">
        <f>'実数'!R25/U25*100000</f>
        <v>47.791247829480824</v>
      </c>
      <c r="S25" s="114"/>
      <c r="T25" s="114"/>
      <c r="U25" s="166">
        <f>SUM(U26:U31)</f>
        <v>62773</v>
      </c>
      <c r="V25" s="115">
        <f>SUM(V26:V31)</f>
        <v>32813</v>
      </c>
      <c r="W25" s="104"/>
      <c r="X25" s="104"/>
    </row>
    <row r="26" spans="1:24" s="92" customFormat="1" ht="24" customHeight="1">
      <c r="A26" s="13" t="s">
        <v>28</v>
      </c>
      <c r="B26" s="116">
        <f>'実数'!B26/U26*100000</f>
        <v>356.3529122634554</v>
      </c>
      <c r="C26" s="117">
        <f>'実数'!C26/U26*100000</f>
        <v>16.384041943147373</v>
      </c>
      <c r="D26" s="118">
        <f>'実数'!D26/U26*100000</f>
        <v>65.5361677725895</v>
      </c>
      <c r="E26" s="118">
        <f>'実数'!E26/U26*100000</f>
        <v>28.672073400507905</v>
      </c>
      <c r="F26" s="118">
        <f>'実数'!F26/U26*100000</f>
        <v>20.48005242893422</v>
      </c>
      <c r="G26" s="118">
        <f>'実数'!G26/U26*100000</f>
        <v>16.384041943147373</v>
      </c>
      <c r="H26" s="118">
        <f>'実数'!H26/U26*100000</f>
        <v>8.192020971573687</v>
      </c>
      <c r="I26" s="119">
        <f>'実数'!I26/U26*100000</f>
        <v>32.76808388629475</v>
      </c>
      <c r="J26" s="120">
        <f>'実数'!J26/U26*100000</f>
        <v>57.34414680101581</v>
      </c>
      <c r="K26" s="98"/>
      <c r="L26" s="99"/>
      <c r="M26" s="13" t="s">
        <v>28</v>
      </c>
      <c r="N26" s="121">
        <f>'実数'!N26/V26*100000</f>
        <v>39.66994604887337</v>
      </c>
      <c r="O26" s="125">
        <f>'実数'!O26/V26*100000</f>
        <v>0</v>
      </c>
      <c r="P26" s="117">
        <f>'実数'!P26/U26*100000</f>
        <v>0</v>
      </c>
      <c r="Q26" s="118">
        <f>'実数'!Q26/U26*100000</f>
        <v>90.11223068731056</v>
      </c>
      <c r="R26" s="82">
        <f>'実数'!R26/U26*100000</f>
        <v>49.15212582944212</v>
      </c>
      <c r="S26" s="101"/>
      <c r="T26" s="101"/>
      <c r="U26" s="167">
        <v>24414</v>
      </c>
      <c r="V26" s="122">
        <v>12604</v>
      </c>
      <c r="W26" s="102"/>
      <c r="X26" s="102"/>
    </row>
    <row r="27" spans="1:24" s="92" customFormat="1" ht="24" customHeight="1">
      <c r="A27" s="14" t="s">
        <v>29</v>
      </c>
      <c r="B27" s="123">
        <f>'実数'!B27/U27*100000</f>
        <v>392.3690975510756</v>
      </c>
      <c r="C27" s="124">
        <f>'実数'!C27/U27*100000</f>
        <v>27.059937762143147</v>
      </c>
      <c r="D27" s="125">
        <f>'実数'!D27/U27*100000</f>
        <v>13.529968881071573</v>
      </c>
      <c r="E27" s="125">
        <f>'実数'!E27/U27*100000</f>
        <v>54.11987552428629</v>
      </c>
      <c r="F27" s="125">
        <f>'実数'!F27/U27*100000</f>
        <v>13.529968881071573</v>
      </c>
      <c r="G27" s="125">
        <f>'実数'!G27/U27*100000</f>
        <v>40.58990664321472</v>
      </c>
      <c r="H27" s="125">
        <f>'実数'!H27/U27*100000</f>
        <v>40.58990664321472</v>
      </c>
      <c r="I27" s="126">
        <f>'実数'!I27/U27*100000</f>
        <v>13.529968881071573</v>
      </c>
      <c r="J27" s="127">
        <f>'実数'!J27/U27*100000</f>
        <v>94.70978216750102</v>
      </c>
      <c r="K27" s="98"/>
      <c r="L27" s="99"/>
      <c r="M27" s="14" t="s">
        <v>29</v>
      </c>
      <c r="N27" s="121">
        <f>'実数'!N27/V27*100000</f>
        <v>0</v>
      </c>
      <c r="O27" s="125">
        <f>'実数'!O27/V27*100000</f>
        <v>25.03755633450175</v>
      </c>
      <c r="P27" s="124">
        <f>'実数'!P27/U27*100000</f>
        <v>0</v>
      </c>
      <c r="Q27" s="125">
        <f>'実数'!Q27/U27*100000</f>
        <v>81.17981328642944</v>
      </c>
      <c r="R27" s="83">
        <f>'実数'!R27/U27*100000</f>
        <v>67.64984440535787</v>
      </c>
      <c r="S27" s="101"/>
      <c r="T27" s="101"/>
      <c r="U27" s="168">
        <v>7391</v>
      </c>
      <c r="V27" s="129">
        <v>3994</v>
      </c>
      <c r="W27" s="102"/>
      <c r="X27" s="102"/>
    </row>
    <row r="28" spans="1:24" s="92" customFormat="1" ht="24" customHeight="1">
      <c r="A28" s="14" t="s">
        <v>30</v>
      </c>
      <c r="B28" s="123">
        <f>'実数'!B28/U28*100000</f>
        <v>247.84763892512393</v>
      </c>
      <c r="C28" s="124">
        <f>'実数'!C28/U28*100000</f>
        <v>13.044612575006521</v>
      </c>
      <c r="D28" s="125">
        <f>'実数'!D28/U28*100000</f>
        <v>39.13383772501957</v>
      </c>
      <c r="E28" s="125">
        <f>'実数'!E28/U28*100000</f>
        <v>39.13383772501957</v>
      </c>
      <c r="F28" s="125">
        <f>'実数'!F28/U28*100000</f>
        <v>0</v>
      </c>
      <c r="G28" s="125">
        <f>'実数'!G28/U28*100000</f>
        <v>13.044612575006521</v>
      </c>
      <c r="H28" s="125">
        <f>'実数'!H28/U28*100000</f>
        <v>13.044612575006521</v>
      </c>
      <c r="I28" s="126">
        <f>'実数'!I28/U28*100000</f>
        <v>0</v>
      </c>
      <c r="J28" s="127">
        <f>'実数'!J28/U28*100000</f>
        <v>52.178450300026086</v>
      </c>
      <c r="K28" s="98"/>
      <c r="L28" s="99"/>
      <c r="M28" s="14" t="s">
        <v>30</v>
      </c>
      <c r="N28" s="128">
        <f>'実数'!N28/V28*100000</f>
        <v>0</v>
      </c>
      <c r="O28" s="125">
        <f>'実数'!O28/V28*100000</f>
        <v>24.88181139586962</v>
      </c>
      <c r="P28" s="124">
        <f>'実数'!P28/U28*100000</f>
        <v>0</v>
      </c>
      <c r="Q28" s="125">
        <f>'実数'!Q28/U28*100000</f>
        <v>65.22306287503261</v>
      </c>
      <c r="R28" s="83">
        <f>'実数'!R28/U28*100000</f>
        <v>39.13383772501957</v>
      </c>
      <c r="S28" s="101"/>
      <c r="T28" s="101"/>
      <c r="U28" s="168">
        <v>7666</v>
      </c>
      <c r="V28" s="129">
        <v>4019</v>
      </c>
      <c r="W28" s="102"/>
      <c r="X28" s="102"/>
    </row>
    <row r="29" spans="1:24" s="92" customFormat="1" ht="24" customHeight="1">
      <c r="A29" s="14" t="s">
        <v>31</v>
      </c>
      <c r="B29" s="123">
        <f>'実数'!B29/U29*100000</f>
        <v>383.4088532589752</v>
      </c>
      <c r="C29" s="124">
        <f>'実数'!C29/U29*100000</f>
        <v>34.85535029627048</v>
      </c>
      <c r="D29" s="125">
        <f>'実数'!D29/U29*100000</f>
        <v>34.85535029627048</v>
      </c>
      <c r="E29" s="125">
        <f>'実数'!E29/U29*100000</f>
        <v>17.42767514813524</v>
      </c>
      <c r="F29" s="125">
        <f>'実数'!F29/U29*100000</f>
        <v>17.42767514813524</v>
      </c>
      <c r="G29" s="125">
        <f>'実数'!G29/U29*100000</f>
        <v>52.283025444405716</v>
      </c>
      <c r="H29" s="125">
        <f>'実数'!H29/U29*100000</f>
        <v>34.85535029627048</v>
      </c>
      <c r="I29" s="126">
        <f>'実数'!I29/U29*100000</f>
        <v>17.42767514813524</v>
      </c>
      <c r="J29" s="127">
        <f>'実数'!J29/U29*100000</f>
        <v>69.71070059254096</v>
      </c>
      <c r="K29" s="98"/>
      <c r="L29" s="99"/>
      <c r="M29" s="14" t="s">
        <v>31</v>
      </c>
      <c r="N29" s="128">
        <f>'実数'!N29/V29*100000</f>
        <v>0</v>
      </c>
      <c r="O29" s="125">
        <f>'実数'!O29/V29*100000</f>
        <v>34.376074252320386</v>
      </c>
      <c r="P29" s="124">
        <f>'実数'!P29/U29*100000</f>
        <v>0</v>
      </c>
      <c r="Q29" s="125">
        <f>'実数'!Q29/U29*100000</f>
        <v>87.1383757406762</v>
      </c>
      <c r="R29" s="83">
        <f>'実数'!R29/U29*100000</f>
        <v>34.85535029627048</v>
      </c>
      <c r="S29" s="101"/>
      <c r="T29" s="101"/>
      <c r="U29" s="168">
        <v>5738</v>
      </c>
      <c r="V29" s="129">
        <v>2909</v>
      </c>
      <c r="W29" s="102"/>
      <c r="X29" s="102"/>
    </row>
    <row r="30" spans="1:24" s="92" customFormat="1" ht="24" customHeight="1">
      <c r="A30" s="15" t="s">
        <v>32</v>
      </c>
      <c r="B30" s="130">
        <f>'実数'!B30/U30*100000</f>
        <v>289.34457164423196</v>
      </c>
      <c r="C30" s="124">
        <f>'実数'!C30/U30*100000</f>
        <v>0</v>
      </c>
      <c r="D30" s="132">
        <f>'実数'!D30/U30*100000</f>
        <v>37.74059630142156</v>
      </c>
      <c r="E30" s="132">
        <f>'実数'!E30/U30*100000</f>
        <v>0</v>
      </c>
      <c r="F30" s="132">
        <f>'実数'!F30/U30*100000</f>
        <v>37.74059630142156</v>
      </c>
      <c r="G30" s="125">
        <f>'実数'!G30/U30*100000</f>
        <v>50.320795068562084</v>
      </c>
      <c r="H30" s="132">
        <f>'実数'!H30/U30*100000</f>
        <v>0</v>
      </c>
      <c r="I30" s="133">
        <f>'実数'!I30/U30*100000</f>
        <v>37.74059630142156</v>
      </c>
      <c r="J30" s="134">
        <f>'実数'!J30/U30*100000</f>
        <v>75.48119260284312</v>
      </c>
      <c r="K30" s="98"/>
      <c r="L30" s="99"/>
      <c r="M30" s="15" t="s">
        <v>32</v>
      </c>
      <c r="N30" s="135">
        <f>'実数'!N30/V30*100000</f>
        <v>0</v>
      </c>
      <c r="O30" s="125">
        <f>'実数'!O30/V30*100000</f>
        <v>23.623907394283016</v>
      </c>
      <c r="P30" s="124">
        <f>'実数'!P30/U30*100000</f>
        <v>0</v>
      </c>
      <c r="Q30" s="132">
        <f>'実数'!Q30/U30*100000</f>
        <v>37.74059630142156</v>
      </c>
      <c r="R30" s="16">
        <f>'実数'!R30/U30*100000</f>
        <v>37.74059630142156</v>
      </c>
      <c r="S30" s="101"/>
      <c r="T30" s="101"/>
      <c r="U30" s="169">
        <v>7949</v>
      </c>
      <c r="V30" s="159">
        <v>4233</v>
      </c>
      <c r="W30" s="102"/>
      <c r="X30" s="102"/>
    </row>
    <row r="31" spans="1:24" s="92" customFormat="1" ht="24" customHeight="1">
      <c r="A31" s="14" t="s">
        <v>48</v>
      </c>
      <c r="B31" s="123">
        <f>'実数'!B31/U31*100000</f>
        <v>426.41705668226734</v>
      </c>
      <c r="C31" s="124">
        <f>'実数'!C31/U31*100000</f>
        <v>10.400416016640666</v>
      </c>
      <c r="D31" s="125">
        <f>'実数'!D31/U31*100000</f>
        <v>72.80291211648466</v>
      </c>
      <c r="E31" s="125">
        <f>'実数'!E31/U31*100000</f>
        <v>31.201248049921997</v>
      </c>
      <c r="F31" s="125">
        <f>'実数'!F31/U31*100000</f>
        <v>20.80083203328133</v>
      </c>
      <c r="G31" s="125">
        <f>'実数'!G31/U31*100000</f>
        <v>20.80083203328133</v>
      </c>
      <c r="H31" s="125">
        <f>'実数'!H31/U31*100000</f>
        <v>41.60166406656266</v>
      </c>
      <c r="I31" s="126">
        <f>'実数'!I31/U31*100000</f>
        <v>31.201248049921997</v>
      </c>
      <c r="J31" s="127">
        <f>'実数'!J31/U31*100000</f>
        <v>72.80291211648466</v>
      </c>
      <c r="K31" s="98"/>
      <c r="L31" s="99"/>
      <c r="M31" s="14" t="s">
        <v>48</v>
      </c>
      <c r="N31" s="128">
        <f>'実数'!N31/V31*100000</f>
        <v>39.57261574990107</v>
      </c>
      <c r="O31" s="125">
        <f>'実数'!O31/V31*100000</f>
        <v>0</v>
      </c>
      <c r="P31" s="124">
        <f>'実数'!P31/U31*100000</f>
        <v>10.400416016640666</v>
      </c>
      <c r="Q31" s="125">
        <f>'実数'!Q31/U31*100000</f>
        <v>93.603744149766</v>
      </c>
      <c r="R31" s="83">
        <f>'実数'!R31/U31*100000</f>
        <v>52.00208008320333</v>
      </c>
      <c r="S31" s="101"/>
      <c r="T31" s="101"/>
      <c r="U31" s="170">
        <v>9615</v>
      </c>
      <c r="V31" s="160">
        <v>5054</v>
      </c>
      <c r="W31" s="102"/>
      <c r="X31" s="102"/>
    </row>
    <row r="32" spans="1:24" s="105" customFormat="1" ht="24" customHeight="1">
      <c r="A32" s="9" t="s">
        <v>33</v>
      </c>
      <c r="B32" s="77">
        <f>'実数'!B32/U32*100000</f>
        <v>355.6328288615798</v>
      </c>
      <c r="C32" s="78">
        <f>'実数'!C32/U32*100000</f>
        <v>12.644722803967284</v>
      </c>
      <c r="D32" s="11">
        <f>'実数'!D32/U32*100000</f>
        <v>51.36918639111708</v>
      </c>
      <c r="E32" s="11">
        <f>'実数'!E32/U32*100000</f>
        <v>22.128264906942743</v>
      </c>
      <c r="F32" s="11">
        <f>'実数'!F32/U32*100000</f>
        <v>19.757379381198877</v>
      </c>
      <c r="G32" s="11">
        <f>'実数'!G32/U32*100000</f>
        <v>28.45062630892638</v>
      </c>
      <c r="H32" s="11">
        <f>'実数'!H32/U32*100000</f>
        <v>16.596198680207056</v>
      </c>
      <c r="I32" s="79">
        <f>'実数'!I32/U32*100000</f>
        <v>26.870035958430474</v>
      </c>
      <c r="J32" s="80">
        <f>'実数'!J32/U32*100000</f>
        <v>83.77128857628324</v>
      </c>
      <c r="K32" s="75"/>
      <c r="L32" s="76"/>
      <c r="M32" s="9" t="s">
        <v>33</v>
      </c>
      <c r="N32" s="10">
        <f>'実数'!N32/V32*100000</f>
        <v>25.295360533285717</v>
      </c>
      <c r="O32" s="11">
        <f>'実数'!O32/V32*100000</f>
        <v>7.4398119215546235</v>
      </c>
      <c r="P32" s="78">
        <f>'実数'!P32/U32*100000</f>
        <v>13.435017979215237</v>
      </c>
      <c r="Q32" s="11">
        <f>'実数'!Q32/U32*100000</f>
        <v>63.22361401983641</v>
      </c>
      <c r="R32" s="81">
        <f>'実数'!R32/U32*100000</f>
        <v>41.88564428814162</v>
      </c>
      <c r="S32" s="114"/>
      <c r="T32" s="114"/>
      <c r="U32" s="166">
        <f>SUM(U33:U37)</f>
        <v>126535</v>
      </c>
      <c r="V32" s="115">
        <f>SUM(V33:V37)</f>
        <v>67206</v>
      </c>
      <c r="W32" s="104"/>
      <c r="X32" s="104"/>
    </row>
    <row r="33" spans="1:24" s="92" customFormat="1" ht="24" customHeight="1">
      <c r="A33" s="13" t="s">
        <v>34</v>
      </c>
      <c r="B33" s="116">
        <f>'実数'!B33/U33*100000</f>
        <v>366.23080679290325</v>
      </c>
      <c r="C33" s="117">
        <f>'実数'!C33/U33*100000</f>
        <v>14.920514350821984</v>
      </c>
      <c r="D33" s="118">
        <f>'実数'!D33/U33*100000</f>
        <v>52.90000542564158</v>
      </c>
      <c r="E33" s="118">
        <f>'実数'!E33/U33*100000</f>
        <v>14.920514350821984</v>
      </c>
      <c r="F33" s="118">
        <f>'実数'!F33/U33*100000</f>
        <v>17.63333514188053</v>
      </c>
      <c r="G33" s="118">
        <f>'実数'!G33/U33*100000</f>
        <v>28.484618306114697</v>
      </c>
      <c r="H33" s="118">
        <f>'実数'!H33/U33*100000</f>
        <v>18.9897455374098</v>
      </c>
      <c r="I33" s="119">
        <f>'実数'!I33/U33*100000</f>
        <v>29.841028701643967</v>
      </c>
      <c r="J33" s="120">
        <f>'実数'!J33/U33*100000</f>
        <v>84.09744452281483</v>
      </c>
      <c r="K33" s="98"/>
      <c r="L33" s="99"/>
      <c r="M33" s="13" t="s">
        <v>34</v>
      </c>
      <c r="N33" s="121">
        <f>'実数'!N33/V33*100000</f>
        <v>33.18104086372802</v>
      </c>
      <c r="O33" s="118">
        <f>'実数'!O33/V33*100000</f>
        <v>10.209551034993236</v>
      </c>
      <c r="P33" s="117">
        <f>'実数'!P33/U33*100000</f>
        <v>14.920514350821984</v>
      </c>
      <c r="Q33" s="118">
        <f>'実数'!Q33/U33*100000</f>
        <v>66.4641093809343</v>
      </c>
      <c r="R33" s="82">
        <f>'実数'!R33/U33*100000</f>
        <v>32.55384949270251</v>
      </c>
      <c r="S33" s="101"/>
      <c r="T33" s="101"/>
      <c r="U33" s="167">
        <v>73724</v>
      </c>
      <c r="V33" s="122">
        <v>39179</v>
      </c>
      <c r="W33" s="102"/>
      <c r="X33" s="102"/>
    </row>
    <row r="34" spans="1:24" s="92" customFormat="1" ht="24" customHeight="1">
      <c r="A34" s="14" t="s">
        <v>46</v>
      </c>
      <c r="B34" s="123">
        <f>'実数'!B34/U34*100000</f>
        <v>278.6402356500279</v>
      </c>
      <c r="C34" s="117">
        <f>'実数'!C34/U34*100000</f>
        <v>7.961149590000796</v>
      </c>
      <c r="D34" s="118">
        <f>'実数'!D34/U34*100000</f>
        <v>23.88344877000239</v>
      </c>
      <c r="E34" s="118">
        <f>'実数'!E34/U34*100000</f>
        <v>39.80574795000398</v>
      </c>
      <c r="F34" s="118">
        <f>'実数'!F34/U34*100000</f>
        <v>15.922299180001591</v>
      </c>
      <c r="G34" s="118">
        <f>'実数'!G34/U34*100000</f>
        <v>7.961149590000796</v>
      </c>
      <c r="H34" s="118">
        <f>'実数'!H34/U34*100000</f>
        <v>15.922299180001591</v>
      </c>
      <c r="I34" s="119">
        <f>'実数'!I34/U34*100000</f>
        <v>23.88344877000239</v>
      </c>
      <c r="J34" s="120">
        <f>'実数'!J34/U34*100000</f>
        <v>63.689196720006365</v>
      </c>
      <c r="K34" s="98"/>
      <c r="L34" s="99"/>
      <c r="M34" s="14" t="s">
        <v>46</v>
      </c>
      <c r="N34" s="121">
        <f>'実数'!N34/V34*100000</f>
        <v>0</v>
      </c>
      <c r="O34" s="118">
        <f>'実数'!O34/V34*100000</f>
        <v>0</v>
      </c>
      <c r="P34" s="117">
        <f>'実数'!P34/U34*100000</f>
        <v>0</v>
      </c>
      <c r="Q34" s="118">
        <f>'実数'!Q34/U34*100000</f>
        <v>79.61149590000797</v>
      </c>
      <c r="R34" s="82">
        <f>'実数'!R34/U34*100000</f>
        <v>55.72804713000557</v>
      </c>
      <c r="S34" s="101"/>
      <c r="T34" s="101"/>
      <c r="U34" s="168">
        <v>12561</v>
      </c>
      <c r="V34" s="129">
        <v>6595</v>
      </c>
      <c r="W34" s="102"/>
      <c r="X34" s="102"/>
    </row>
    <row r="35" spans="1:24" s="92" customFormat="1" ht="24" customHeight="1">
      <c r="A35" s="14" t="s">
        <v>35</v>
      </c>
      <c r="B35" s="123">
        <f>'実数'!B35/U35*100000</f>
        <v>405.8135145337863</v>
      </c>
      <c r="C35" s="124">
        <f>'実数'!C35/U35*100000</f>
        <v>14.156285390713478</v>
      </c>
      <c r="D35" s="125">
        <f>'実数'!D35/U35*100000</f>
        <v>66.06266515666289</v>
      </c>
      <c r="E35" s="125">
        <f>'実数'!E35/U35*100000</f>
        <v>28.312570781426956</v>
      </c>
      <c r="F35" s="125">
        <f>'実数'!F35/U35*100000</f>
        <v>28.312570781426956</v>
      </c>
      <c r="G35" s="125">
        <f>'実数'!G35/U35*100000</f>
        <v>37.75009437523594</v>
      </c>
      <c r="H35" s="125">
        <f>'実数'!H35/U35*100000</f>
        <v>9.437523593808985</v>
      </c>
      <c r="I35" s="126">
        <f>'実数'!I35/U35*100000</f>
        <v>23.59380898452246</v>
      </c>
      <c r="J35" s="127">
        <f>'実数'!J35/U35*100000</f>
        <v>94.37523593808984</v>
      </c>
      <c r="K35" s="98"/>
      <c r="L35" s="99"/>
      <c r="M35" s="14" t="s">
        <v>35</v>
      </c>
      <c r="N35" s="121">
        <f>'実数'!N35/V35*100000</f>
        <v>26.297335203366057</v>
      </c>
      <c r="O35" s="118">
        <f>'実数'!O35/V35*100000</f>
        <v>8.76577840112202</v>
      </c>
      <c r="P35" s="124">
        <f>'実数'!P35/U35*100000</f>
        <v>9.437523593808985</v>
      </c>
      <c r="Q35" s="125">
        <f>'実数'!Q35/U35*100000</f>
        <v>75.50018875047188</v>
      </c>
      <c r="R35" s="83">
        <f>'実数'!R35/U35*100000</f>
        <v>56.62514156285391</v>
      </c>
      <c r="S35" s="101"/>
      <c r="T35" s="101"/>
      <c r="U35" s="168">
        <v>21192</v>
      </c>
      <c r="V35" s="129">
        <v>11408</v>
      </c>
      <c r="W35" s="102"/>
      <c r="X35" s="102"/>
    </row>
    <row r="36" spans="1:24" s="92" customFormat="1" ht="24" customHeight="1">
      <c r="A36" s="14" t="s">
        <v>36</v>
      </c>
      <c r="B36" s="123">
        <f>'実数'!B36/U36*100000</f>
        <v>252.54203495713432</v>
      </c>
      <c r="C36" s="124">
        <f>'実数'!C36/U36*100000</f>
        <v>6.645843025187745</v>
      </c>
      <c r="D36" s="125">
        <f>'実数'!D36/U36*100000</f>
        <v>39.875058151126474</v>
      </c>
      <c r="E36" s="125">
        <f>'実数'!E36/U36*100000</f>
        <v>26.58337210075098</v>
      </c>
      <c r="F36" s="125">
        <f>'実数'!F36/U36*100000</f>
        <v>13.29168605037549</v>
      </c>
      <c r="G36" s="125">
        <f>'実数'!G36/U36*100000</f>
        <v>26.58337210075098</v>
      </c>
      <c r="H36" s="125">
        <f>'実数'!H36/U36*100000</f>
        <v>13.29168605037549</v>
      </c>
      <c r="I36" s="126">
        <f>'実数'!I36/U36*100000</f>
        <v>26.58337210075098</v>
      </c>
      <c r="J36" s="127">
        <f>'実数'!J36/U36*100000</f>
        <v>46.52090117631422</v>
      </c>
      <c r="K36" s="98"/>
      <c r="L36" s="99"/>
      <c r="M36" s="14" t="s">
        <v>36</v>
      </c>
      <c r="N36" s="128">
        <f>'実数'!N36/V36*100000</f>
        <v>12.640626975097966</v>
      </c>
      <c r="O36" s="118">
        <f>'実数'!O36/V36*100000</f>
        <v>0</v>
      </c>
      <c r="P36" s="124">
        <f>'実数'!P36/U36*100000</f>
        <v>19.937529075563237</v>
      </c>
      <c r="Q36" s="125">
        <f>'実数'!Q36/U36*100000</f>
        <v>26.58337210075098</v>
      </c>
      <c r="R36" s="83">
        <f>'実数'!R36/U36*100000</f>
        <v>39.875058151126474</v>
      </c>
      <c r="S36" s="101"/>
      <c r="T36" s="101"/>
      <c r="U36" s="168">
        <v>15047</v>
      </c>
      <c r="V36" s="129">
        <v>7911</v>
      </c>
      <c r="W36" s="102"/>
      <c r="X36" s="102"/>
    </row>
    <row r="37" spans="1:24" s="92" customFormat="1" ht="24" customHeight="1">
      <c r="A37" s="15" t="s">
        <v>37</v>
      </c>
      <c r="B37" s="123">
        <f>'実数'!B37/U37*100000</f>
        <v>523.5602094240838</v>
      </c>
      <c r="C37" s="124">
        <f>'実数'!C37/U37*100000</f>
        <v>0</v>
      </c>
      <c r="D37" s="132">
        <f>'実数'!D37/U37*100000</f>
        <v>74.79431563201196</v>
      </c>
      <c r="E37" s="132">
        <f>'実数'!E37/U37*100000</f>
        <v>49.86287708800798</v>
      </c>
      <c r="F37" s="132">
        <f>'実数'!F37/U37*100000</f>
        <v>49.86287708800798</v>
      </c>
      <c r="G37" s="132">
        <f>'実数'!G37/U37*100000</f>
        <v>49.86287708800798</v>
      </c>
      <c r="H37" s="125">
        <f>'実数'!H37/U37*100000</f>
        <v>24.93143854400399</v>
      </c>
      <c r="I37" s="133">
        <f>'実数'!I37/U37*100000</f>
        <v>0</v>
      </c>
      <c r="J37" s="134">
        <f>'実数'!J37/U37*100000</f>
        <v>224.3829468960359</v>
      </c>
      <c r="K37" s="98"/>
      <c r="L37" s="99"/>
      <c r="M37" s="15" t="s">
        <v>37</v>
      </c>
      <c r="N37" s="135">
        <f>'実数'!N37/V37*100000</f>
        <v>0</v>
      </c>
      <c r="O37" s="118">
        <f>'実数'!O37/V37*100000</f>
        <v>0</v>
      </c>
      <c r="P37" s="131">
        <f>'実数'!P37/U37*100000</f>
        <v>24.93143854400399</v>
      </c>
      <c r="Q37" s="132">
        <f>'実数'!Q37/U37*100000</f>
        <v>24.93143854400399</v>
      </c>
      <c r="R37" s="16">
        <f>'実数'!R37/U37*100000</f>
        <v>99.72575417601595</v>
      </c>
      <c r="S37" s="101"/>
      <c r="T37" s="101"/>
      <c r="U37" s="165">
        <v>4011</v>
      </c>
      <c r="V37" s="113">
        <v>2113</v>
      </c>
      <c r="W37" s="102"/>
      <c r="X37" s="102"/>
    </row>
    <row r="38" spans="1:24" s="105" customFormat="1" ht="24" customHeight="1">
      <c r="A38" s="9" t="s">
        <v>38</v>
      </c>
      <c r="B38" s="77">
        <f>'実数'!B38/U38*100000</f>
        <v>447.2628771811939</v>
      </c>
      <c r="C38" s="78">
        <f>'実数'!C38/U38*100000</f>
        <v>14.698780001259895</v>
      </c>
      <c r="D38" s="11">
        <f>'実数'!D38/U38*100000</f>
        <v>62.99477143397098</v>
      </c>
      <c r="E38" s="11">
        <f>'実数'!E38/U38*100000</f>
        <v>50.395817147176786</v>
      </c>
      <c r="F38" s="11">
        <f>'実数'!F38/U38*100000</f>
        <v>10.499128572328496</v>
      </c>
      <c r="G38" s="11">
        <f>'実数'!G38/U38*100000</f>
        <v>50.395817147176786</v>
      </c>
      <c r="H38" s="11">
        <f>'実数'!H38/U38*100000</f>
        <v>16.798605715725593</v>
      </c>
      <c r="I38" s="79">
        <f>'実数'!I38/U38*100000</f>
        <v>54.59546857610818</v>
      </c>
      <c r="J38" s="80">
        <f>'実数'!J38/U38*100000</f>
        <v>83.99302857862797</v>
      </c>
      <c r="K38" s="75"/>
      <c r="L38" s="76"/>
      <c r="M38" s="9" t="s">
        <v>38</v>
      </c>
      <c r="N38" s="10">
        <f>'実数'!N38/V38*100000</f>
        <v>19.508388607101054</v>
      </c>
      <c r="O38" s="11">
        <f>'実数'!O38/V38*100000</f>
        <v>11.705033164260632</v>
      </c>
      <c r="P38" s="78">
        <f>'実数'!P38/U38*100000</f>
        <v>6.299477143397098</v>
      </c>
      <c r="Q38" s="11">
        <f>'実数'!Q38/U38*100000</f>
        <v>79.79337714969657</v>
      </c>
      <c r="R38" s="81">
        <f>'実数'!R38/U38*100000</f>
        <v>60.89494571950528</v>
      </c>
      <c r="S38" s="114"/>
      <c r="T38" s="114"/>
      <c r="U38" s="166">
        <f>SUM(U39:U42)</f>
        <v>47623</v>
      </c>
      <c r="V38" s="115">
        <f>SUM(V39:V42)</f>
        <v>25630</v>
      </c>
      <c r="W38" s="104"/>
      <c r="X38" s="104"/>
    </row>
    <row r="39" spans="1:24" s="92" customFormat="1" ht="24" customHeight="1">
      <c r="A39" s="13" t="s">
        <v>39</v>
      </c>
      <c r="B39" s="116">
        <f>'実数'!B39/U39*100000</f>
        <v>431.3193502382692</v>
      </c>
      <c r="C39" s="117">
        <f>'実数'!C39/U39*100000</f>
        <v>20.87029114056141</v>
      </c>
      <c r="D39" s="118">
        <f>'実数'!D39/U39*100000</f>
        <v>55.654109708163766</v>
      </c>
      <c r="E39" s="118">
        <f>'実数'!E39/U39*100000</f>
        <v>48.69734599464329</v>
      </c>
      <c r="F39" s="118">
        <f>'実数'!F39/U39*100000</f>
        <v>10.435145570280705</v>
      </c>
      <c r="G39" s="118">
        <f>'実数'!G39/U39*100000</f>
        <v>55.654109708163766</v>
      </c>
      <c r="H39" s="118">
        <f>'実数'!H39/U39*100000</f>
        <v>13.913527427040941</v>
      </c>
      <c r="I39" s="119">
        <f>'実数'!I39/U39*100000</f>
        <v>38.26220042436258</v>
      </c>
      <c r="J39" s="120">
        <f>'実数'!J39/U39*100000</f>
        <v>73.04601899196494</v>
      </c>
      <c r="K39" s="98"/>
      <c r="L39" s="99"/>
      <c r="M39" s="13" t="s">
        <v>39</v>
      </c>
      <c r="N39" s="121">
        <f>'実数'!N39/V39*100000</f>
        <v>12.992074834351046</v>
      </c>
      <c r="O39" s="118">
        <f>'実数'!O39/V39*100000</f>
        <v>12.992074834351046</v>
      </c>
      <c r="P39" s="117">
        <f>'実数'!P39/U39*100000</f>
        <v>6.956763713520471</v>
      </c>
      <c r="Q39" s="118">
        <f>'実数'!Q39/U39*100000</f>
        <v>93.91631013252635</v>
      </c>
      <c r="R39" s="82">
        <f>'実数'!R39/U39*100000</f>
        <v>59.132491564923995</v>
      </c>
      <c r="S39" s="101"/>
      <c r="T39" s="101"/>
      <c r="U39" s="167">
        <v>28749</v>
      </c>
      <c r="V39" s="122">
        <v>15394</v>
      </c>
      <c r="W39" s="102"/>
      <c r="X39" s="102"/>
    </row>
    <row r="40" spans="1:24" s="92" customFormat="1" ht="24" customHeight="1">
      <c r="A40" s="14" t="s">
        <v>40</v>
      </c>
      <c r="B40" s="123">
        <f>'実数'!B40/U40*100000</f>
        <v>441.67316186022344</v>
      </c>
      <c r="C40" s="124">
        <f>'実数'!C40/U40*100000</f>
        <v>0</v>
      </c>
      <c r="D40" s="125">
        <f>'実数'!D40/U40*100000</f>
        <v>64.95193556767993</v>
      </c>
      <c r="E40" s="125">
        <f>'実数'!E40/U40*100000</f>
        <v>51.96154845414394</v>
      </c>
      <c r="F40" s="125">
        <f>'実数'!F40/U40*100000</f>
        <v>12.990387113535984</v>
      </c>
      <c r="G40" s="125">
        <f>'実数'!G40/U40*100000</f>
        <v>45.46635489737594</v>
      </c>
      <c r="H40" s="125">
        <f>'実数'!H40/U40*100000</f>
        <v>25.98077422707197</v>
      </c>
      <c r="I40" s="126">
        <f>'実数'!I40/U40*100000</f>
        <v>64.95193556767993</v>
      </c>
      <c r="J40" s="127">
        <f>'実数'!J40/U40*100000</f>
        <v>97.42790335151987</v>
      </c>
      <c r="K40" s="98"/>
      <c r="L40" s="99"/>
      <c r="M40" s="14" t="s">
        <v>40</v>
      </c>
      <c r="N40" s="128">
        <f>'実数'!N40/V40*100000</f>
        <v>36.01872973946452</v>
      </c>
      <c r="O40" s="118">
        <f>'実数'!O40/V40*100000</f>
        <v>0</v>
      </c>
      <c r="P40" s="124">
        <f>'実数'!P40/U40*100000</f>
        <v>6.495193556767992</v>
      </c>
      <c r="Q40" s="125">
        <f>'実数'!Q40/U40*100000</f>
        <v>51.96154845414394</v>
      </c>
      <c r="R40" s="83">
        <f>'実数'!R40/U40*100000</f>
        <v>64.95193556767993</v>
      </c>
      <c r="S40" s="101"/>
      <c r="T40" s="101"/>
      <c r="U40" s="168">
        <v>15396</v>
      </c>
      <c r="V40" s="129">
        <v>8329</v>
      </c>
      <c r="W40" s="102"/>
      <c r="X40" s="102"/>
    </row>
    <row r="41" spans="1:24" s="92" customFormat="1" ht="24" customHeight="1">
      <c r="A41" s="14" t="s">
        <v>41</v>
      </c>
      <c r="B41" s="123">
        <f>'実数'!B41/U41*100000</f>
        <v>656.5988181221275</v>
      </c>
      <c r="C41" s="124">
        <f>'実数'!C41/U41*100000</f>
        <v>32.829940906106366</v>
      </c>
      <c r="D41" s="125">
        <f>'実数'!D41/U41*100000</f>
        <v>131.31976362442546</v>
      </c>
      <c r="E41" s="125">
        <f>'実数'!E41/U41*100000</f>
        <v>65.65988181221273</v>
      </c>
      <c r="F41" s="125">
        <f>'実数'!F41/U41*100000</f>
        <v>0</v>
      </c>
      <c r="G41" s="125">
        <f>'実数'!G41/U41*100000</f>
        <v>0</v>
      </c>
      <c r="H41" s="125">
        <f>'実数'!H41/U41*100000</f>
        <v>0</v>
      </c>
      <c r="I41" s="126">
        <f>'実数'!I41/U41*100000</f>
        <v>164.14970453053186</v>
      </c>
      <c r="J41" s="127">
        <f>'実数'!J41/U41*100000</f>
        <v>131.31976362442546</v>
      </c>
      <c r="K41" s="98"/>
      <c r="L41" s="99"/>
      <c r="M41" s="14" t="s">
        <v>41</v>
      </c>
      <c r="N41" s="128">
        <f>'実数'!N41/V41*100000</f>
        <v>0</v>
      </c>
      <c r="O41" s="118">
        <f>'実数'!O41/V41*100000</f>
        <v>59.916117435590174</v>
      </c>
      <c r="P41" s="124">
        <f>'実数'!P41/U41*100000</f>
        <v>0</v>
      </c>
      <c r="Q41" s="125">
        <f>'実数'!Q41/U41*100000</f>
        <v>98.4898227183191</v>
      </c>
      <c r="R41" s="83">
        <f>'実数'!R41/U41*100000</f>
        <v>65.65988181221273</v>
      </c>
      <c r="S41" s="101"/>
      <c r="T41" s="101"/>
      <c r="U41" s="168">
        <v>3046</v>
      </c>
      <c r="V41" s="129">
        <v>1669</v>
      </c>
      <c r="W41" s="102"/>
      <c r="X41" s="102"/>
    </row>
    <row r="42" spans="1:24" s="92" customFormat="1" ht="24" customHeight="1">
      <c r="A42" s="15" t="s">
        <v>42</v>
      </c>
      <c r="B42" s="123">
        <f>'実数'!B42/U42*100000</f>
        <v>231.48148148148147</v>
      </c>
      <c r="C42" s="131">
        <f>'実数'!C42/U42*100000</f>
        <v>0</v>
      </c>
      <c r="D42" s="132">
        <f>'実数'!D42/U42*100000</f>
        <v>0</v>
      </c>
      <c r="E42" s="125">
        <f>'実数'!E42/U42*100000</f>
        <v>0</v>
      </c>
      <c r="F42" s="125">
        <f>'実数'!F42/U42*100000</f>
        <v>0</v>
      </c>
      <c r="G42" s="125">
        <f>'実数'!G42/U42*100000</f>
        <v>231.48148148148147</v>
      </c>
      <c r="H42" s="125">
        <f>'実数'!H42/U42*100000</f>
        <v>0</v>
      </c>
      <c r="I42" s="126">
        <f>'実数'!I42/U42*100000</f>
        <v>0</v>
      </c>
      <c r="J42" s="127">
        <f>'実数'!J42/U42*100000</f>
        <v>0</v>
      </c>
      <c r="K42" s="98"/>
      <c r="L42" s="99"/>
      <c r="M42" s="15" t="s">
        <v>42</v>
      </c>
      <c r="N42" s="128">
        <f>'実数'!N42/V42*100000</f>
        <v>0</v>
      </c>
      <c r="O42" s="118">
        <f>'実数'!O42/V42*100000</f>
        <v>0</v>
      </c>
      <c r="P42" s="131">
        <f>'実数'!P42/U42*100000</f>
        <v>0</v>
      </c>
      <c r="Q42" s="125">
        <f>'実数'!Q42/U42*100000</f>
        <v>0</v>
      </c>
      <c r="R42" s="83">
        <f>'実数'!R42/U42*100000</f>
        <v>0</v>
      </c>
      <c r="S42" s="101"/>
      <c r="T42" s="101"/>
      <c r="U42" s="168">
        <v>432</v>
      </c>
      <c r="V42" s="113">
        <v>238</v>
      </c>
      <c r="W42" s="102"/>
      <c r="X42" s="102"/>
    </row>
    <row r="43" spans="1:24" s="105" customFormat="1" ht="24" customHeight="1">
      <c r="A43" s="17" t="s">
        <v>51</v>
      </c>
      <c r="B43" s="77">
        <f>'実数'!B43/U43*100000</f>
        <v>558.1297388374053</v>
      </c>
      <c r="C43" s="78">
        <f>'実数'!C43/U43*100000</f>
        <v>10.530749789385004</v>
      </c>
      <c r="D43" s="11">
        <f>'実数'!D43/U43*100000</f>
        <v>52.65374894692502</v>
      </c>
      <c r="E43" s="11">
        <f>'実数'!E43/U43*100000</f>
        <v>52.65374894692502</v>
      </c>
      <c r="F43" s="11">
        <f>'実数'!F43/U43*100000</f>
        <v>42.122999157540015</v>
      </c>
      <c r="G43" s="11">
        <f>'実数'!G43/U43*100000</f>
        <v>84.24599831508003</v>
      </c>
      <c r="H43" s="11">
        <f>'実数'!H43/U43*100000</f>
        <v>15.796124684077506</v>
      </c>
      <c r="I43" s="79">
        <f>'実数'!I43/U43*100000</f>
        <v>94.77674810446504</v>
      </c>
      <c r="J43" s="80">
        <f>'実数'!J43/U43*100000</f>
        <v>78.98062342038753</v>
      </c>
      <c r="K43" s="75"/>
      <c r="L43" s="76"/>
      <c r="M43" s="17" t="s">
        <v>51</v>
      </c>
      <c r="N43" s="10">
        <f>'実数'!N43/V43*100000</f>
        <v>19.827500743531278</v>
      </c>
      <c r="O43" s="11">
        <f>'実数'!O43/V43*100000</f>
        <v>9.913750371765639</v>
      </c>
      <c r="P43" s="78">
        <f>'実数'!P43/U43*100000</f>
        <v>5.265374894692502</v>
      </c>
      <c r="Q43" s="11">
        <f>'実数'!Q43/U43*100000</f>
        <v>105.30749789385004</v>
      </c>
      <c r="R43" s="81">
        <f>'実数'!R43/U43*100000</f>
        <v>94.77674810446504</v>
      </c>
      <c r="S43" s="114"/>
      <c r="T43" s="114"/>
      <c r="U43" s="171">
        <f>SUM(U44:U45)</f>
        <v>18992</v>
      </c>
      <c r="V43" s="136">
        <f>SUM(V44:V45)</f>
        <v>10087</v>
      </c>
      <c r="W43" s="104"/>
      <c r="X43" s="104"/>
    </row>
    <row r="44" spans="1:24" s="92" customFormat="1" ht="24" customHeight="1">
      <c r="A44" s="13" t="s">
        <v>49</v>
      </c>
      <c r="B44" s="116">
        <f>'実数'!B44/U44*100000</f>
        <v>873.0447435431065</v>
      </c>
      <c r="C44" s="179">
        <f>'実数'!C44/U44*100000</f>
        <v>0</v>
      </c>
      <c r="D44" s="118">
        <f>'実数'!D44/U44*100000</f>
        <v>109.13059294288831</v>
      </c>
      <c r="E44" s="181">
        <f>'実数'!E44/U44*100000</f>
        <v>0</v>
      </c>
      <c r="F44" s="118">
        <f>'実数'!F44/U44*100000</f>
        <v>36.37686431429611</v>
      </c>
      <c r="G44" s="181">
        <f>'実数'!G44/U44*100000</f>
        <v>145.50745725718443</v>
      </c>
      <c r="H44" s="118">
        <f>'実数'!H44/U44*100000</f>
        <v>36.37686431429611</v>
      </c>
      <c r="I44" s="119">
        <f>'実数'!I44/U44*100000</f>
        <v>72.75372862859221</v>
      </c>
      <c r="J44" s="120">
        <f>'実数'!J44/U44*100000</f>
        <v>109.13059294288831</v>
      </c>
      <c r="K44" s="98"/>
      <c r="L44" s="99"/>
      <c r="M44" s="13" t="s">
        <v>49</v>
      </c>
      <c r="N44" s="179">
        <f>'実数'!N44/V44*100000</f>
        <v>0</v>
      </c>
      <c r="O44" s="181">
        <f>'実数'!O44/V44*100000</f>
        <v>66.62225183211193</v>
      </c>
      <c r="P44" s="118">
        <f>'実数'!P44/U44*100000</f>
        <v>36.37686431429611</v>
      </c>
      <c r="Q44" s="118">
        <f>'実数'!Q44/U44*100000</f>
        <v>291.01491451436885</v>
      </c>
      <c r="R44" s="82">
        <f>'実数'!R44/U44*100000</f>
        <v>36.37686431429611</v>
      </c>
      <c r="S44" s="101"/>
      <c r="T44" s="101"/>
      <c r="U44" s="167">
        <v>2749</v>
      </c>
      <c r="V44" s="122">
        <v>1501</v>
      </c>
      <c r="W44" s="102"/>
      <c r="X44" s="102"/>
    </row>
    <row r="45" spans="1:24" s="92" customFormat="1" ht="24" customHeight="1" thickBot="1">
      <c r="A45" s="18" t="s">
        <v>50</v>
      </c>
      <c r="B45" s="137">
        <f>'実数'!B45/U45*100000</f>
        <v>504.83285107430896</v>
      </c>
      <c r="C45" s="178">
        <f>'実数'!C45/U45*100000</f>
        <v>12.312996367666072</v>
      </c>
      <c r="D45" s="139">
        <f>'実数'!D45/U45*100000</f>
        <v>43.09548728683125</v>
      </c>
      <c r="E45" s="180">
        <f>'実数'!E45/U45*100000</f>
        <v>61.56498183833036</v>
      </c>
      <c r="F45" s="139">
        <f>'実数'!F45/U45*100000</f>
        <v>43.09548728683125</v>
      </c>
      <c r="G45" s="139">
        <f>'実数'!G45/U45*100000</f>
        <v>73.87797820599643</v>
      </c>
      <c r="H45" s="139">
        <f>'実数'!H45/U45*100000</f>
        <v>12.312996367666072</v>
      </c>
      <c r="I45" s="140">
        <f>'実数'!I45/U45*100000</f>
        <v>98.50397094132857</v>
      </c>
      <c r="J45" s="141">
        <f>'実数'!J45/U45*100000</f>
        <v>73.87797820599643</v>
      </c>
      <c r="K45" s="98"/>
      <c r="L45" s="99"/>
      <c r="M45" s="18" t="s">
        <v>50</v>
      </c>
      <c r="N45" s="182">
        <f>'実数'!N45/V45*100000</f>
        <v>23.293733985557886</v>
      </c>
      <c r="O45" s="180">
        <f>'実数'!O45/V45*100000</f>
        <v>0</v>
      </c>
      <c r="P45" s="138">
        <f>'実数'!P45/U45*100000</f>
        <v>0</v>
      </c>
      <c r="Q45" s="139">
        <f>'実数'!Q45/U45*100000</f>
        <v>73.87797820599643</v>
      </c>
      <c r="R45" s="84">
        <f>'実数'!R45/U45*100000</f>
        <v>104.66046912516161</v>
      </c>
      <c r="S45" s="101"/>
      <c r="T45" s="101"/>
      <c r="U45" s="172">
        <v>16243</v>
      </c>
      <c r="V45" s="142">
        <v>8586</v>
      </c>
      <c r="W45" s="102"/>
      <c r="X45" s="102"/>
    </row>
    <row r="46" spans="2:24" ht="4.5" customHeight="1">
      <c r="B46" s="143"/>
      <c r="C46" s="143"/>
      <c r="D46" s="143"/>
      <c r="E46" s="143"/>
      <c r="F46" s="143"/>
      <c r="G46" s="143"/>
      <c r="H46" s="143"/>
      <c r="I46" s="143"/>
      <c r="J46" s="143"/>
      <c r="K46" s="144"/>
      <c r="L46" s="143"/>
      <c r="M46" s="146"/>
      <c r="N46" s="143"/>
      <c r="O46" s="143"/>
      <c r="P46" s="143"/>
      <c r="Q46" s="143"/>
      <c r="R46" s="145"/>
      <c r="S46" s="147"/>
      <c r="T46" s="147"/>
      <c r="U46" s="148"/>
      <c r="V46" s="146"/>
      <c r="W46" s="146"/>
      <c r="X46" s="146"/>
    </row>
    <row r="47" spans="2:24" ht="17.25">
      <c r="B47" s="143"/>
      <c r="C47" s="143"/>
      <c r="D47" s="143"/>
      <c r="E47" s="143"/>
      <c r="F47" s="143"/>
      <c r="G47" s="143"/>
      <c r="H47" s="143"/>
      <c r="I47" s="143"/>
      <c r="J47" s="143"/>
      <c r="K47" s="143"/>
      <c r="L47" s="143"/>
      <c r="M47" s="146"/>
      <c r="N47" s="143"/>
      <c r="O47" s="143"/>
      <c r="P47" s="143"/>
      <c r="Q47" s="143"/>
      <c r="R47" s="145"/>
      <c r="S47" s="146"/>
      <c r="T47" s="146"/>
      <c r="U47" s="149"/>
      <c r="V47" s="146"/>
      <c r="W47" s="146"/>
      <c r="X47" s="146"/>
    </row>
    <row r="48" spans="2:24" ht="17.25">
      <c r="B48" s="143"/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6"/>
      <c r="N48" s="143"/>
      <c r="O48" s="143"/>
      <c r="P48" s="143"/>
      <c r="Q48" s="143"/>
      <c r="R48" s="145"/>
      <c r="S48" s="146"/>
      <c r="T48" s="146"/>
      <c r="U48" s="149"/>
      <c r="V48" s="146"/>
      <c r="W48" s="146"/>
      <c r="X48" s="146"/>
    </row>
    <row r="49" spans="2:24" ht="17.25">
      <c r="B49" s="143"/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6"/>
      <c r="N49" s="143"/>
      <c r="O49" s="143"/>
      <c r="P49" s="143"/>
      <c r="Q49" s="143"/>
      <c r="R49" s="145"/>
      <c r="S49" s="146"/>
      <c r="T49" s="146"/>
      <c r="U49" s="149"/>
      <c r="V49" s="146"/>
      <c r="W49" s="146"/>
      <c r="X49" s="146"/>
    </row>
    <row r="50" spans="2:24" ht="17.25">
      <c r="B50" s="143"/>
      <c r="C50" s="143"/>
      <c r="D50" s="143"/>
      <c r="E50" s="143"/>
      <c r="F50" s="143"/>
      <c r="G50" s="143"/>
      <c r="H50" s="143"/>
      <c r="I50" s="143"/>
      <c r="J50" s="143"/>
      <c r="K50" s="143"/>
      <c r="L50" s="143"/>
      <c r="M50" s="146"/>
      <c r="N50" s="143"/>
      <c r="O50" s="143"/>
      <c r="P50" s="143"/>
      <c r="Q50" s="143"/>
      <c r="R50" s="145"/>
      <c r="S50" s="146"/>
      <c r="T50" s="146"/>
      <c r="U50" s="149"/>
      <c r="V50" s="146"/>
      <c r="W50" s="146"/>
      <c r="X50" s="146"/>
    </row>
    <row r="51" spans="2:24" ht="17.25">
      <c r="B51" s="143"/>
      <c r="C51" s="143"/>
      <c r="D51" s="143"/>
      <c r="E51" s="143"/>
      <c r="F51" s="143"/>
      <c r="G51" s="143"/>
      <c r="H51" s="143"/>
      <c r="I51" s="143"/>
      <c r="J51" s="143"/>
      <c r="K51" s="143"/>
      <c r="L51" s="143"/>
      <c r="M51" s="146"/>
      <c r="N51" s="143"/>
      <c r="O51" s="143"/>
      <c r="P51" s="143"/>
      <c r="Q51" s="143"/>
      <c r="R51" s="145"/>
      <c r="S51" s="146"/>
      <c r="T51" s="146"/>
      <c r="U51" s="149"/>
      <c r="V51" s="146"/>
      <c r="W51" s="146"/>
      <c r="X51" s="146"/>
    </row>
    <row r="52" spans="2:24" ht="17.25">
      <c r="B52" s="143"/>
      <c r="C52" s="143"/>
      <c r="D52" s="143"/>
      <c r="E52" s="143"/>
      <c r="F52" s="143"/>
      <c r="G52" s="143"/>
      <c r="H52" s="143"/>
      <c r="I52" s="143"/>
      <c r="J52" s="143"/>
      <c r="K52" s="143"/>
      <c r="L52" s="143"/>
      <c r="M52" s="146"/>
      <c r="N52" s="143"/>
      <c r="O52" s="143"/>
      <c r="P52" s="143"/>
      <c r="Q52" s="143"/>
      <c r="R52" s="145"/>
      <c r="S52" s="146"/>
      <c r="T52" s="146"/>
      <c r="U52" s="149"/>
      <c r="V52" s="146"/>
      <c r="W52" s="146"/>
      <c r="X52" s="146"/>
    </row>
    <row r="53" spans="2:24" ht="17.25">
      <c r="B53" s="143"/>
      <c r="C53" s="143"/>
      <c r="D53" s="143"/>
      <c r="E53" s="143"/>
      <c r="F53" s="143"/>
      <c r="G53" s="143"/>
      <c r="H53" s="143"/>
      <c r="I53" s="143"/>
      <c r="J53" s="143"/>
      <c r="K53" s="143"/>
      <c r="L53" s="143"/>
      <c r="M53" s="146"/>
      <c r="N53" s="143"/>
      <c r="O53" s="143"/>
      <c r="P53" s="143"/>
      <c r="Q53" s="143"/>
      <c r="R53" s="145"/>
      <c r="S53" s="146"/>
      <c r="T53" s="146"/>
      <c r="U53" s="149"/>
      <c r="V53" s="146"/>
      <c r="W53" s="146"/>
      <c r="X53" s="146"/>
    </row>
    <row r="54" spans="2:24" ht="17.25">
      <c r="B54" s="143"/>
      <c r="C54" s="143"/>
      <c r="D54" s="143"/>
      <c r="E54" s="143"/>
      <c r="F54" s="143"/>
      <c r="G54" s="143"/>
      <c r="H54" s="143"/>
      <c r="I54" s="143"/>
      <c r="J54" s="143"/>
      <c r="K54" s="143"/>
      <c r="L54" s="143"/>
      <c r="M54" s="146"/>
      <c r="N54" s="143"/>
      <c r="O54" s="143"/>
      <c r="P54" s="143"/>
      <c r="Q54" s="143"/>
      <c r="R54" s="145"/>
      <c r="S54" s="146"/>
      <c r="T54" s="146"/>
      <c r="U54" s="149"/>
      <c r="V54" s="146"/>
      <c r="W54" s="146"/>
      <c r="X54" s="146"/>
    </row>
    <row r="55" spans="2:24" ht="17.25">
      <c r="B55" s="143"/>
      <c r="C55" s="143"/>
      <c r="D55" s="143"/>
      <c r="E55" s="143"/>
      <c r="F55" s="143"/>
      <c r="G55" s="143"/>
      <c r="H55" s="143"/>
      <c r="I55" s="143"/>
      <c r="J55" s="143"/>
      <c r="K55" s="143"/>
      <c r="L55" s="143"/>
      <c r="M55" s="146"/>
      <c r="N55" s="143"/>
      <c r="O55" s="143"/>
      <c r="P55" s="143"/>
      <c r="Q55" s="143"/>
      <c r="R55" s="145"/>
      <c r="S55" s="146"/>
      <c r="T55" s="146"/>
      <c r="U55" s="149"/>
      <c r="V55" s="146"/>
      <c r="W55" s="146"/>
      <c r="X55" s="146"/>
    </row>
    <row r="56" spans="2:24" ht="17.25">
      <c r="B56" s="143"/>
      <c r="C56" s="143"/>
      <c r="D56" s="143"/>
      <c r="E56" s="143"/>
      <c r="F56" s="143"/>
      <c r="G56" s="143"/>
      <c r="H56" s="143"/>
      <c r="I56" s="143"/>
      <c r="J56" s="143"/>
      <c r="K56" s="143"/>
      <c r="L56" s="143"/>
      <c r="M56" s="146"/>
      <c r="N56" s="143"/>
      <c r="O56" s="143"/>
      <c r="P56" s="143"/>
      <c r="Q56" s="143"/>
      <c r="R56" s="145"/>
      <c r="S56" s="146"/>
      <c r="T56" s="146"/>
      <c r="V56" s="146"/>
      <c r="W56" s="146"/>
      <c r="X56" s="146"/>
    </row>
    <row r="57" spans="2:24" ht="17.25">
      <c r="B57" s="143"/>
      <c r="C57" s="143"/>
      <c r="D57" s="143"/>
      <c r="E57" s="143"/>
      <c r="F57" s="143"/>
      <c r="G57" s="143"/>
      <c r="H57" s="143"/>
      <c r="I57" s="143"/>
      <c r="J57" s="143"/>
      <c r="K57" s="143"/>
      <c r="L57" s="143"/>
      <c r="M57" s="146"/>
      <c r="N57" s="143"/>
      <c r="O57" s="143"/>
      <c r="P57" s="143"/>
      <c r="Q57" s="143"/>
      <c r="R57" s="145"/>
      <c r="S57" s="146"/>
      <c r="T57" s="146"/>
      <c r="V57" s="146"/>
      <c r="W57" s="146"/>
      <c r="X57" s="146"/>
    </row>
    <row r="58" spans="2:24" ht="17.25">
      <c r="B58" s="143"/>
      <c r="C58" s="143"/>
      <c r="D58" s="143"/>
      <c r="E58" s="143"/>
      <c r="F58" s="143"/>
      <c r="G58" s="143"/>
      <c r="H58" s="143"/>
      <c r="I58" s="143"/>
      <c r="J58" s="143"/>
      <c r="K58" s="143"/>
      <c r="L58" s="143"/>
      <c r="M58" s="146"/>
      <c r="N58" s="143"/>
      <c r="O58" s="143"/>
      <c r="P58" s="143"/>
      <c r="Q58" s="143"/>
      <c r="R58" s="145"/>
      <c r="S58" s="146"/>
      <c r="T58" s="146"/>
      <c r="V58" s="146"/>
      <c r="W58" s="146"/>
      <c r="X58" s="146"/>
    </row>
    <row r="59" spans="2:24" ht="17.25">
      <c r="B59" s="143"/>
      <c r="C59" s="143"/>
      <c r="D59" s="143"/>
      <c r="E59" s="143"/>
      <c r="F59" s="143"/>
      <c r="G59" s="143"/>
      <c r="H59" s="143"/>
      <c r="I59" s="143"/>
      <c r="J59" s="143"/>
      <c r="K59" s="143"/>
      <c r="L59" s="143"/>
      <c r="M59" s="146"/>
      <c r="N59" s="143"/>
      <c r="O59" s="143"/>
      <c r="P59" s="143"/>
      <c r="Q59" s="143"/>
      <c r="R59" s="145"/>
      <c r="S59" s="146"/>
      <c r="T59" s="146"/>
      <c r="V59" s="146"/>
      <c r="W59" s="146"/>
      <c r="X59" s="146"/>
    </row>
    <row r="60" spans="2:24" ht="17.25">
      <c r="B60" s="143"/>
      <c r="C60" s="143"/>
      <c r="D60" s="143"/>
      <c r="E60" s="143"/>
      <c r="F60" s="143"/>
      <c r="G60" s="143"/>
      <c r="H60" s="143"/>
      <c r="I60" s="143"/>
      <c r="J60" s="143"/>
      <c r="K60" s="143"/>
      <c r="L60" s="143"/>
      <c r="M60" s="146"/>
      <c r="N60" s="143"/>
      <c r="O60" s="143"/>
      <c r="P60" s="143"/>
      <c r="Q60" s="143"/>
      <c r="R60" s="145"/>
      <c r="S60" s="146"/>
      <c r="T60" s="146"/>
      <c r="V60" s="146"/>
      <c r="W60" s="146"/>
      <c r="X60" s="146"/>
    </row>
    <row r="61" spans="2:24" ht="17.25">
      <c r="B61" s="143"/>
      <c r="C61" s="143"/>
      <c r="D61" s="143"/>
      <c r="E61" s="143"/>
      <c r="F61" s="143"/>
      <c r="G61" s="143"/>
      <c r="H61" s="143"/>
      <c r="I61" s="143"/>
      <c r="J61" s="143"/>
      <c r="K61" s="143"/>
      <c r="L61" s="143"/>
      <c r="M61" s="146"/>
      <c r="N61" s="143"/>
      <c r="O61" s="143"/>
      <c r="P61" s="143"/>
      <c r="Q61" s="143"/>
      <c r="R61" s="145"/>
      <c r="S61" s="146"/>
      <c r="T61" s="146"/>
      <c r="V61" s="146"/>
      <c r="W61" s="146"/>
      <c r="X61" s="146"/>
    </row>
    <row r="62" spans="2:24" ht="17.25">
      <c r="B62" s="143"/>
      <c r="C62" s="143"/>
      <c r="D62" s="143"/>
      <c r="E62" s="143"/>
      <c r="F62" s="143"/>
      <c r="G62" s="143"/>
      <c r="H62" s="143"/>
      <c r="I62" s="143"/>
      <c r="J62" s="143"/>
      <c r="K62" s="143"/>
      <c r="L62" s="143"/>
      <c r="M62" s="146"/>
      <c r="N62" s="143"/>
      <c r="O62" s="143"/>
      <c r="P62" s="143"/>
      <c r="Q62" s="143"/>
      <c r="R62" s="145"/>
      <c r="S62" s="146"/>
      <c r="T62" s="146"/>
      <c r="V62" s="146"/>
      <c r="W62" s="146"/>
      <c r="X62" s="146"/>
    </row>
    <row r="63" spans="2:24" ht="17.25">
      <c r="B63" s="143"/>
      <c r="C63" s="143"/>
      <c r="D63" s="143"/>
      <c r="E63" s="143"/>
      <c r="F63" s="143"/>
      <c r="G63" s="143"/>
      <c r="H63" s="143"/>
      <c r="I63" s="143"/>
      <c r="J63" s="143"/>
      <c r="K63" s="143"/>
      <c r="L63" s="143"/>
      <c r="M63" s="146"/>
      <c r="N63" s="143"/>
      <c r="O63" s="143"/>
      <c r="P63" s="143"/>
      <c r="Q63" s="143"/>
      <c r="R63" s="145"/>
      <c r="S63" s="146"/>
      <c r="T63" s="146"/>
      <c r="V63" s="146"/>
      <c r="W63" s="146"/>
      <c r="X63" s="146"/>
    </row>
    <row r="64" spans="2:24" ht="17.25">
      <c r="B64" s="143"/>
      <c r="C64" s="143"/>
      <c r="D64" s="143"/>
      <c r="E64" s="143"/>
      <c r="F64" s="143"/>
      <c r="G64" s="143"/>
      <c r="H64" s="143"/>
      <c r="I64" s="143"/>
      <c r="J64" s="143"/>
      <c r="K64" s="143"/>
      <c r="L64" s="143"/>
      <c r="M64" s="146"/>
      <c r="N64" s="143"/>
      <c r="O64" s="143"/>
      <c r="P64" s="143"/>
      <c r="Q64" s="143"/>
      <c r="R64" s="145"/>
      <c r="S64" s="146"/>
      <c r="T64" s="146"/>
      <c r="V64" s="146"/>
      <c r="W64" s="146"/>
      <c r="X64" s="146"/>
    </row>
    <row r="65" spans="2:24" ht="17.25">
      <c r="B65" s="143"/>
      <c r="C65" s="143"/>
      <c r="D65" s="143"/>
      <c r="E65" s="143"/>
      <c r="F65" s="143"/>
      <c r="G65" s="143"/>
      <c r="H65" s="143"/>
      <c r="I65" s="143"/>
      <c r="J65" s="143"/>
      <c r="K65" s="143"/>
      <c r="L65" s="143"/>
      <c r="M65" s="146"/>
      <c r="N65" s="143"/>
      <c r="O65" s="143"/>
      <c r="P65" s="143"/>
      <c r="Q65" s="143"/>
      <c r="R65" s="145"/>
      <c r="S65" s="146"/>
      <c r="T65" s="146"/>
      <c r="V65" s="146"/>
      <c r="W65" s="146"/>
      <c r="X65" s="146"/>
    </row>
    <row r="66" spans="2:24" ht="17.25">
      <c r="B66" s="143"/>
      <c r="C66" s="143"/>
      <c r="D66" s="143"/>
      <c r="E66" s="143"/>
      <c r="F66" s="143"/>
      <c r="G66" s="143"/>
      <c r="H66" s="143"/>
      <c r="I66" s="143"/>
      <c r="J66" s="143"/>
      <c r="K66" s="143"/>
      <c r="L66" s="143"/>
      <c r="M66" s="146"/>
      <c r="N66" s="143"/>
      <c r="O66" s="143"/>
      <c r="P66" s="143"/>
      <c r="Q66" s="143"/>
      <c r="R66" s="145"/>
      <c r="S66" s="146"/>
      <c r="T66" s="146"/>
      <c r="V66" s="146"/>
      <c r="W66" s="146"/>
      <c r="X66" s="146"/>
    </row>
    <row r="67" spans="2:24" ht="17.25">
      <c r="B67" s="143"/>
      <c r="C67" s="143"/>
      <c r="D67" s="143"/>
      <c r="E67" s="143"/>
      <c r="F67" s="143"/>
      <c r="G67" s="143"/>
      <c r="H67" s="143"/>
      <c r="I67" s="143"/>
      <c r="J67" s="143"/>
      <c r="K67" s="143"/>
      <c r="L67" s="143"/>
      <c r="M67" s="146"/>
      <c r="N67" s="143"/>
      <c r="O67" s="143"/>
      <c r="P67" s="143"/>
      <c r="Q67" s="143"/>
      <c r="R67" s="145"/>
      <c r="S67" s="146"/>
      <c r="T67" s="146"/>
      <c r="V67" s="146"/>
      <c r="W67" s="146"/>
      <c r="X67" s="146"/>
    </row>
    <row r="68" spans="2:24" ht="17.25">
      <c r="B68" s="143"/>
      <c r="C68" s="143"/>
      <c r="D68" s="143"/>
      <c r="E68" s="143"/>
      <c r="F68" s="143"/>
      <c r="G68" s="143"/>
      <c r="H68" s="143"/>
      <c r="I68" s="143"/>
      <c r="J68" s="143"/>
      <c r="K68" s="143"/>
      <c r="L68" s="143"/>
      <c r="M68" s="146"/>
      <c r="N68" s="143"/>
      <c r="O68" s="143"/>
      <c r="P68" s="143"/>
      <c r="Q68" s="143"/>
      <c r="R68" s="145"/>
      <c r="S68" s="146"/>
      <c r="T68" s="146"/>
      <c r="V68" s="146"/>
      <c r="W68" s="146"/>
      <c r="X68" s="146"/>
    </row>
    <row r="69" spans="2:24" ht="17.25">
      <c r="B69" s="143"/>
      <c r="C69" s="143"/>
      <c r="D69" s="143"/>
      <c r="E69" s="143"/>
      <c r="F69" s="143"/>
      <c r="G69" s="143"/>
      <c r="H69" s="143"/>
      <c r="I69" s="143"/>
      <c r="J69" s="143"/>
      <c r="K69" s="143"/>
      <c r="L69" s="143"/>
      <c r="M69" s="146"/>
      <c r="N69" s="143"/>
      <c r="O69" s="143"/>
      <c r="P69" s="143"/>
      <c r="Q69" s="143"/>
      <c r="R69" s="145"/>
      <c r="S69" s="146"/>
      <c r="T69" s="146"/>
      <c r="V69" s="146"/>
      <c r="W69" s="146"/>
      <c r="X69" s="146"/>
    </row>
    <row r="70" spans="2:24" ht="17.25">
      <c r="B70" s="143"/>
      <c r="C70" s="143"/>
      <c r="D70" s="143"/>
      <c r="E70" s="143"/>
      <c r="F70" s="143"/>
      <c r="G70" s="143"/>
      <c r="H70" s="143"/>
      <c r="I70" s="143"/>
      <c r="J70" s="143"/>
      <c r="K70" s="143"/>
      <c r="L70" s="143"/>
      <c r="M70" s="146"/>
      <c r="N70" s="143"/>
      <c r="O70" s="143"/>
      <c r="P70" s="143"/>
      <c r="Q70" s="143"/>
      <c r="R70" s="145"/>
      <c r="S70" s="146"/>
      <c r="T70" s="146"/>
      <c r="V70" s="146"/>
      <c r="W70" s="146"/>
      <c r="X70" s="146"/>
    </row>
    <row r="71" spans="2:24" ht="17.25">
      <c r="B71" s="143"/>
      <c r="C71" s="143"/>
      <c r="D71" s="143"/>
      <c r="E71" s="143"/>
      <c r="F71" s="143"/>
      <c r="G71" s="143"/>
      <c r="H71" s="143"/>
      <c r="I71" s="143"/>
      <c r="J71" s="143"/>
      <c r="K71" s="143"/>
      <c r="L71" s="143"/>
      <c r="M71" s="146"/>
      <c r="N71" s="143"/>
      <c r="O71" s="143"/>
      <c r="P71" s="143"/>
      <c r="Q71" s="143"/>
      <c r="R71" s="145"/>
      <c r="S71" s="146"/>
      <c r="T71" s="146"/>
      <c r="V71" s="146"/>
      <c r="W71" s="146"/>
      <c r="X71" s="146"/>
    </row>
    <row r="72" spans="2:24" ht="17.25">
      <c r="B72" s="143"/>
      <c r="C72" s="143"/>
      <c r="D72" s="143"/>
      <c r="E72" s="143"/>
      <c r="F72" s="143"/>
      <c r="G72" s="143"/>
      <c r="H72" s="143"/>
      <c r="I72" s="143"/>
      <c r="J72" s="143"/>
      <c r="K72" s="143"/>
      <c r="L72" s="143"/>
      <c r="M72" s="146"/>
      <c r="N72" s="143"/>
      <c r="O72" s="143"/>
      <c r="P72" s="143"/>
      <c r="Q72" s="143"/>
      <c r="R72" s="145"/>
      <c r="S72" s="146"/>
      <c r="T72" s="146"/>
      <c r="V72" s="146"/>
      <c r="W72" s="146"/>
      <c r="X72" s="146"/>
    </row>
    <row r="73" spans="2:24" ht="17.25">
      <c r="B73" s="143"/>
      <c r="C73" s="143"/>
      <c r="D73" s="143"/>
      <c r="E73" s="143"/>
      <c r="F73" s="143"/>
      <c r="G73" s="143"/>
      <c r="H73" s="143"/>
      <c r="I73" s="143"/>
      <c r="J73" s="143"/>
      <c r="K73" s="143"/>
      <c r="L73" s="143"/>
      <c r="M73" s="146"/>
      <c r="N73" s="143"/>
      <c r="O73" s="143"/>
      <c r="P73" s="143"/>
      <c r="Q73" s="143"/>
      <c r="R73" s="145"/>
      <c r="S73" s="146"/>
      <c r="T73" s="146"/>
      <c r="V73" s="146"/>
      <c r="W73" s="146"/>
      <c r="X73" s="146"/>
    </row>
    <row r="74" spans="2:24" ht="17.25">
      <c r="B74" s="143"/>
      <c r="C74" s="143"/>
      <c r="D74" s="143"/>
      <c r="E74" s="143"/>
      <c r="F74" s="143"/>
      <c r="G74" s="143"/>
      <c r="H74" s="143"/>
      <c r="I74" s="143"/>
      <c r="J74" s="143"/>
      <c r="K74" s="143"/>
      <c r="L74" s="143"/>
      <c r="M74" s="146"/>
      <c r="N74" s="143"/>
      <c r="O74" s="143"/>
      <c r="P74" s="143"/>
      <c r="Q74" s="143"/>
      <c r="R74" s="145"/>
      <c r="S74" s="146"/>
      <c r="T74" s="146"/>
      <c r="V74" s="146"/>
      <c r="W74" s="146"/>
      <c r="X74" s="146"/>
    </row>
    <row r="75" spans="2:24" ht="17.25">
      <c r="B75" s="143"/>
      <c r="C75" s="143"/>
      <c r="D75" s="143"/>
      <c r="E75" s="143"/>
      <c r="F75" s="143"/>
      <c r="G75" s="143"/>
      <c r="H75" s="143"/>
      <c r="I75" s="143"/>
      <c r="J75" s="143"/>
      <c r="K75" s="143"/>
      <c r="L75" s="143"/>
      <c r="M75" s="146"/>
      <c r="N75" s="143"/>
      <c r="O75" s="143"/>
      <c r="P75" s="143"/>
      <c r="Q75" s="143"/>
      <c r="R75" s="145"/>
      <c r="S75" s="146"/>
      <c r="T75" s="146"/>
      <c r="V75" s="146"/>
      <c r="W75" s="146"/>
      <c r="X75" s="146"/>
    </row>
    <row r="76" spans="2:24" ht="17.25">
      <c r="B76" s="143"/>
      <c r="C76" s="143"/>
      <c r="D76" s="143"/>
      <c r="E76" s="143"/>
      <c r="F76" s="143"/>
      <c r="G76" s="143"/>
      <c r="H76" s="143"/>
      <c r="I76" s="143"/>
      <c r="J76" s="143"/>
      <c r="K76" s="143"/>
      <c r="L76" s="143"/>
      <c r="M76" s="146"/>
      <c r="N76" s="143"/>
      <c r="O76" s="143"/>
      <c r="P76" s="143"/>
      <c r="Q76" s="143"/>
      <c r="R76" s="145"/>
      <c r="S76" s="146"/>
      <c r="T76" s="146"/>
      <c r="V76" s="146"/>
      <c r="W76" s="146"/>
      <c r="X76" s="146"/>
    </row>
    <row r="77" spans="2:24" ht="17.25">
      <c r="B77" s="143"/>
      <c r="C77" s="143"/>
      <c r="D77" s="143"/>
      <c r="E77" s="143"/>
      <c r="F77" s="143"/>
      <c r="G77" s="143"/>
      <c r="H77" s="143"/>
      <c r="I77" s="143"/>
      <c r="J77" s="143"/>
      <c r="K77" s="143"/>
      <c r="L77" s="143"/>
      <c r="M77" s="146"/>
      <c r="N77" s="143"/>
      <c r="O77" s="143"/>
      <c r="P77" s="143"/>
      <c r="Q77" s="143"/>
      <c r="R77" s="145"/>
      <c r="S77" s="146"/>
      <c r="T77" s="146"/>
      <c r="V77" s="146"/>
      <c r="W77" s="146"/>
      <c r="X77" s="146"/>
    </row>
    <row r="78" spans="2:24" ht="17.25">
      <c r="B78" s="143"/>
      <c r="C78" s="143"/>
      <c r="D78" s="143"/>
      <c r="E78" s="143"/>
      <c r="F78" s="143"/>
      <c r="G78" s="143"/>
      <c r="H78" s="143"/>
      <c r="I78" s="143"/>
      <c r="J78" s="143"/>
      <c r="K78" s="143"/>
      <c r="L78" s="143"/>
      <c r="M78" s="146"/>
      <c r="N78" s="143"/>
      <c r="O78" s="143"/>
      <c r="P78" s="143"/>
      <c r="Q78" s="143"/>
      <c r="R78" s="145"/>
      <c r="S78" s="146"/>
      <c r="T78" s="146"/>
      <c r="V78" s="146"/>
      <c r="W78" s="146"/>
      <c r="X78" s="146"/>
    </row>
    <row r="79" spans="2:24" ht="17.25">
      <c r="B79" s="143"/>
      <c r="C79" s="143"/>
      <c r="D79" s="143"/>
      <c r="E79" s="143"/>
      <c r="F79" s="143"/>
      <c r="G79" s="143"/>
      <c r="H79" s="143"/>
      <c r="I79" s="143"/>
      <c r="J79" s="143"/>
      <c r="K79" s="143"/>
      <c r="L79" s="143"/>
      <c r="M79" s="146"/>
      <c r="N79" s="143"/>
      <c r="O79" s="143"/>
      <c r="P79" s="143"/>
      <c r="Q79" s="143"/>
      <c r="R79" s="145"/>
      <c r="S79" s="146"/>
      <c r="T79" s="146"/>
      <c r="V79" s="146"/>
      <c r="W79" s="146"/>
      <c r="X79" s="146"/>
    </row>
    <row r="80" spans="2:24" ht="17.25">
      <c r="B80" s="143"/>
      <c r="C80" s="143"/>
      <c r="D80" s="143"/>
      <c r="E80" s="143"/>
      <c r="F80" s="143"/>
      <c r="G80" s="143"/>
      <c r="H80" s="143"/>
      <c r="I80" s="143"/>
      <c r="J80" s="143"/>
      <c r="K80" s="143"/>
      <c r="L80" s="143"/>
      <c r="M80" s="146"/>
      <c r="N80" s="143"/>
      <c r="O80" s="143"/>
      <c r="P80" s="143"/>
      <c r="Q80" s="143"/>
      <c r="R80" s="145"/>
      <c r="S80" s="146"/>
      <c r="T80" s="146"/>
      <c r="V80" s="146"/>
      <c r="W80" s="146"/>
      <c r="X80" s="146"/>
    </row>
    <row r="81" spans="2:24" ht="17.25">
      <c r="B81" s="143"/>
      <c r="C81" s="143"/>
      <c r="D81" s="143"/>
      <c r="E81" s="143"/>
      <c r="F81" s="143"/>
      <c r="G81" s="143"/>
      <c r="H81" s="143"/>
      <c r="I81" s="143"/>
      <c r="J81" s="143"/>
      <c r="K81" s="143"/>
      <c r="L81" s="143"/>
      <c r="M81" s="146"/>
      <c r="N81" s="143"/>
      <c r="O81" s="143"/>
      <c r="P81" s="143"/>
      <c r="Q81" s="143"/>
      <c r="R81" s="145"/>
      <c r="S81" s="146"/>
      <c r="T81" s="146"/>
      <c r="V81" s="146"/>
      <c r="W81" s="146"/>
      <c r="X81" s="146"/>
    </row>
    <row r="82" spans="2:24" ht="17.25">
      <c r="B82" s="143"/>
      <c r="C82" s="143"/>
      <c r="D82" s="143"/>
      <c r="E82" s="143"/>
      <c r="F82" s="143"/>
      <c r="G82" s="143"/>
      <c r="H82" s="143"/>
      <c r="I82" s="143"/>
      <c r="J82" s="143"/>
      <c r="K82" s="143"/>
      <c r="L82" s="143"/>
      <c r="M82" s="146"/>
      <c r="N82" s="143"/>
      <c r="O82" s="143"/>
      <c r="P82" s="143"/>
      <c r="Q82" s="143"/>
      <c r="R82" s="145"/>
      <c r="S82" s="146"/>
      <c r="T82" s="146"/>
      <c r="V82" s="146"/>
      <c r="W82" s="146"/>
      <c r="X82" s="146"/>
    </row>
    <row r="83" spans="2:24" ht="17.25">
      <c r="B83" s="143"/>
      <c r="C83" s="143"/>
      <c r="D83" s="143"/>
      <c r="E83" s="143"/>
      <c r="F83" s="143"/>
      <c r="G83" s="143"/>
      <c r="H83" s="143"/>
      <c r="I83" s="143"/>
      <c r="J83" s="143"/>
      <c r="K83" s="143"/>
      <c r="L83" s="143"/>
      <c r="M83" s="146"/>
      <c r="N83" s="143"/>
      <c r="O83" s="143"/>
      <c r="P83" s="143"/>
      <c r="Q83" s="143"/>
      <c r="R83" s="145"/>
      <c r="S83" s="146"/>
      <c r="T83" s="146"/>
      <c r="V83" s="146"/>
      <c r="W83" s="146"/>
      <c r="X83" s="146"/>
    </row>
    <row r="84" spans="2:24" ht="17.25">
      <c r="B84" s="143"/>
      <c r="C84" s="143"/>
      <c r="D84" s="143"/>
      <c r="E84" s="143"/>
      <c r="F84" s="143"/>
      <c r="G84" s="143"/>
      <c r="H84" s="143"/>
      <c r="I84" s="143"/>
      <c r="J84" s="143"/>
      <c r="K84" s="143"/>
      <c r="L84" s="143"/>
      <c r="M84" s="146"/>
      <c r="N84" s="143"/>
      <c r="O84" s="143"/>
      <c r="P84" s="143"/>
      <c r="Q84" s="143"/>
      <c r="R84" s="145"/>
      <c r="S84" s="146"/>
      <c r="T84" s="146"/>
      <c r="V84" s="146"/>
      <c r="W84" s="146"/>
      <c r="X84" s="146"/>
    </row>
    <row r="85" spans="2:24" ht="17.25">
      <c r="B85" s="143"/>
      <c r="C85" s="143"/>
      <c r="D85" s="143"/>
      <c r="E85" s="143"/>
      <c r="F85" s="143"/>
      <c r="G85" s="143"/>
      <c r="H85" s="143"/>
      <c r="I85" s="143"/>
      <c r="J85" s="143"/>
      <c r="K85" s="143"/>
      <c r="L85" s="143"/>
      <c r="M85" s="146"/>
      <c r="N85" s="143"/>
      <c r="O85" s="143"/>
      <c r="P85" s="143"/>
      <c r="Q85" s="143"/>
      <c r="R85" s="145"/>
      <c r="S85" s="146"/>
      <c r="T85" s="146"/>
      <c r="V85" s="146"/>
      <c r="W85" s="146"/>
      <c r="X85" s="146"/>
    </row>
    <row r="86" spans="2:24" ht="17.25">
      <c r="B86" s="143"/>
      <c r="C86" s="143"/>
      <c r="D86" s="143"/>
      <c r="E86" s="143"/>
      <c r="F86" s="143"/>
      <c r="G86" s="143"/>
      <c r="H86" s="143"/>
      <c r="I86" s="143"/>
      <c r="J86" s="143"/>
      <c r="K86" s="143"/>
      <c r="L86" s="143"/>
      <c r="M86" s="146"/>
      <c r="N86" s="143"/>
      <c r="O86" s="143"/>
      <c r="P86" s="143"/>
      <c r="Q86" s="143"/>
      <c r="R86" s="145"/>
      <c r="S86" s="146"/>
      <c r="T86" s="146"/>
      <c r="V86" s="146"/>
      <c r="W86" s="146"/>
      <c r="X86" s="146"/>
    </row>
    <row r="87" spans="2:24" ht="17.25">
      <c r="B87" s="143"/>
      <c r="C87" s="143"/>
      <c r="D87" s="143"/>
      <c r="E87" s="143"/>
      <c r="F87" s="143"/>
      <c r="G87" s="143"/>
      <c r="H87" s="143"/>
      <c r="I87" s="143"/>
      <c r="J87" s="143"/>
      <c r="K87" s="143"/>
      <c r="L87" s="143"/>
      <c r="M87" s="146"/>
      <c r="N87" s="143"/>
      <c r="O87" s="143"/>
      <c r="P87" s="143"/>
      <c r="Q87" s="143"/>
      <c r="R87" s="145"/>
      <c r="S87" s="146"/>
      <c r="T87" s="146"/>
      <c r="V87" s="146"/>
      <c r="W87" s="146"/>
      <c r="X87" s="146"/>
    </row>
    <row r="88" spans="2:24" ht="17.25">
      <c r="B88" s="143"/>
      <c r="C88" s="143"/>
      <c r="D88" s="143"/>
      <c r="E88" s="143"/>
      <c r="F88" s="143"/>
      <c r="G88" s="143"/>
      <c r="H88" s="143"/>
      <c r="I88" s="143"/>
      <c r="J88" s="143"/>
      <c r="K88" s="143"/>
      <c r="L88" s="143"/>
      <c r="M88" s="146"/>
      <c r="N88" s="143"/>
      <c r="O88" s="143"/>
      <c r="P88" s="143"/>
      <c r="Q88" s="143"/>
      <c r="R88" s="145"/>
      <c r="S88" s="146"/>
      <c r="T88" s="146"/>
      <c r="V88" s="146"/>
      <c r="W88" s="146"/>
      <c r="X88" s="146"/>
    </row>
    <row r="89" spans="2:24" ht="17.25">
      <c r="B89" s="143"/>
      <c r="C89" s="143"/>
      <c r="D89" s="143"/>
      <c r="E89" s="143"/>
      <c r="F89" s="143"/>
      <c r="G89" s="143"/>
      <c r="H89" s="143"/>
      <c r="I89" s="143"/>
      <c r="J89" s="143"/>
      <c r="K89" s="143"/>
      <c r="L89" s="143"/>
      <c r="M89" s="146"/>
      <c r="N89" s="143"/>
      <c r="O89" s="143"/>
      <c r="P89" s="143"/>
      <c r="Q89" s="143"/>
      <c r="R89" s="145"/>
      <c r="S89" s="146"/>
      <c r="T89" s="146"/>
      <c r="V89" s="146"/>
      <c r="W89" s="146"/>
      <c r="X89" s="146"/>
    </row>
    <row r="90" spans="2:24" ht="17.25">
      <c r="B90" s="143"/>
      <c r="C90" s="143"/>
      <c r="D90" s="143"/>
      <c r="E90" s="143"/>
      <c r="F90" s="143"/>
      <c r="G90" s="143"/>
      <c r="H90" s="143"/>
      <c r="I90" s="143"/>
      <c r="J90" s="143"/>
      <c r="K90" s="143"/>
      <c r="L90" s="143"/>
      <c r="M90" s="146"/>
      <c r="N90" s="143"/>
      <c r="O90" s="143"/>
      <c r="P90" s="143"/>
      <c r="Q90" s="143"/>
      <c r="R90" s="145"/>
      <c r="S90" s="146"/>
      <c r="T90" s="146"/>
      <c r="V90" s="146"/>
      <c r="W90" s="146"/>
      <c r="X90" s="146"/>
    </row>
    <row r="91" spans="2:24" ht="17.25">
      <c r="B91" s="143"/>
      <c r="C91" s="143"/>
      <c r="D91" s="143"/>
      <c r="E91" s="143"/>
      <c r="F91" s="143"/>
      <c r="G91" s="143"/>
      <c r="H91" s="143"/>
      <c r="I91" s="143"/>
      <c r="J91" s="143"/>
      <c r="K91" s="143"/>
      <c r="L91" s="143"/>
      <c r="M91" s="146"/>
      <c r="N91" s="143"/>
      <c r="O91" s="143"/>
      <c r="P91" s="143"/>
      <c r="Q91" s="143"/>
      <c r="R91" s="145"/>
      <c r="S91" s="146"/>
      <c r="T91" s="146"/>
      <c r="V91" s="146"/>
      <c r="W91" s="146"/>
      <c r="X91" s="146"/>
    </row>
    <row r="92" spans="2:24" ht="17.25">
      <c r="B92" s="143"/>
      <c r="C92" s="143"/>
      <c r="D92" s="143"/>
      <c r="E92" s="143"/>
      <c r="F92" s="143"/>
      <c r="G92" s="143"/>
      <c r="H92" s="143"/>
      <c r="I92" s="143"/>
      <c r="J92" s="143"/>
      <c r="K92" s="143"/>
      <c r="L92" s="143"/>
      <c r="M92" s="146"/>
      <c r="N92" s="143"/>
      <c r="O92" s="143"/>
      <c r="P92" s="143"/>
      <c r="Q92" s="143"/>
      <c r="R92" s="145"/>
      <c r="S92" s="146"/>
      <c r="T92" s="146"/>
      <c r="V92" s="146"/>
      <c r="W92" s="146"/>
      <c r="X92" s="146"/>
    </row>
    <row r="93" spans="2:24" ht="17.25">
      <c r="B93" s="143"/>
      <c r="C93" s="143"/>
      <c r="D93" s="143"/>
      <c r="E93" s="143"/>
      <c r="F93" s="143"/>
      <c r="G93" s="143"/>
      <c r="H93" s="143"/>
      <c r="I93" s="143"/>
      <c r="J93" s="143"/>
      <c r="K93" s="143"/>
      <c r="L93" s="143"/>
      <c r="M93" s="146"/>
      <c r="N93" s="143"/>
      <c r="O93" s="143"/>
      <c r="P93" s="143"/>
      <c r="Q93" s="143"/>
      <c r="R93" s="145"/>
      <c r="S93" s="146"/>
      <c r="T93" s="146"/>
      <c r="V93" s="146"/>
      <c r="W93" s="146"/>
      <c r="X93" s="146"/>
    </row>
    <row r="94" spans="2:24" ht="17.25">
      <c r="B94" s="143"/>
      <c r="C94" s="143"/>
      <c r="D94" s="143"/>
      <c r="E94" s="143"/>
      <c r="F94" s="143"/>
      <c r="G94" s="143"/>
      <c r="H94" s="143"/>
      <c r="I94" s="143"/>
      <c r="J94" s="143"/>
      <c r="K94" s="143"/>
      <c r="L94" s="143"/>
      <c r="M94" s="146"/>
      <c r="N94" s="143"/>
      <c r="O94" s="143"/>
      <c r="P94" s="143"/>
      <c r="Q94" s="143"/>
      <c r="R94" s="145"/>
      <c r="S94" s="146"/>
      <c r="T94" s="146"/>
      <c r="V94" s="146"/>
      <c r="W94" s="146"/>
      <c r="X94" s="146"/>
    </row>
    <row r="95" spans="2:24" ht="17.25">
      <c r="B95" s="143"/>
      <c r="C95" s="143"/>
      <c r="D95" s="143"/>
      <c r="E95" s="143"/>
      <c r="F95" s="143"/>
      <c r="G95" s="143"/>
      <c r="H95" s="143"/>
      <c r="I95" s="143"/>
      <c r="J95" s="143"/>
      <c r="K95" s="143"/>
      <c r="L95" s="143"/>
      <c r="M95" s="146"/>
      <c r="N95" s="143"/>
      <c r="O95" s="143"/>
      <c r="P95" s="143"/>
      <c r="Q95" s="143"/>
      <c r="R95" s="145"/>
      <c r="S95" s="146"/>
      <c r="T95" s="146"/>
      <c r="V95" s="146"/>
      <c r="W95" s="146"/>
      <c r="X95" s="146"/>
    </row>
    <row r="96" spans="2:24" ht="17.25">
      <c r="B96" s="143"/>
      <c r="C96" s="143"/>
      <c r="D96" s="143"/>
      <c r="E96" s="143"/>
      <c r="F96" s="143"/>
      <c r="G96" s="143"/>
      <c r="H96" s="143"/>
      <c r="I96" s="143"/>
      <c r="J96" s="143"/>
      <c r="K96" s="143"/>
      <c r="L96" s="143"/>
      <c r="M96" s="146"/>
      <c r="N96" s="143"/>
      <c r="O96" s="143"/>
      <c r="P96" s="143"/>
      <c r="Q96" s="143"/>
      <c r="R96" s="145"/>
      <c r="S96" s="146"/>
      <c r="T96" s="146"/>
      <c r="V96" s="146"/>
      <c r="W96" s="146"/>
      <c r="X96" s="146"/>
    </row>
    <row r="97" spans="2:24" ht="17.25">
      <c r="B97" s="143"/>
      <c r="C97" s="143"/>
      <c r="D97" s="143"/>
      <c r="E97" s="143"/>
      <c r="F97" s="143"/>
      <c r="G97" s="143"/>
      <c r="H97" s="143"/>
      <c r="I97" s="143"/>
      <c r="J97" s="143"/>
      <c r="K97" s="143"/>
      <c r="L97" s="143"/>
      <c r="M97" s="146"/>
      <c r="N97" s="143"/>
      <c r="O97" s="143"/>
      <c r="P97" s="143"/>
      <c r="Q97" s="143"/>
      <c r="R97" s="145"/>
      <c r="S97" s="146"/>
      <c r="T97" s="146"/>
      <c r="V97" s="146"/>
      <c r="W97" s="146"/>
      <c r="X97" s="146"/>
    </row>
    <row r="98" spans="2:24" ht="17.25">
      <c r="B98" s="143"/>
      <c r="C98" s="143"/>
      <c r="D98" s="143"/>
      <c r="E98" s="143"/>
      <c r="F98" s="143"/>
      <c r="G98" s="143"/>
      <c r="H98" s="143"/>
      <c r="I98" s="143"/>
      <c r="J98" s="143"/>
      <c r="K98" s="143"/>
      <c r="L98" s="143"/>
      <c r="M98" s="146"/>
      <c r="N98" s="143"/>
      <c r="O98" s="143"/>
      <c r="P98" s="143"/>
      <c r="Q98" s="143"/>
      <c r="R98" s="145"/>
      <c r="S98" s="146"/>
      <c r="T98" s="146"/>
      <c r="V98" s="146"/>
      <c r="W98" s="146"/>
      <c r="X98" s="146"/>
    </row>
    <row r="99" spans="2:24" ht="17.25">
      <c r="B99" s="143"/>
      <c r="C99" s="143"/>
      <c r="D99" s="143"/>
      <c r="E99" s="143"/>
      <c r="F99" s="143"/>
      <c r="G99" s="143"/>
      <c r="H99" s="143"/>
      <c r="I99" s="143"/>
      <c r="J99" s="143"/>
      <c r="K99" s="143"/>
      <c r="L99" s="143"/>
      <c r="M99" s="146"/>
      <c r="N99" s="143"/>
      <c r="O99" s="143"/>
      <c r="P99" s="143"/>
      <c r="Q99" s="143"/>
      <c r="R99" s="145"/>
      <c r="S99" s="146"/>
      <c r="T99" s="146"/>
      <c r="V99" s="146"/>
      <c r="W99" s="146"/>
      <c r="X99" s="146"/>
    </row>
    <row r="100" spans="2:24" ht="17.25">
      <c r="B100" s="143"/>
      <c r="C100" s="143"/>
      <c r="D100" s="143"/>
      <c r="E100" s="143"/>
      <c r="F100" s="143"/>
      <c r="G100" s="143"/>
      <c r="H100" s="143"/>
      <c r="I100" s="143"/>
      <c r="J100" s="143"/>
      <c r="K100" s="143"/>
      <c r="L100" s="143"/>
      <c r="M100" s="146"/>
      <c r="N100" s="143"/>
      <c r="O100" s="143"/>
      <c r="P100" s="143"/>
      <c r="Q100" s="143"/>
      <c r="R100" s="145"/>
      <c r="S100" s="146"/>
      <c r="T100" s="146"/>
      <c r="V100" s="146"/>
      <c r="W100" s="146"/>
      <c r="X100" s="146"/>
    </row>
    <row r="101" spans="2:24" ht="17.25">
      <c r="B101" s="143"/>
      <c r="C101" s="143"/>
      <c r="D101" s="143"/>
      <c r="E101" s="143"/>
      <c r="F101" s="143"/>
      <c r="G101" s="143"/>
      <c r="H101" s="143"/>
      <c r="I101" s="143"/>
      <c r="J101" s="143"/>
      <c r="K101" s="143"/>
      <c r="L101" s="143"/>
      <c r="M101" s="146"/>
      <c r="N101" s="143"/>
      <c r="O101" s="143"/>
      <c r="P101" s="143"/>
      <c r="Q101" s="143"/>
      <c r="R101" s="145"/>
      <c r="S101" s="146"/>
      <c r="T101" s="146"/>
      <c r="V101" s="146"/>
      <c r="W101" s="146"/>
      <c r="X101" s="146"/>
    </row>
    <row r="102" spans="2:24" ht="17.25">
      <c r="B102" s="143"/>
      <c r="C102" s="143"/>
      <c r="D102" s="143"/>
      <c r="E102" s="143"/>
      <c r="F102" s="143"/>
      <c r="G102" s="143"/>
      <c r="H102" s="143"/>
      <c r="I102" s="143"/>
      <c r="J102" s="143"/>
      <c r="K102" s="143"/>
      <c r="L102" s="143"/>
      <c r="M102" s="146"/>
      <c r="N102" s="143"/>
      <c r="O102" s="143"/>
      <c r="P102" s="143"/>
      <c r="Q102" s="143"/>
      <c r="R102" s="145"/>
      <c r="S102" s="146"/>
      <c r="T102" s="146"/>
      <c r="V102" s="146"/>
      <c r="W102" s="146"/>
      <c r="X102" s="146"/>
    </row>
    <row r="103" spans="2:24" ht="17.25">
      <c r="B103" s="143"/>
      <c r="C103" s="143"/>
      <c r="D103" s="143"/>
      <c r="E103" s="143"/>
      <c r="F103" s="143"/>
      <c r="G103" s="143"/>
      <c r="H103" s="143"/>
      <c r="I103" s="143"/>
      <c r="J103" s="143"/>
      <c r="K103" s="143"/>
      <c r="L103" s="143"/>
      <c r="M103" s="146"/>
      <c r="N103" s="143"/>
      <c r="O103" s="143"/>
      <c r="P103" s="143"/>
      <c r="Q103" s="143"/>
      <c r="R103" s="145"/>
      <c r="S103" s="146"/>
      <c r="T103" s="146"/>
      <c r="V103" s="146"/>
      <c r="W103" s="146"/>
      <c r="X103" s="146"/>
    </row>
    <row r="104" spans="2:24" ht="17.25">
      <c r="B104" s="143"/>
      <c r="C104" s="143"/>
      <c r="D104" s="143"/>
      <c r="E104" s="143"/>
      <c r="F104" s="143"/>
      <c r="G104" s="143"/>
      <c r="H104" s="143"/>
      <c r="I104" s="143"/>
      <c r="J104" s="143"/>
      <c r="K104" s="143"/>
      <c r="L104" s="143"/>
      <c r="M104" s="146"/>
      <c r="N104" s="143"/>
      <c r="O104" s="143"/>
      <c r="P104" s="143"/>
      <c r="Q104" s="143"/>
      <c r="R104" s="145"/>
      <c r="S104" s="146"/>
      <c r="T104" s="146"/>
      <c r="V104" s="146"/>
      <c r="W104" s="146"/>
      <c r="X104" s="146"/>
    </row>
    <row r="105" spans="2:24" ht="17.25">
      <c r="B105" s="143"/>
      <c r="C105" s="143"/>
      <c r="D105" s="143"/>
      <c r="E105" s="143"/>
      <c r="F105" s="143"/>
      <c r="G105" s="143"/>
      <c r="H105" s="143"/>
      <c r="I105" s="143"/>
      <c r="J105" s="143"/>
      <c r="K105" s="143"/>
      <c r="L105" s="143"/>
      <c r="M105" s="146"/>
      <c r="N105" s="143"/>
      <c r="O105" s="143"/>
      <c r="P105" s="143"/>
      <c r="Q105" s="143"/>
      <c r="R105" s="145"/>
      <c r="S105" s="146"/>
      <c r="T105" s="146"/>
      <c r="V105" s="146"/>
      <c r="W105" s="146"/>
      <c r="X105" s="146"/>
    </row>
    <row r="106" spans="2:24" ht="17.25">
      <c r="B106" s="143"/>
      <c r="C106" s="143"/>
      <c r="D106" s="143"/>
      <c r="E106" s="143"/>
      <c r="F106" s="143"/>
      <c r="G106" s="143"/>
      <c r="H106" s="143"/>
      <c r="I106" s="143"/>
      <c r="J106" s="143"/>
      <c r="K106" s="143"/>
      <c r="L106" s="143"/>
      <c r="M106" s="146"/>
      <c r="N106" s="143"/>
      <c r="O106" s="143"/>
      <c r="P106" s="143"/>
      <c r="Q106" s="143"/>
      <c r="R106" s="145"/>
      <c r="S106" s="146"/>
      <c r="T106" s="146"/>
      <c r="V106" s="146"/>
      <c r="W106" s="146"/>
      <c r="X106" s="146"/>
    </row>
    <row r="107" spans="2:24" ht="17.25">
      <c r="B107" s="143"/>
      <c r="C107" s="143"/>
      <c r="D107" s="143"/>
      <c r="E107" s="143"/>
      <c r="F107" s="143"/>
      <c r="G107" s="143"/>
      <c r="H107" s="143"/>
      <c r="I107" s="143"/>
      <c r="J107" s="143"/>
      <c r="K107" s="143"/>
      <c r="L107" s="143"/>
      <c r="M107" s="146"/>
      <c r="N107" s="143"/>
      <c r="O107" s="143"/>
      <c r="P107" s="143"/>
      <c r="Q107" s="143"/>
      <c r="R107" s="145"/>
      <c r="S107" s="146"/>
      <c r="T107" s="146"/>
      <c r="V107" s="146"/>
      <c r="W107" s="146"/>
      <c r="X107" s="146"/>
    </row>
    <row r="108" spans="2:24" ht="17.25">
      <c r="B108" s="143"/>
      <c r="C108" s="143"/>
      <c r="D108" s="143"/>
      <c r="E108" s="143"/>
      <c r="F108" s="143"/>
      <c r="G108" s="143"/>
      <c r="H108" s="143"/>
      <c r="I108" s="143"/>
      <c r="J108" s="143"/>
      <c r="K108" s="143"/>
      <c r="L108" s="143"/>
      <c r="M108" s="146"/>
      <c r="N108" s="143"/>
      <c r="O108" s="143"/>
      <c r="P108" s="143"/>
      <c r="Q108" s="143"/>
      <c r="R108" s="145"/>
      <c r="S108" s="146"/>
      <c r="T108" s="146"/>
      <c r="V108" s="146"/>
      <c r="W108" s="146"/>
      <c r="X108" s="146"/>
    </row>
    <row r="109" spans="2:24" ht="17.25">
      <c r="B109" s="143"/>
      <c r="C109" s="143"/>
      <c r="D109" s="143"/>
      <c r="E109" s="143"/>
      <c r="F109" s="143"/>
      <c r="G109" s="143"/>
      <c r="H109" s="143"/>
      <c r="I109" s="143"/>
      <c r="J109" s="143"/>
      <c r="K109" s="143"/>
      <c r="L109" s="143"/>
      <c r="M109" s="146"/>
      <c r="N109" s="143"/>
      <c r="O109" s="143"/>
      <c r="P109" s="143"/>
      <c r="Q109" s="143"/>
      <c r="R109" s="145"/>
      <c r="S109" s="146"/>
      <c r="T109" s="146"/>
      <c r="V109" s="146"/>
      <c r="W109" s="146"/>
      <c r="X109" s="146"/>
    </row>
    <row r="110" spans="2:24" ht="17.25">
      <c r="B110" s="143"/>
      <c r="C110" s="143"/>
      <c r="D110" s="143"/>
      <c r="E110" s="143"/>
      <c r="F110" s="143"/>
      <c r="G110" s="143"/>
      <c r="H110" s="143"/>
      <c r="I110" s="143"/>
      <c r="J110" s="143"/>
      <c r="K110" s="143"/>
      <c r="L110" s="143"/>
      <c r="M110" s="146"/>
      <c r="N110" s="143"/>
      <c r="O110" s="143"/>
      <c r="P110" s="143"/>
      <c r="Q110" s="143"/>
      <c r="R110" s="145"/>
      <c r="S110" s="146"/>
      <c r="T110" s="146"/>
      <c r="V110" s="146"/>
      <c r="W110" s="146"/>
      <c r="X110" s="146"/>
    </row>
    <row r="111" spans="2:24" ht="17.25">
      <c r="B111" s="143"/>
      <c r="C111" s="143"/>
      <c r="D111" s="143"/>
      <c r="E111" s="143"/>
      <c r="F111" s="143"/>
      <c r="G111" s="143"/>
      <c r="H111" s="143"/>
      <c r="I111" s="143"/>
      <c r="J111" s="143"/>
      <c r="K111" s="143"/>
      <c r="L111" s="143"/>
      <c r="M111" s="146"/>
      <c r="N111" s="143"/>
      <c r="O111" s="143"/>
      <c r="P111" s="143"/>
      <c r="Q111" s="143"/>
      <c r="R111" s="145"/>
      <c r="S111" s="146"/>
      <c r="T111" s="146"/>
      <c r="V111" s="146"/>
      <c r="W111" s="146"/>
      <c r="X111" s="146"/>
    </row>
    <row r="112" spans="2:24" ht="17.25">
      <c r="B112" s="143"/>
      <c r="C112" s="143"/>
      <c r="D112" s="143"/>
      <c r="E112" s="143"/>
      <c r="F112" s="143"/>
      <c r="G112" s="143"/>
      <c r="H112" s="143"/>
      <c r="I112" s="143"/>
      <c r="J112" s="143"/>
      <c r="K112" s="143"/>
      <c r="L112" s="143"/>
      <c r="M112" s="146"/>
      <c r="N112" s="143"/>
      <c r="O112" s="143"/>
      <c r="P112" s="143"/>
      <c r="Q112" s="143"/>
      <c r="R112" s="145"/>
      <c r="S112" s="146"/>
      <c r="T112" s="146"/>
      <c r="V112" s="146"/>
      <c r="W112" s="146"/>
      <c r="X112" s="146"/>
    </row>
    <row r="113" spans="2:24" ht="17.25">
      <c r="B113" s="143"/>
      <c r="C113" s="143"/>
      <c r="D113" s="143"/>
      <c r="E113" s="143"/>
      <c r="F113" s="143"/>
      <c r="G113" s="143"/>
      <c r="H113" s="143"/>
      <c r="I113" s="143"/>
      <c r="J113" s="143"/>
      <c r="K113" s="143"/>
      <c r="L113" s="143"/>
      <c r="M113" s="146"/>
      <c r="N113" s="143"/>
      <c r="O113" s="143"/>
      <c r="P113" s="143"/>
      <c r="Q113" s="143"/>
      <c r="R113" s="145"/>
      <c r="S113" s="146"/>
      <c r="T113" s="146"/>
      <c r="V113" s="146"/>
      <c r="W113" s="146"/>
      <c r="X113" s="146"/>
    </row>
    <row r="114" spans="2:24" ht="17.25">
      <c r="B114" s="143"/>
      <c r="C114" s="143"/>
      <c r="D114" s="143"/>
      <c r="E114" s="143"/>
      <c r="F114" s="143"/>
      <c r="G114" s="143"/>
      <c r="H114" s="143"/>
      <c r="I114" s="143"/>
      <c r="J114" s="143"/>
      <c r="K114" s="143"/>
      <c r="L114" s="143"/>
      <c r="M114" s="146"/>
      <c r="N114" s="143"/>
      <c r="O114" s="143"/>
      <c r="P114" s="143"/>
      <c r="Q114" s="143"/>
      <c r="R114" s="145"/>
      <c r="S114" s="146"/>
      <c r="T114" s="146"/>
      <c r="V114" s="146"/>
      <c r="W114" s="146"/>
      <c r="X114" s="146"/>
    </row>
    <row r="115" spans="2:24" ht="17.25">
      <c r="B115" s="143"/>
      <c r="C115" s="143"/>
      <c r="D115" s="143"/>
      <c r="E115" s="143"/>
      <c r="F115" s="143"/>
      <c r="G115" s="143"/>
      <c r="H115" s="143"/>
      <c r="I115" s="143"/>
      <c r="J115" s="143"/>
      <c r="K115" s="143"/>
      <c r="L115" s="143"/>
      <c r="M115" s="146"/>
      <c r="N115" s="143"/>
      <c r="O115" s="143"/>
      <c r="P115" s="143"/>
      <c r="Q115" s="143"/>
      <c r="R115" s="145"/>
      <c r="S115" s="146"/>
      <c r="T115" s="146"/>
      <c r="V115" s="146"/>
      <c r="W115" s="146"/>
      <c r="X115" s="146"/>
    </row>
    <row r="116" spans="2:24" ht="17.25">
      <c r="B116" s="143"/>
      <c r="C116" s="143"/>
      <c r="D116" s="143"/>
      <c r="E116" s="143"/>
      <c r="F116" s="143"/>
      <c r="G116" s="143"/>
      <c r="H116" s="143"/>
      <c r="I116" s="143"/>
      <c r="J116" s="143"/>
      <c r="K116" s="143"/>
      <c r="L116" s="143"/>
      <c r="M116" s="146"/>
      <c r="N116" s="143"/>
      <c r="O116" s="143"/>
      <c r="P116" s="143"/>
      <c r="Q116" s="143"/>
      <c r="R116" s="145"/>
      <c r="S116" s="146"/>
      <c r="T116" s="146"/>
      <c r="V116" s="146"/>
      <c r="W116" s="146"/>
      <c r="X116" s="146"/>
    </row>
    <row r="117" spans="2:24" ht="17.25">
      <c r="B117" s="143"/>
      <c r="C117" s="143"/>
      <c r="D117" s="143"/>
      <c r="E117" s="143"/>
      <c r="F117" s="143"/>
      <c r="G117" s="143"/>
      <c r="H117" s="143"/>
      <c r="I117" s="143"/>
      <c r="J117" s="143"/>
      <c r="K117" s="143"/>
      <c r="L117" s="143"/>
      <c r="M117" s="146"/>
      <c r="N117" s="143"/>
      <c r="O117" s="143"/>
      <c r="P117" s="143"/>
      <c r="Q117" s="143"/>
      <c r="R117" s="145"/>
      <c r="S117" s="146"/>
      <c r="T117" s="146"/>
      <c r="V117" s="146"/>
      <c r="W117" s="146"/>
      <c r="X117" s="146"/>
    </row>
  </sheetData>
  <sheetProtection/>
  <printOptions/>
  <pageMargins left="0.7874015748031497" right="0.7874015748031497" top="0.7874015748031497" bottom="0" header="0.5118110236220472" footer="0.1968503937007874"/>
  <pageSetup firstPageNumber="40" useFirstPageNumber="1" horizontalDpi="600" verticalDpi="600" orientation="portrait" paperSize="9" scale="74" r:id="rId1"/>
  <headerFooter alignWithMargins="0">
    <oddFooter>&amp;C－&amp;P－</oddFooter>
  </headerFooter>
  <colBreaks count="1" manualBreakCount="1">
    <brk id="11" max="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136093</cp:lastModifiedBy>
  <cp:lastPrinted>2017-12-13T08:04:52Z</cp:lastPrinted>
  <dcterms:created xsi:type="dcterms:W3CDTF">1999-09-14T07:18:54Z</dcterms:created>
  <dcterms:modified xsi:type="dcterms:W3CDTF">2018-01-12T09:56:37Z</dcterms:modified>
  <cp:category/>
  <cp:version/>
  <cp:contentType/>
  <cp:contentStatus/>
</cp:coreProperties>
</file>