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60" yWindow="2295" windowWidth="8475" windowHeight="4500" activeTab="0"/>
  </bookViews>
  <sheets>
    <sheet name="実数" sheetId="1" r:id="rId1"/>
    <sheet name="率" sheetId="2" r:id="rId2"/>
  </sheets>
  <definedNames>
    <definedName name="_Regression_Int" localSheetId="0" hidden="1">1</definedName>
    <definedName name="_Regression_Int" localSheetId="1" hidden="1">1</definedName>
    <definedName name="_xlnm.Print_Area" localSheetId="0">'実数'!$A$1:$V$65</definedName>
    <definedName name="_xlnm.Print_Area" localSheetId="1">'率'!$A$1:$S$65</definedName>
    <definedName name="Print_Area_MI" localSheetId="0">'実数'!$M$1:$P$64</definedName>
    <definedName name="Print_Area_MI" localSheetId="1">'率'!$M$1:$P$64</definedName>
  </definedNames>
  <calcPr fullCalcOnLoad="1"/>
</workbook>
</file>

<file path=xl/sharedStrings.xml><?xml version="1.0" encoding="utf-8"?>
<sst xmlns="http://schemas.openxmlformats.org/spreadsheetml/2006/main" count="437" uniqueCount="91">
  <si>
    <t>総数</t>
  </si>
  <si>
    <t>食道</t>
  </si>
  <si>
    <t>胃</t>
  </si>
  <si>
    <t>結腸</t>
  </si>
  <si>
    <t>直腸等</t>
  </si>
  <si>
    <t>肝等</t>
  </si>
  <si>
    <t>胆のう等</t>
  </si>
  <si>
    <t>膵</t>
  </si>
  <si>
    <t>気管・肺</t>
  </si>
  <si>
    <t>乳房</t>
  </si>
  <si>
    <t>子宮</t>
  </si>
  <si>
    <t>白血病</t>
  </si>
  <si>
    <t>その他</t>
  </si>
  <si>
    <t>全　　　国</t>
  </si>
  <si>
    <t>全　　　県</t>
  </si>
  <si>
    <t>和歌山市保健所</t>
  </si>
  <si>
    <t>　和歌山市</t>
  </si>
  <si>
    <t>海南保健所</t>
  </si>
  <si>
    <t>　海南市</t>
  </si>
  <si>
    <t>　下津町</t>
  </si>
  <si>
    <t>　野上町</t>
  </si>
  <si>
    <t>　美里町</t>
  </si>
  <si>
    <t>岩出保健所</t>
  </si>
  <si>
    <t>　打田町</t>
  </si>
  <si>
    <t>　粉河町</t>
  </si>
  <si>
    <t>　那賀町</t>
  </si>
  <si>
    <t>　桃山町</t>
  </si>
  <si>
    <t>　貴志川町</t>
  </si>
  <si>
    <t>　岩出町</t>
  </si>
  <si>
    <t>高野口保健所</t>
  </si>
  <si>
    <t>　橋本市</t>
  </si>
  <si>
    <t>　かつらぎ町</t>
  </si>
  <si>
    <t>　高野口町</t>
  </si>
  <si>
    <t>　九度山町</t>
  </si>
  <si>
    <t>　高野町</t>
  </si>
  <si>
    <t>　花園村</t>
  </si>
  <si>
    <t>湯浅保健所</t>
  </si>
  <si>
    <t>　有田市</t>
  </si>
  <si>
    <t>　湯浅町</t>
  </si>
  <si>
    <t>　広川町</t>
  </si>
  <si>
    <t>　吉備町</t>
  </si>
  <si>
    <t>　金屋町</t>
  </si>
  <si>
    <t>　清水町</t>
  </si>
  <si>
    <t>御坊保健所</t>
  </si>
  <si>
    <t>　御坊市</t>
  </si>
  <si>
    <t>　美浜町</t>
  </si>
  <si>
    <t>　日高町</t>
  </si>
  <si>
    <t>　由良町</t>
  </si>
  <si>
    <t>　川辺町</t>
  </si>
  <si>
    <t>　中津村</t>
  </si>
  <si>
    <t>　美山村</t>
  </si>
  <si>
    <t>　印南町</t>
  </si>
  <si>
    <t>田辺保健所</t>
  </si>
  <si>
    <t>　田辺市</t>
  </si>
  <si>
    <t>　龍神村</t>
  </si>
  <si>
    <t>　南部川村</t>
  </si>
  <si>
    <t>　南部町</t>
  </si>
  <si>
    <t>　白浜町</t>
  </si>
  <si>
    <t>　中辺路町</t>
  </si>
  <si>
    <t>　大塔村</t>
  </si>
  <si>
    <t>　上富田町</t>
  </si>
  <si>
    <t>　日置川町</t>
  </si>
  <si>
    <t>　すさみ町</t>
  </si>
  <si>
    <t>　串本町</t>
  </si>
  <si>
    <t>　古座町</t>
  </si>
  <si>
    <t>　古座川町</t>
  </si>
  <si>
    <t>新宮保健所</t>
  </si>
  <si>
    <t>　新宮市</t>
  </si>
  <si>
    <t>　那智勝浦町</t>
  </si>
  <si>
    <t>　太地町</t>
  </si>
  <si>
    <t>　熊野川町</t>
  </si>
  <si>
    <t>　本宮町</t>
  </si>
  <si>
    <t>　北山村</t>
  </si>
  <si>
    <t xml:space="preserve">  南部川村</t>
  </si>
  <si>
    <t>　すさみ町</t>
  </si>
  <si>
    <t>新宮保健所古座支所</t>
  </si>
  <si>
    <t>-</t>
  </si>
  <si>
    <t>（その２）</t>
  </si>
  <si>
    <t>（その１）</t>
  </si>
  <si>
    <t>大腸
（再掲）</t>
  </si>
  <si>
    <t>平成１４年</t>
  </si>
  <si>
    <t xml:space="preserve">  南部川村</t>
  </si>
  <si>
    <t>　すさみ町</t>
  </si>
  <si>
    <t>人口
H14.10.1</t>
  </si>
  <si>
    <t>※大腸（再掲）は「結腸」と「直腸等」との合計</t>
  </si>
  <si>
    <t>第１２表－１　悪性新生物の部位別死亡数、保健所・市町村別</t>
  </si>
  <si>
    <t>第１２表－２　悪性新生物の部位別死亡率（人口１０万対）、保健所・市町村別</t>
  </si>
  <si>
    <t>女子人口
H14.10.1</t>
  </si>
  <si>
    <t>※乳房・子宮の死亡数は女性の数値</t>
  </si>
  <si>
    <r>
      <t>　男性の「乳房」死亡数
　　全　　国：７２名
　　和歌山県：　３名(和歌山市２名、大塔村１名</t>
    </r>
    <r>
      <rPr>
        <sz val="14"/>
        <rFont val="ＭＳ 明朝"/>
        <family val="1"/>
      </rPr>
      <t>)</t>
    </r>
  </si>
  <si>
    <t>ー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</si>
</sst>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);[Red]\(#,##0\)"/>
    <numFmt numFmtId="178" formatCode="#,##0_ "/>
    <numFmt numFmtId="179" formatCode="#,##0.0_);[Red]\(#,##0.0\)"/>
  </numFmts>
  <fonts count="12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11"/>
      <name val="ＭＳ 明朝"/>
      <family val="1"/>
    </font>
    <font>
      <b/>
      <sz val="16"/>
      <name val="ＭＳ 明朝"/>
      <family val="1"/>
    </font>
    <font>
      <sz val="11"/>
      <name val="ＭＳ 明朝"/>
      <family val="1"/>
    </font>
    <font>
      <u val="single"/>
      <sz val="11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4"/>
      <color indexed="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medium"/>
      <top>
        <color indexed="63"/>
      </top>
      <bottom style="medium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39">
    <xf numFmtId="37" fontId="0" fillId="0" borderId="0" xfId="0" applyAlignment="1">
      <alignment/>
    </xf>
    <xf numFmtId="177" fontId="0" fillId="0" borderId="0" xfId="0" applyNumberFormat="1" applyAlignment="1" applyProtection="1">
      <alignment/>
      <protection/>
    </xf>
    <xf numFmtId="177" fontId="7" fillId="0" borderId="0" xfId="0" applyNumberFormat="1" applyFont="1" applyBorder="1" applyAlignment="1" applyProtection="1">
      <alignment horizontal="left"/>
      <protection/>
    </xf>
    <xf numFmtId="177" fontId="7" fillId="0" borderId="0" xfId="0" applyNumberFormat="1" applyFont="1" applyBorder="1" applyAlignment="1" applyProtection="1" quotePrefix="1">
      <alignment horizontal="right"/>
      <protection/>
    </xf>
    <xf numFmtId="177" fontId="7" fillId="0" borderId="0" xfId="0" applyNumberFormat="1" applyFont="1" applyBorder="1" applyAlignment="1" applyProtection="1">
      <alignment/>
      <protection/>
    </xf>
    <xf numFmtId="177" fontId="7" fillId="0" borderId="0" xfId="0" applyNumberFormat="1" applyFont="1" applyAlignment="1" applyProtection="1">
      <alignment/>
      <protection/>
    </xf>
    <xf numFmtId="177" fontId="7" fillId="0" borderId="1" xfId="0" applyNumberFormat="1" applyFont="1" applyBorder="1" applyAlignment="1" applyProtection="1">
      <alignment vertical="center"/>
      <protection/>
    </xf>
    <xf numFmtId="177" fontId="7" fillId="0" borderId="0" xfId="0" applyNumberFormat="1" applyFont="1" applyAlignment="1" applyProtection="1">
      <alignment vertical="center"/>
      <protection/>
    </xf>
    <xf numFmtId="37" fontId="7" fillId="0" borderId="2" xfId="0" applyNumberFormat="1" applyFont="1" applyBorder="1" applyAlignment="1" applyProtection="1">
      <alignment horizontal="center" vertical="center"/>
      <protection/>
    </xf>
    <xf numFmtId="37" fontId="9" fillId="0" borderId="1" xfId="0" applyNumberFormat="1" applyFont="1" applyBorder="1" applyAlignment="1" applyProtection="1">
      <alignment vertical="center"/>
      <protection/>
    </xf>
    <xf numFmtId="37" fontId="5" fillId="2" borderId="1" xfId="0" applyNumberFormat="1" applyFont="1" applyFill="1" applyBorder="1" applyAlignment="1" applyProtection="1">
      <alignment horizontal="center" vertical="center"/>
      <protection/>
    </xf>
    <xf numFmtId="177" fontId="10" fillId="0" borderId="1" xfId="0" applyNumberFormat="1" applyFont="1" applyBorder="1" applyAlignment="1" applyProtection="1">
      <alignment vertical="center"/>
      <protection/>
    </xf>
    <xf numFmtId="177" fontId="10" fillId="0" borderId="0" xfId="0" applyNumberFormat="1" applyFont="1" applyAlignment="1" applyProtection="1">
      <alignment vertical="center"/>
      <protection/>
    </xf>
    <xf numFmtId="179" fontId="10" fillId="2" borderId="3" xfId="0" applyNumberFormat="1" applyFont="1" applyFill="1" applyBorder="1" applyAlignment="1" applyProtection="1">
      <alignment horizontal="right" vertical="center"/>
      <protection/>
    </xf>
    <xf numFmtId="179" fontId="10" fillId="2" borderId="4" xfId="0" applyNumberFormat="1" applyFont="1" applyFill="1" applyBorder="1" applyAlignment="1" applyProtection="1">
      <alignment horizontal="right" vertical="center"/>
      <protection/>
    </xf>
    <xf numFmtId="37" fontId="10" fillId="2" borderId="1" xfId="0" applyNumberFormat="1" applyFont="1" applyFill="1" applyBorder="1" applyAlignment="1" applyProtection="1">
      <alignment vertical="center"/>
      <protection/>
    </xf>
    <xf numFmtId="37" fontId="5" fillId="2" borderId="5" xfId="0" applyNumberFormat="1" applyFont="1" applyFill="1" applyBorder="1" applyAlignment="1" applyProtection="1">
      <alignment horizontal="left" vertical="center"/>
      <protection/>
    </xf>
    <xf numFmtId="179" fontId="10" fillId="2" borderId="6" xfId="0" applyNumberFormat="1" applyFont="1" applyFill="1" applyBorder="1" applyAlignment="1" applyProtection="1">
      <alignment horizontal="right" vertical="center"/>
      <protection/>
    </xf>
    <xf numFmtId="179" fontId="10" fillId="2" borderId="7" xfId="0" applyNumberFormat="1" applyFont="1" applyFill="1" applyBorder="1" applyAlignment="1" applyProtection="1">
      <alignment horizontal="right" vertical="center"/>
      <protection/>
    </xf>
    <xf numFmtId="37" fontId="10" fillId="2" borderId="5" xfId="0" applyNumberFormat="1" applyFont="1" applyFill="1" applyBorder="1" applyAlignment="1" applyProtection="1">
      <alignment vertical="center"/>
      <protection/>
    </xf>
    <xf numFmtId="37" fontId="7" fillId="0" borderId="1" xfId="0" applyNumberFormat="1" applyFont="1" applyBorder="1" applyAlignment="1" applyProtection="1">
      <alignment horizontal="right" vertical="center"/>
      <protection/>
    </xf>
    <xf numFmtId="37" fontId="7" fillId="0" borderId="8" xfId="0" applyNumberFormat="1" applyFont="1" applyBorder="1" applyAlignment="1" applyProtection="1">
      <alignment horizontal="right" vertical="center"/>
      <protection/>
    </xf>
    <xf numFmtId="37" fontId="9" fillId="0" borderId="8" xfId="0" applyNumberFormat="1" applyFont="1" applyBorder="1" applyAlignment="1" applyProtection="1">
      <alignment vertical="center"/>
      <protection/>
    </xf>
    <xf numFmtId="37" fontId="7" fillId="0" borderId="9" xfId="0" applyNumberFormat="1" applyFont="1" applyBorder="1" applyAlignment="1" applyProtection="1">
      <alignment horizontal="right" vertical="center"/>
      <protection/>
    </xf>
    <xf numFmtId="37" fontId="9" fillId="0" borderId="9" xfId="0" applyNumberFormat="1" applyFont="1" applyBorder="1" applyAlignment="1" applyProtection="1">
      <alignment vertical="center"/>
      <protection/>
    </xf>
    <xf numFmtId="37" fontId="7" fillId="0" borderId="10" xfId="0" applyNumberFormat="1" applyFont="1" applyBorder="1" applyAlignment="1" applyProtection="1">
      <alignment horizontal="right" vertical="center"/>
      <protection/>
    </xf>
    <xf numFmtId="37" fontId="9" fillId="0" borderId="10" xfId="0" applyNumberFormat="1" applyFont="1" applyBorder="1" applyAlignment="1" applyProtection="1">
      <alignment vertical="center"/>
      <protection/>
    </xf>
    <xf numFmtId="179" fontId="9" fillId="0" borderId="11" xfId="0" applyNumberFormat="1" applyFont="1" applyBorder="1" applyAlignment="1" applyProtection="1">
      <alignment horizontal="right" vertical="center"/>
      <protection/>
    </xf>
    <xf numFmtId="37" fontId="5" fillId="2" borderId="5" xfId="0" applyNumberFormat="1" applyFont="1" applyFill="1" applyBorder="1" applyAlignment="1" applyProtection="1">
      <alignment horizontal="left" vertical="center" shrinkToFit="1"/>
      <protection/>
    </xf>
    <xf numFmtId="37" fontId="7" fillId="0" borderId="12" xfId="0" applyNumberFormat="1" applyFont="1" applyBorder="1" applyAlignment="1" applyProtection="1">
      <alignment horizontal="right" vertical="center"/>
      <protection/>
    </xf>
    <xf numFmtId="37" fontId="5" fillId="0" borderId="13" xfId="0" applyNumberFormat="1" applyFont="1" applyBorder="1" applyAlignment="1" applyProtection="1">
      <alignment horizontal="left" vertical="center"/>
      <protection/>
    </xf>
    <xf numFmtId="177" fontId="8" fillId="0" borderId="13" xfId="0" applyNumberFormat="1" applyFont="1" applyBorder="1" applyAlignment="1" applyProtection="1">
      <alignment/>
      <protection/>
    </xf>
    <xf numFmtId="177" fontId="5" fillId="0" borderId="13" xfId="0" applyNumberFormat="1" applyFont="1" applyBorder="1" applyAlignment="1" applyProtection="1">
      <alignment horizontal="left"/>
      <protection/>
    </xf>
    <xf numFmtId="177" fontId="5" fillId="0" borderId="13" xfId="0" applyNumberFormat="1" applyFont="1" applyBorder="1" applyAlignment="1" applyProtection="1">
      <alignment/>
      <protection/>
    </xf>
    <xf numFmtId="177" fontId="7" fillId="0" borderId="13" xfId="0" applyNumberFormat="1" applyFont="1" applyBorder="1" applyAlignment="1" applyProtection="1">
      <alignment/>
      <protection/>
    </xf>
    <xf numFmtId="177" fontId="7" fillId="0" borderId="13" xfId="0" applyNumberFormat="1" applyFont="1" applyBorder="1" applyAlignment="1" applyProtection="1">
      <alignment horizontal="left"/>
      <protection/>
    </xf>
    <xf numFmtId="177" fontId="7" fillId="0" borderId="13" xfId="0" applyNumberFormat="1" applyFont="1" applyBorder="1" applyAlignment="1" applyProtection="1" quotePrefix="1">
      <alignment horizontal="right"/>
      <protection/>
    </xf>
    <xf numFmtId="177" fontId="9" fillId="0" borderId="14" xfId="0" applyNumberFormat="1" applyFont="1" applyBorder="1" applyAlignment="1" applyProtection="1">
      <alignment horizontal="right" vertical="center"/>
      <protection locked="0"/>
    </xf>
    <xf numFmtId="177" fontId="9" fillId="0" borderId="15" xfId="0" applyNumberFormat="1" applyFont="1" applyBorder="1" applyAlignment="1" applyProtection="1">
      <alignment horizontal="right" vertical="center"/>
      <protection locked="0"/>
    </xf>
    <xf numFmtId="177" fontId="9" fillId="0" borderId="16" xfId="0" applyNumberFormat="1" applyFont="1" applyBorder="1" applyAlignment="1" applyProtection="1">
      <alignment horizontal="right" vertical="center"/>
      <protection locked="0"/>
    </xf>
    <xf numFmtId="177" fontId="9" fillId="0" borderId="17" xfId="0" applyNumberFormat="1" applyFont="1" applyBorder="1" applyAlignment="1" applyProtection="1">
      <alignment horizontal="right" vertical="center"/>
      <protection locked="0"/>
    </xf>
    <xf numFmtId="177" fontId="9" fillId="0" borderId="18" xfId="0" applyNumberFormat="1" applyFont="1" applyBorder="1" applyAlignment="1" applyProtection="1">
      <alignment horizontal="right" vertical="center"/>
      <protection locked="0"/>
    </xf>
    <xf numFmtId="177" fontId="9" fillId="0" borderId="19" xfId="0" applyNumberFormat="1" applyFont="1" applyBorder="1" applyAlignment="1" applyProtection="1">
      <alignment horizontal="right" vertical="center"/>
      <protection locked="0"/>
    </xf>
    <xf numFmtId="177" fontId="10" fillId="2" borderId="20" xfId="0" applyNumberFormat="1" applyFont="1" applyFill="1" applyBorder="1" applyAlignment="1" applyProtection="1">
      <alignment horizontal="right" vertical="center"/>
      <protection/>
    </xf>
    <xf numFmtId="177" fontId="10" fillId="2" borderId="21" xfId="0" applyNumberFormat="1" applyFont="1" applyFill="1" applyBorder="1" applyAlignment="1" applyProtection="1">
      <alignment horizontal="right" vertical="center"/>
      <protection/>
    </xf>
    <xf numFmtId="177" fontId="10" fillId="2" borderId="4" xfId="0" applyNumberFormat="1" applyFont="1" applyFill="1" applyBorder="1" applyAlignment="1" applyProtection="1">
      <alignment horizontal="right" vertical="center"/>
      <protection/>
    </xf>
    <xf numFmtId="177" fontId="10" fillId="2" borderId="0" xfId="0" applyNumberFormat="1" applyFont="1" applyFill="1" applyBorder="1" applyAlignment="1" applyProtection="1">
      <alignment horizontal="right" vertical="center"/>
      <protection/>
    </xf>
    <xf numFmtId="177" fontId="10" fillId="2" borderId="22" xfId="0" applyNumberFormat="1" applyFont="1" applyFill="1" applyBorder="1" applyAlignment="1" applyProtection="1">
      <alignment horizontal="right" vertical="center"/>
      <protection/>
    </xf>
    <xf numFmtId="177" fontId="10" fillId="2" borderId="3" xfId="0" applyNumberFormat="1" applyFont="1" applyFill="1" applyBorder="1" applyAlignment="1" applyProtection="1">
      <alignment horizontal="right" vertical="center"/>
      <protection/>
    </xf>
    <xf numFmtId="177" fontId="10" fillId="2" borderId="23" xfId="0" applyNumberFormat="1" applyFont="1" applyFill="1" applyBorder="1" applyAlignment="1" applyProtection="1">
      <alignment horizontal="right" vertical="center"/>
      <protection/>
    </xf>
    <xf numFmtId="177" fontId="10" fillId="2" borderId="24" xfId="0" applyNumberFormat="1" applyFont="1" applyFill="1" applyBorder="1" applyAlignment="1" applyProtection="1">
      <alignment horizontal="right" vertical="center"/>
      <protection/>
    </xf>
    <xf numFmtId="177" fontId="10" fillId="2" borderId="7" xfId="0" applyNumberFormat="1" applyFont="1" applyFill="1" applyBorder="1" applyAlignment="1" applyProtection="1">
      <alignment horizontal="right" vertical="center"/>
      <protection/>
    </xf>
    <xf numFmtId="177" fontId="10" fillId="2" borderId="25" xfId="0" applyNumberFormat="1" applyFont="1" applyFill="1" applyBorder="1" applyAlignment="1" applyProtection="1">
      <alignment horizontal="right" vertical="center"/>
      <protection/>
    </xf>
    <xf numFmtId="177" fontId="10" fillId="2" borderId="26" xfId="0" applyNumberFormat="1" applyFont="1" applyFill="1" applyBorder="1" applyAlignment="1" applyProtection="1">
      <alignment horizontal="right" vertical="center"/>
      <protection/>
    </xf>
    <xf numFmtId="177" fontId="10" fillId="2" borderId="6" xfId="0" applyNumberFormat="1" applyFont="1" applyFill="1" applyBorder="1" applyAlignment="1" applyProtection="1">
      <alignment horizontal="right" vertical="center"/>
      <protection/>
    </xf>
    <xf numFmtId="177" fontId="9" fillId="0" borderId="20" xfId="0" applyNumberFormat="1" applyFont="1" applyBorder="1" applyAlignment="1" applyProtection="1">
      <alignment horizontal="right" vertical="center"/>
      <protection locked="0"/>
    </xf>
    <xf numFmtId="177" fontId="9" fillId="0" borderId="21" xfId="0" applyNumberFormat="1" applyFont="1" applyBorder="1" applyAlignment="1" applyProtection="1">
      <alignment horizontal="right" vertical="center"/>
      <protection locked="0"/>
    </xf>
    <xf numFmtId="177" fontId="9" fillId="0" borderId="4" xfId="0" applyNumberFormat="1" applyFont="1" applyBorder="1" applyAlignment="1" applyProtection="1">
      <alignment horizontal="right" vertical="center"/>
      <protection locked="0"/>
    </xf>
    <xf numFmtId="177" fontId="9" fillId="0" borderId="0" xfId="0" applyNumberFormat="1" applyFont="1" applyBorder="1" applyAlignment="1" applyProtection="1">
      <alignment horizontal="right" vertical="center"/>
      <protection locked="0"/>
    </xf>
    <xf numFmtId="177" fontId="9" fillId="0" borderId="22" xfId="0" applyNumberFormat="1" applyFont="1" applyBorder="1" applyAlignment="1" applyProtection="1">
      <alignment horizontal="right" vertical="center"/>
      <protection locked="0"/>
    </xf>
    <xf numFmtId="177" fontId="9" fillId="0" borderId="3" xfId="0" applyNumberFormat="1" applyFont="1" applyBorder="1" applyAlignment="1" applyProtection="1">
      <alignment horizontal="right" vertical="center"/>
      <protection locked="0"/>
    </xf>
    <xf numFmtId="177" fontId="9" fillId="0" borderId="27" xfId="0" applyNumberFormat="1" applyFont="1" applyBorder="1" applyAlignment="1" applyProtection="1">
      <alignment horizontal="right" vertical="center"/>
      <protection locked="0"/>
    </xf>
    <xf numFmtId="177" fontId="9" fillId="0" borderId="28" xfId="0" applyNumberFormat="1" applyFont="1" applyBorder="1" applyAlignment="1" applyProtection="1">
      <alignment horizontal="right" vertical="center"/>
      <protection locked="0"/>
    </xf>
    <xf numFmtId="177" fontId="9" fillId="0" borderId="29" xfId="0" applyNumberFormat="1" applyFont="1" applyBorder="1" applyAlignment="1" applyProtection="1">
      <alignment horizontal="right" vertical="center"/>
      <protection locked="0"/>
    </xf>
    <xf numFmtId="177" fontId="9" fillId="0" borderId="30" xfId="0" applyNumberFormat="1" applyFont="1" applyBorder="1" applyAlignment="1" applyProtection="1">
      <alignment horizontal="right" vertical="center"/>
      <protection locked="0"/>
    </xf>
    <xf numFmtId="177" fontId="9" fillId="0" borderId="31" xfId="0" applyNumberFormat="1" applyFont="1" applyBorder="1" applyAlignment="1" applyProtection="1">
      <alignment horizontal="right" vertical="center"/>
      <protection locked="0"/>
    </xf>
    <xf numFmtId="177" fontId="9" fillId="0" borderId="32" xfId="0" applyNumberFormat="1" applyFont="1" applyBorder="1" applyAlignment="1" applyProtection="1">
      <alignment horizontal="right" vertical="center"/>
      <protection locked="0"/>
    </xf>
    <xf numFmtId="177" fontId="9" fillId="0" borderId="33" xfId="0" applyNumberFormat="1" applyFont="1" applyBorder="1" applyAlignment="1" applyProtection="1">
      <alignment horizontal="right" vertical="center"/>
      <protection locked="0"/>
    </xf>
    <xf numFmtId="177" fontId="9" fillId="0" borderId="34" xfId="0" applyNumberFormat="1" applyFont="1" applyBorder="1" applyAlignment="1" applyProtection="1">
      <alignment horizontal="right" vertical="center"/>
      <protection locked="0"/>
    </xf>
    <xf numFmtId="177" fontId="9" fillId="0" borderId="35" xfId="0" applyNumberFormat="1" applyFont="1" applyBorder="1" applyAlignment="1" applyProtection="1">
      <alignment horizontal="right" vertical="center"/>
      <protection locked="0"/>
    </xf>
    <xf numFmtId="177" fontId="9" fillId="0" borderId="36" xfId="0" applyNumberFormat="1" applyFont="1" applyBorder="1" applyAlignment="1" applyProtection="1">
      <alignment horizontal="right" vertical="center"/>
      <protection locked="0"/>
    </xf>
    <xf numFmtId="177" fontId="9" fillId="0" borderId="37" xfId="0" applyNumberFormat="1" applyFont="1" applyBorder="1" applyAlignment="1" applyProtection="1">
      <alignment horizontal="right" vertical="center"/>
      <protection locked="0"/>
    </xf>
    <xf numFmtId="177" fontId="9" fillId="0" borderId="38" xfId="0" applyNumberFormat="1" applyFont="1" applyBorder="1" applyAlignment="1" applyProtection="1">
      <alignment horizontal="right" vertical="center"/>
      <protection locked="0"/>
    </xf>
    <xf numFmtId="177" fontId="9" fillId="0" borderId="39" xfId="0" applyNumberFormat="1" applyFont="1" applyBorder="1" applyAlignment="1" applyProtection="1">
      <alignment horizontal="right" vertical="center"/>
      <protection locked="0"/>
    </xf>
    <xf numFmtId="177" fontId="9" fillId="0" borderId="40" xfId="0" applyNumberFormat="1" applyFont="1" applyBorder="1" applyAlignment="1" applyProtection="1">
      <alignment horizontal="right" vertical="center"/>
      <protection locked="0"/>
    </xf>
    <xf numFmtId="177" fontId="9" fillId="0" borderId="41" xfId="0" applyNumberFormat="1" applyFont="1" applyBorder="1" applyAlignment="1" applyProtection="1">
      <alignment horizontal="right" vertical="center"/>
      <protection locked="0"/>
    </xf>
    <xf numFmtId="177" fontId="9" fillId="0" borderId="42" xfId="0" applyNumberFormat="1" applyFont="1" applyBorder="1" applyAlignment="1" applyProtection="1">
      <alignment horizontal="right" vertical="center"/>
      <protection locked="0"/>
    </xf>
    <xf numFmtId="177" fontId="9" fillId="0" borderId="43" xfId="0" applyNumberFormat="1" applyFont="1" applyBorder="1" applyAlignment="1" applyProtection="1">
      <alignment horizontal="right" vertical="center"/>
      <protection locked="0"/>
    </xf>
    <xf numFmtId="177" fontId="9" fillId="0" borderId="44" xfId="0" applyNumberFormat="1" applyFont="1" applyBorder="1" applyAlignment="1" applyProtection="1">
      <alignment horizontal="right" vertical="center"/>
      <protection locked="0"/>
    </xf>
    <xf numFmtId="177" fontId="9" fillId="0" borderId="45" xfId="0" applyNumberFormat="1" applyFont="1" applyBorder="1" applyAlignment="1" applyProtection="1">
      <alignment horizontal="right" vertical="center"/>
      <protection locked="0"/>
    </xf>
    <xf numFmtId="177" fontId="9" fillId="0" borderId="46" xfId="0" applyNumberFormat="1" applyFont="1" applyBorder="1" applyAlignment="1" applyProtection="1">
      <alignment horizontal="right" vertical="center"/>
      <protection locked="0"/>
    </xf>
    <xf numFmtId="177" fontId="9" fillId="0" borderId="47" xfId="0" applyNumberFormat="1" applyFont="1" applyBorder="1" applyAlignment="1" applyProtection="1">
      <alignment horizontal="right" vertical="center"/>
      <protection locked="0"/>
    </xf>
    <xf numFmtId="177" fontId="9" fillId="0" borderId="48" xfId="0" applyNumberFormat="1" applyFont="1" applyBorder="1" applyAlignment="1" applyProtection="1">
      <alignment horizontal="right" vertical="center"/>
      <protection locked="0"/>
    </xf>
    <xf numFmtId="177" fontId="9" fillId="0" borderId="49" xfId="0" applyNumberFormat="1" applyFont="1" applyBorder="1" applyAlignment="1" applyProtection="1">
      <alignment horizontal="right" vertical="center"/>
      <protection locked="0"/>
    </xf>
    <xf numFmtId="177" fontId="9" fillId="0" borderId="50" xfId="0" applyNumberFormat="1" applyFont="1" applyBorder="1" applyAlignment="1" applyProtection="1">
      <alignment horizontal="right" vertical="center"/>
      <protection locked="0"/>
    </xf>
    <xf numFmtId="37" fontId="7" fillId="0" borderId="51" xfId="0" applyNumberFormat="1" applyFont="1" applyBorder="1" applyAlignment="1" applyProtection="1">
      <alignment vertical="center"/>
      <protection/>
    </xf>
    <xf numFmtId="177" fontId="7" fillId="0" borderId="52" xfId="0" applyNumberFormat="1" applyFont="1" applyBorder="1" applyAlignment="1" applyProtection="1">
      <alignment horizontal="center" vertical="center" wrapText="1"/>
      <protection/>
    </xf>
    <xf numFmtId="177" fontId="7" fillId="0" borderId="53" xfId="0" applyNumberFormat="1" applyFont="1" applyBorder="1" applyAlignment="1" applyProtection="1">
      <alignment horizontal="center" vertical="center" wrapText="1"/>
      <protection/>
    </xf>
    <xf numFmtId="177" fontId="7" fillId="0" borderId="54" xfId="0" applyNumberFormat="1" applyFont="1" applyBorder="1" applyAlignment="1" applyProtection="1">
      <alignment horizontal="center" vertical="center" wrapText="1"/>
      <protection/>
    </xf>
    <xf numFmtId="177" fontId="7" fillId="0" borderId="55" xfId="0" applyNumberFormat="1" applyFont="1" applyBorder="1" applyAlignment="1" applyProtection="1">
      <alignment horizontal="center" vertical="center" wrapText="1"/>
      <protection/>
    </xf>
    <xf numFmtId="177" fontId="7" fillId="0" borderId="56" xfId="0" applyNumberFormat="1" applyFont="1" applyBorder="1" applyAlignment="1" applyProtection="1">
      <alignment horizontal="center" vertical="center" wrapText="1"/>
      <protection/>
    </xf>
    <xf numFmtId="177" fontId="7" fillId="0" borderId="57" xfId="0" applyNumberFormat="1" applyFont="1" applyBorder="1" applyAlignment="1" applyProtection="1">
      <alignment horizontal="center" vertical="center" wrapText="1"/>
      <protection/>
    </xf>
    <xf numFmtId="177" fontId="7" fillId="0" borderId="0" xfId="0" applyNumberFormat="1" applyFont="1" applyFill="1" applyBorder="1" applyAlignment="1" applyProtection="1" quotePrefix="1">
      <alignment horizontal="right"/>
      <protection/>
    </xf>
    <xf numFmtId="37" fontId="7" fillId="0" borderId="1" xfId="0" applyNumberFormat="1" applyFont="1" applyFill="1" applyBorder="1" applyAlignment="1" applyProtection="1">
      <alignment horizontal="left" vertical="center"/>
      <protection/>
    </xf>
    <xf numFmtId="37" fontId="9" fillId="0" borderId="1" xfId="0" applyNumberFormat="1" applyFont="1" applyFill="1" applyBorder="1" applyAlignment="1" applyProtection="1">
      <alignment horizontal="left" vertical="center"/>
      <protection/>
    </xf>
    <xf numFmtId="37" fontId="10" fillId="0" borderId="1" xfId="0" applyNumberFormat="1" applyFont="1" applyFill="1" applyBorder="1" applyAlignment="1" applyProtection="1">
      <alignment horizontal="left" vertical="center"/>
      <protection/>
    </xf>
    <xf numFmtId="37" fontId="10" fillId="0" borderId="1" xfId="0" applyNumberFormat="1" applyFont="1" applyFill="1" applyBorder="1" applyAlignment="1" applyProtection="1">
      <alignment horizontal="left" vertical="center" shrinkToFit="1"/>
      <protection/>
    </xf>
    <xf numFmtId="37" fontId="9" fillId="0" borderId="14" xfId="0" applyNumberFormat="1" applyFont="1" applyBorder="1" applyAlignment="1" applyProtection="1">
      <alignment vertical="center"/>
      <protection/>
    </xf>
    <xf numFmtId="37" fontId="7" fillId="0" borderId="52" xfId="0" applyNumberFormat="1" applyFont="1" applyBorder="1" applyAlignment="1" applyProtection="1">
      <alignment vertical="center"/>
      <protection/>
    </xf>
    <xf numFmtId="37" fontId="10" fillId="2" borderId="5" xfId="0" applyNumberFormat="1" applyFont="1" applyFill="1" applyBorder="1" applyAlignment="1" applyProtection="1">
      <alignment vertical="center" shrinkToFit="1"/>
      <protection/>
    </xf>
    <xf numFmtId="37" fontId="9" fillId="0" borderId="58" xfId="0" applyNumberFormat="1" applyFont="1" applyBorder="1" applyAlignment="1" applyProtection="1">
      <alignment vertical="center"/>
      <protection/>
    </xf>
    <xf numFmtId="37" fontId="10" fillId="2" borderId="23" xfId="0" applyNumberFormat="1" applyFont="1" applyFill="1" applyBorder="1" applyAlignment="1" applyProtection="1">
      <alignment vertical="center"/>
      <protection/>
    </xf>
    <xf numFmtId="37" fontId="7" fillId="0" borderId="59" xfId="0" applyNumberFormat="1" applyFont="1" applyBorder="1" applyAlignment="1" applyProtection="1">
      <alignment vertical="center"/>
      <protection/>
    </xf>
    <xf numFmtId="37" fontId="9" fillId="0" borderId="20" xfId="0" applyNumberFormat="1" applyFont="1" applyBorder="1" applyAlignment="1" applyProtection="1">
      <alignment vertical="center"/>
      <protection/>
    </xf>
    <xf numFmtId="37" fontId="9" fillId="0" borderId="27" xfId="0" applyNumberFormat="1" applyFont="1" applyBorder="1" applyAlignment="1" applyProtection="1">
      <alignment vertical="center"/>
      <protection/>
    </xf>
    <xf numFmtId="37" fontId="9" fillId="0" borderId="33" xfId="0" applyNumberFormat="1" applyFont="1" applyBorder="1" applyAlignment="1" applyProtection="1">
      <alignment vertical="center"/>
      <protection/>
    </xf>
    <xf numFmtId="37" fontId="9" fillId="0" borderId="39" xfId="0" applyNumberFormat="1" applyFont="1" applyBorder="1" applyAlignment="1" applyProtection="1">
      <alignment vertical="center"/>
      <protection/>
    </xf>
    <xf numFmtId="37" fontId="9" fillId="0" borderId="45" xfId="0" applyNumberFormat="1" applyFont="1" applyBorder="1" applyAlignment="1" applyProtection="1">
      <alignment vertical="center"/>
      <protection/>
    </xf>
    <xf numFmtId="37" fontId="10" fillId="2" borderId="23" xfId="0" applyNumberFormat="1" applyFont="1" applyFill="1" applyBorder="1" applyAlignment="1" applyProtection="1">
      <alignment vertical="center" shrinkToFit="1"/>
      <protection/>
    </xf>
    <xf numFmtId="179" fontId="8" fillId="0" borderId="13" xfId="0" applyNumberFormat="1" applyFont="1" applyBorder="1" applyAlignment="1" applyProtection="1">
      <alignment/>
      <protection/>
    </xf>
    <xf numFmtId="179" fontId="5" fillId="0" borderId="13" xfId="0" applyNumberFormat="1" applyFont="1" applyBorder="1" applyAlignment="1" applyProtection="1">
      <alignment horizontal="left"/>
      <protection/>
    </xf>
    <xf numFmtId="179" fontId="5" fillId="0" borderId="13" xfId="0" applyNumberFormat="1" applyFont="1" applyBorder="1" applyAlignment="1" applyProtection="1">
      <alignment/>
      <protection/>
    </xf>
    <xf numFmtId="179" fontId="7" fillId="0" borderId="13" xfId="0" applyNumberFormat="1" applyFont="1" applyBorder="1" applyAlignment="1" applyProtection="1">
      <alignment/>
      <protection/>
    </xf>
    <xf numFmtId="179" fontId="7" fillId="0" borderId="13" xfId="0" applyNumberFormat="1" applyFont="1" applyBorder="1" applyAlignment="1" applyProtection="1">
      <alignment horizontal="left"/>
      <protection/>
    </xf>
    <xf numFmtId="179" fontId="7" fillId="0" borderId="13" xfId="0" applyNumberFormat="1" applyFont="1" applyBorder="1" applyAlignment="1" applyProtection="1" quotePrefix="1">
      <alignment horizontal="right"/>
      <protection/>
    </xf>
    <xf numFmtId="179" fontId="7" fillId="0" borderId="13" xfId="0" applyNumberFormat="1" applyFont="1" applyBorder="1" applyAlignment="1" applyProtection="1">
      <alignment horizontal="right"/>
      <protection/>
    </xf>
    <xf numFmtId="179" fontId="7" fillId="0" borderId="0" xfId="0" applyNumberFormat="1" applyFont="1" applyBorder="1" applyAlignment="1" applyProtection="1">
      <alignment/>
      <protection/>
    </xf>
    <xf numFmtId="179" fontId="7" fillId="0" borderId="0" xfId="0" applyNumberFormat="1" applyFont="1" applyAlignment="1" applyProtection="1">
      <alignment/>
      <protection/>
    </xf>
    <xf numFmtId="179" fontId="7" fillId="0" borderId="0" xfId="0" applyNumberFormat="1" applyFont="1" applyBorder="1" applyAlignment="1" applyProtection="1">
      <alignment horizontal="left"/>
      <protection/>
    </xf>
    <xf numFmtId="179" fontId="7" fillId="0" borderId="0" xfId="0" applyNumberFormat="1" applyFont="1" applyBorder="1" applyAlignment="1" applyProtection="1" quotePrefix="1">
      <alignment horizontal="right"/>
      <protection/>
    </xf>
    <xf numFmtId="179" fontId="7" fillId="0" borderId="52" xfId="0" applyNumberFormat="1" applyFont="1" applyBorder="1" applyAlignment="1" applyProtection="1">
      <alignment horizontal="center" vertical="center" wrapText="1"/>
      <protection/>
    </xf>
    <xf numFmtId="179" fontId="7" fillId="0" borderId="53" xfId="0" applyNumberFormat="1" applyFont="1" applyBorder="1" applyAlignment="1" applyProtection="1">
      <alignment horizontal="center" vertical="center" wrapText="1"/>
      <protection/>
    </xf>
    <xf numFmtId="179" fontId="7" fillId="0" borderId="54" xfId="0" applyNumberFormat="1" applyFont="1" applyBorder="1" applyAlignment="1" applyProtection="1">
      <alignment horizontal="center" vertical="center" wrapText="1"/>
      <protection/>
    </xf>
    <xf numFmtId="179" fontId="7" fillId="0" borderId="55" xfId="0" applyNumberFormat="1" applyFont="1" applyBorder="1" applyAlignment="1" applyProtection="1">
      <alignment horizontal="center" vertical="center" wrapText="1"/>
      <protection/>
    </xf>
    <xf numFmtId="179" fontId="7" fillId="0" borderId="56" xfId="0" applyNumberFormat="1" applyFont="1" applyBorder="1" applyAlignment="1" applyProtection="1">
      <alignment horizontal="center" vertical="center" wrapText="1"/>
      <protection/>
    </xf>
    <xf numFmtId="179" fontId="7" fillId="0" borderId="1" xfId="0" applyNumberFormat="1" applyFont="1" applyBorder="1" applyAlignment="1" applyProtection="1">
      <alignment vertical="center"/>
      <protection/>
    </xf>
    <xf numFmtId="179" fontId="7" fillId="0" borderId="0" xfId="0" applyNumberFormat="1" applyFont="1" applyAlignment="1" applyProtection="1">
      <alignment vertical="center"/>
      <protection/>
    </xf>
    <xf numFmtId="179" fontId="7" fillId="0" borderId="57" xfId="0" applyNumberFormat="1" applyFont="1" applyBorder="1" applyAlignment="1" applyProtection="1">
      <alignment horizontal="center" vertical="center" wrapText="1"/>
      <protection/>
    </xf>
    <xf numFmtId="179" fontId="10" fillId="2" borderId="20" xfId="0" applyNumberFormat="1" applyFont="1" applyFill="1" applyBorder="1" applyAlignment="1" applyProtection="1">
      <alignment horizontal="right" vertical="center"/>
      <protection/>
    </xf>
    <xf numFmtId="179" fontId="10" fillId="2" borderId="21" xfId="0" applyNumberFormat="1" applyFont="1" applyFill="1" applyBorder="1" applyAlignment="1" applyProtection="1">
      <alignment horizontal="right" vertical="center"/>
      <protection/>
    </xf>
    <xf numFmtId="179" fontId="10" fillId="2" borderId="0" xfId="0" applyNumberFormat="1" applyFont="1" applyFill="1" applyBorder="1" applyAlignment="1" applyProtection="1">
      <alignment horizontal="right" vertical="center"/>
      <protection/>
    </xf>
    <xf numFmtId="179" fontId="10" fillId="2" borderId="22" xfId="0" applyNumberFormat="1" applyFont="1" applyFill="1" applyBorder="1" applyAlignment="1" applyProtection="1">
      <alignment horizontal="right" vertical="center"/>
      <protection/>
    </xf>
    <xf numFmtId="179" fontId="10" fillId="0" borderId="1" xfId="0" applyNumberFormat="1" applyFont="1" applyBorder="1" applyAlignment="1" applyProtection="1">
      <alignment vertical="center"/>
      <protection/>
    </xf>
    <xf numFmtId="179" fontId="10" fillId="0" borderId="0" xfId="0" applyNumberFormat="1" applyFont="1" applyAlignment="1" applyProtection="1">
      <alignment vertical="center"/>
      <protection/>
    </xf>
    <xf numFmtId="179" fontId="10" fillId="2" borderId="23" xfId="0" applyNumberFormat="1" applyFont="1" applyFill="1" applyBorder="1" applyAlignment="1" applyProtection="1">
      <alignment horizontal="right" vertical="center"/>
      <protection/>
    </xf>
    <xf numFmtId="179" fontId="10" fillId="2" borderId="24" xfId="0" applyNumberFormat="1" applyFont="1" applyFill="1" applyBorder="1" applyAlignment="1" applyProtection="1">
      <alignment horizontal="right" vertical="center"/>
      <protection/>
    </xf>
    <xf numFmtId="179" fontId="10" fillId="2" borderId="25" xfId="0" applyNumberFormat="1" applyFont="1" applyFill="1" applyBorder="1" applyAlignment="1" applyProtection="1">
      <alignment horizontal="right" vertical="center"/>
      <protection/>
    </xf>
    <xf numFmtId="179" fontId="10" fillId="2" borderId="26" xfId="0" applyNumberFormat="1" applyFont="1" applyFill="1" applyBorder="1" applyAlignment="1" applyProtection="1">
      <alignment horizontal="right" vertical="center"/>
      <protection/>
    </xf>
    <xf numFmtId="179" fontId="9" fillId="0" borderId="60" xfId="0" applyNumberFormat="1" applyFont="1" applyBorder="1" applyAlignment="1" applyProtection="1">
      <alignment horizontal="right" vertical="center"/>
      <protection/>
    </xf>
    <xf numFmtId="179" fontId="10" fillId="2" borderId="61" xfId="0" applyNumberFormat="1" applyFont="1" applyFill="1" applyBorder="1" applyAlignment="1" applyProtection="1">
      <alignment horizontal="right" vertical="center"/>
      <protection/>
    </xf>
    <xf numFmtId="179" fontId="9" fillId="0" borderId="62" xfId="0" applyNumberFormat="1" applyFont="1" applyBorder="1" applyAlignment="1" applyProtection="1">
      <alignment horizontal="right" vertical="center"/>
      <protection/>
    </xf>
    <xf numFmtId="179" fontId="9" fillId="0" borderId="63" xfId="0" applyNumberFormat="1" applyFont="1" applyBorder="1" applyAlignment="1" applyProtection="1">
      <alignment horizontal="right" vertical="center"/>
      <protection/>
    </xf>
    <xf numFmtId="179" fontId="9" fillId="0" borderId="64" xfId="0" applyNumberFormat="1" applyFont="1" applyBorder="1" applyAlignment="1" applyProtection="1">
      <alignment horizontal="right" vertical="center"/>
      <protection/>
    </xf>
    <xf numFmtId="179" fontId="9" fillId="0" borderId="65" xfId="0" applyNumberFormat="1" applyFont="1" applyBorder="1" applyAlignment="1" applyProtection="1">
      <alignment horizontal="right" vertical="center"/>
      <protection/>
    </xf>
    <xf numFmtId="37" fontId="6" fillId="0" borderId="0" xfId="0" applyFont="1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179" fontId="0" fillId="0" borderId="0" xfId="0" applyNumberFormat="1" applyAlignment="1" applyProtection="1">
      <alignment horizontal="right"/>
      <protection/>
    </xf>
    <xf numFmtId="37" fontId="0" fillId="0" borderId="0" xfId="0" applyAlignment="1" applyProtection="1">
      <alignment/>
      <protection/>
    </xf>
    <xf numFmtId="178" fontId="0" fillId="0" borderId="0" xfId="0" applyNumberFormat="1" applyFont="1" applyAlignment="1" applyProtection="1">
      <alignment horizontal="left"/>
      <protection/>
    </xf>
    <xf numFmtId="37" fontId="7" fillId="0" borderId="0" xfId="0" applyFont="1" applyBorder="1" applyAlignment="1" applyProtection="1">
      <alignment/>
      <protection/>
    </xf>
    <xf numFmtId="178" fontId="7" fillId="0" borderId="0" xfId="0" applyNumberFormat="1" applyFont="1" applyAlignment="1" applyProtection="1">
      <alignment horizontal="left"/>
      <protection/>
    </xf>
    <xf numFmtId="37" fontId="7" fillId="0" borderId="0" xfId="0" applyFont="1" applyAlignment="1" applyProtection="1">
      <alignment/>
      <protection/>
    </xf>
    <xf numFmtId="37" fontId="7" fillId="0" borderId="0" xfId="0" applyFont="1" applyBorder="1" applyAlignment="1" applyProtection="1">
      <alignment vertical="center"/>
      <protection/>
    </xf>
    <xf numFmtId="37" fontId="7" fillId="0" borderId="52" xfId="0" applyFont="1" applyBorder="1" applyAlignment="1" applyProtection="1">
      <alignment horizontal="center" vertical="center" wrapText="1"/>
      <protection/>
    </xf>
    <xf numFmtId="37" fontId="7" fillId="0" borderId="0" xfId="0" applyFont="1" applyAlignment="1" applyProtection="1">
      <alignment vertical="center"/>
      <protection/>
    </xf>
    <xf numFmtId="179" fontId="9" fillId="0" borderId="14" xfId="0" applyNumberFormat="1" applyFont="1" applyBorder="1" applyAlignment="1" applyProtection="1">
      <alignment horizontal="right" vertical="center"/>
      <protection/>
    </xf>
    <xf numFmtId="179" fontId="9" fillId="0" borderId="15" xfId="0" applyNumberFormat="1" applyFont="1" applyBorder="1" applyAlignment="1" applyProtection="1">
      <alignment horizontal="right" vertical="center"/>
      <protection/>
    </xf>
    <xf numFmtId="179" fontId="9" fillId="0" borderId="16" xfId="0" applyNumberFormat="1" applyFont="1" applyBorder="1" applyAlignment="1" applyProtection="1">
      <alignment horizontal="right" vertical="center"/>
      <protection/>
    </xf>
    <xf numFmtId="179" fontId="9" fillId="0" borderId="17" xfId="0" applyNumberFormat="1" applyFont="1" applyBorder="1" applyAlignment="1" applyProtection="1">
      <alignment horizontal="right" vertical="center"/>
      <protection/>
    </xf>
    <xf numFmtId="179" fontId="9" fillId="0" borderId="18" xfId="0" applyNumberFormat="1" applyFont="1" applyBorder="1" applyAlignment="1" applyProtection="1">
      <alignment horizontal="right" vertical="center"/>
      <protection/>
    </xf>
    <xf numFmtId="179" fontId="9" fillId="0" borderId="1" xfId="0" applyNumberFormat="1" applyFont="1" applyBorder="1" applyAlignment="1" applyProtection="1">
      <alignment vertical="center"/>
      <protection/>
    </xf>
    <xf numFmtId="179" fontId="9" fillId="0" borderId="0" xfId="0" applyNumberFormat="1" applyFont="1" applyAlignment="1" applyProtection="1">
      <alignment vertical="center"/>
      <protection/>
    </xf>
    <xf numFmtId="179" fontId="9" fillId="0" borderId="19" xfId="0" applyNumberFormat="1" applyFont="1" applyBorder="1" applyAlignment="1" applyProtection="1">
      <alignment horizontal="right" vertical="center"/>
      <protection/>
    </xf>
    <xf numFmtId="37" fontId="9" fillId="0" borderId="0" xfId="0" applyFont="1" applyBorder="1" applyAlignment="1" applyProtection="1">
      <alignment vertical="center"/>
      <protection/>
    </xf>
    <xf numFmtId="178" fontId="9" fillId="0" borderId="58" xfId="0" applyNumberFormat="1" applyFont="1" applyBorder="1" applyAlignment="1" applyProtection="1">
      <alignment vertical="center"/>
      <protection/>
    </xf>
    <xf numFmtId="37" fontId="9" fillId="0" borderId="0" xfId="0" applyFont="1" applyAlignment="1" applyProtection="1">
      <alignment vertical="center"/>
      <protection/>
    </xf>
    <xf numFmtId="178" fontId="10" fillId="2" borderId="23" xfId="0" applyNumberFormat="1" applyFont="1" applyFill="1" applyBorder="1" applyAlignment="1" applyProtection="1">
      <alignment vertical="center"/>
      <protection/>
    </xf>
    <xf numFmtId="37" fontId="10" fillId="0" borderId="0" xfId="0" applyFont="1" applyAlignment="1" applyProtection="1">
      <alignment vertical="center"/>
      <protection/>
    </xf>
    <xf numFmtId="37" fontId="5" fillId="0" borderId="0" xfId="0" applyFont="1" applyAlignment="1" applyProtection="1">
      <alignment vertical="center"/>
      <protection/>
    </xf>
    <xf numFmtId="178" fontId="10" fillId="2" borderId="14" xfId="0" applyNumberFormat="1" applyFont="1" applyFill="1" applyBorder="1" applyAlignment="1" applyProtection="1">
      <alignment vertical="center"/>
      <protection/>
    </xf>
    <xf numFmtId="179" fontId="9" fillId="0" borderId="20" xfId="0" applyNumberFormat="1" applyFont="1" applyBorder="1" applyAlignment="1" applyProtection="1">
      <alignment horizontal="right" vertical="center"/>
      <protection/>
    </xf>
    <xf numFmtId="179" fontId="9" fillId="0" borderId="21" xfId="0" applyNumberFormat="1" applyFont="1" applyBorder="1" applyAlignment="1" applyProtection="1">
      <alignment horizontal="right" vertical="center"/>
      <protection/>
    </xf>
    <xf numFmtId="179" fontId="9" fillId="0" borderId="4" xfId="0" applyNumberFormat="1" applyFont="1" applyBorder="1" applyAlignment="1" applyProtection="1">
      <alignment horizontal="right" vertical="center"/>
      <protection/>
    </xf>
    <xf numFmtId="179" fontId="9" fillId="0" borderId="0" xfId="0" applyNumberFormat="1" applyFont="1" applyBorder="1" applyAlignment="1" applyProtection="1">
      <alignment horizontal="right" vertical="center"/>
      <protection/>
    </xf>
    <xf numFmtId="179" fontId="9" fillId="0" borderId="22" xfId="0" applyNumberFormat="1" applyFont="1" applyBorder="1" applyAlignment="1" applyProtection="1">
      <alignment horizontal="right" vertical="center"/>
      <protection/>
    </xf>
    <xf numFmtId="179" fontId="9" fillId="0" borderId="3" xfId="0" applyNumberFormat="1" applyFont="1" applyBorder="1" applyAlignment="1" applyProtection="1">
      <alignment horizontal="right" vertical="center"/>
      <protection/>
    </xf>
    <xf numFmtId="178" fontId="9" fillId="0" borderId="14" xfId="0" applyNumberFormat="1" applyFont="1" applyBorder="1" applyAlignment="1" applyProtection="1">
      <alignment vertical="center"/>
      <protection/>
    </xf>
    <xf numFmtId="37" fontId="10" fillId="0" borderId="0" xfId="0" applyFont="1" applyBorder="1" applyAlignment="1" applyProtection="1">
      <alignment vertical="center"/>
      <protection/>
    </xf>
    <xf numFmtId="178" fontId="10" fillId="2" borderId="66" xfId="0" applyNumberFormat="1" applyFont="1" applyFill="1" applyBorder="1" applyAlignment="1" applyProtection="1">
      <alignment vertical="center"/>
      <protection/>
    </xf>
    <xf numFmtId="179" fontId="9" fillId="0" borderId="27" xfId="0" applyNumberFormat="1" applyFont="1" applyBorder="1" applyAlignment="1" applyProtection="1">
      <alignment horizontal="right" vertical="center"/>
      <protection/>
    </xf>
    <xf numFmtId="179" fontId="9" fillId="0" borderId="28" xfId="0" applyNumberFormat="1" applyFont="1" applyBorder="1" applyAlignment="1" applyProtection="1">
      <alignment horizontal="right" vertical="center"/>
      <protection/>
    </xf>
    <xf numFmtId="179" fontId="9" fillId="0" borderId="29" xfId="0" applyNumberFormat="1" applyFont="1" applyBorder="1" applyAlignment="1" applyProtection="1">
      <alignment horizontal="right" vertical="center"/>
      <protection/>
    </xf>
    <xf numFmtId="179" fontId="9" fillId="0" borderId="30" xfId="0" applyNumberFormat="1" applyFont="1" applyBorder="1" applyAlignment="1" applyProtection="1">
      <alignment horizontal="right" vertical="center"/>
      <protection/>
    </xf>
    <xf numFmtId="179" fontId="9" fillId="0" borderId="31" xfId="0" applyNumberFormat="1" applyFont="1" applyBorder="1" applyAlignment="1" applyProtection="1">
      <alignment horizontal="right" vertical="center"/>
      <protection/>
    </xf>
    <xf numFmtId="179" fontId="9" fillId="0" borderId="32" xfId="0" applyNumberFormat="1" applyFont="1" applyBorder="1" applyAlignment="1" applyProtection="1">
      <alignment horizontal="right" vertical="center"/>
      <protection/>
    </xf>
    <xf numFmtId="178" fontId="9" fillId="0" borderId="67" xfId="0" applyNumberFormat="1" applyFont="1" applyBorder="1" applyAlignment="1" applyProtection="1">
      <alignment vertical="center"/>
      <protection/>
    </xf>
    <xf numFmtId="179" fontId="9" fillId="0" borderId="33" xfId="0" applyNumberFormat="1" applyFont="1" applyBorder="1" applyAlignment="1" applyProtection="1">
      <alignment horizontal="right" vertical="center"/>
      <protection/>
    </xf>
    <xf numFmtId="179" fontId="9" fillId="0" borderId="34" xfId="0" applyNumberFormat="1" applyFont="1" applyBorder="1" applyAlignment="1" applyProtection="1">
      <alignment horizontal="right" vertical="center"/>
      <protection/>
    </xf>
    <xf numFmtId="179" fontId="9" fillId="0" borderId="35" xfId="0" applyNumberFormat="1" applyFont="1" applyBorder="1" applyAlignment="1" applyProtection="1">
      <alignment horizontal="right" vertical="center"/>
      <protection/>
    </xf>
    <xf numFmtId="179" fontId="9" fillId="0" borderId="36" xfId="0" applyNumberFormat="1" applyFont="1" applyBorder="1" applyAlignment="1" applyProtection="1">
      <alignment horizontal="right" vertical="center"/>
      <protection/>
    </xf>
    <xf numFmtId="179" fontId="9" fillId="0" borderId="37" xfId="0" applyNumberFormat="1" applyFont="1" applyBorder="1" applyAlignment="1" applyProtection="1">
      <alignment horizontal="right" vertical="center"/>
      <protection/>
    </xf>
    <xf numFmtId="179" fontId="9" fillId="0" borderId="38" xfId="0" applyNumberFormat="1" applyFont="1" applyBorder="1" applyAlignment="1" applyProtection="1">
      <alignment horizontal="right" vertical="center"/>
      <protection/>
    </xf>
    <xf numFmtId="178" fontId="9" fillId="0" borderId="33" xfId="0" applyNumberFormat="1" applyFont="1" applyBorder="1" applyAlignment="1" applyProtection="1">
      <alignment vertical="center"/>
      <protection/>
    </xf>
    <xf numFmtId="179" fontId="9" fillId="0" borderId="39" xfId="0" applyNumberFormat="1" applyFont="1" applyBorder="1" applyAlignment="1" applyProtection="1">
      <alignment horizontal="right" vertical="center"/>
      <protection/>
    </xf>
    <xf numFmtId="179" fontId="9" fillId="0" borderId="40" xfId="0" applyNumberFormat="1" applyFont="1" applyBorder="1" applyAlignment="1" applyProtection="1">
      <alignment horizontal="right" vertical="center"/>
      <protection/>
    </xf>
    <xf numFmtId="179" fontId="9" fillId="0" borderId="41" xfId="0" applyNumberFormat="1" applyFont="1" applyBorder="1" applyAlignment="1" applyProtection="1">
      <alignment horizontal="right" vertical="center"/>
      <protection/>
    </xf>
    <xf numFmtId="179" fontId="9" fillId="0" borderId="42" xfId="0" applyNumberFormat="1" applyFont="1" applyBorder="1" applyAlignment="1" applyProtection="1">
      <alignment horizontal="right" vertical="center"/>
      <protection/>
    </xf>
    <xf numFmtId="179" fontId="9" fillId="0" borderId="43" xfId="0" applyNumberFormat="1" applyFont="1" applyBorder="1" applyAlignment="1" applyProtection="1">
      <alignment horizontal="right" vertical="center"/>
      <protection/>
    </xf>
    <xf numFmtId="179" fontId="9" fillId="0" borderId="44" xfId="0" applyNumberFormat="1" applyFont="1" applyBorder="1" applyAlignment="1" applyProtection="1">
      <alignment horizontal="right" vertical="center"/>
      <protection/>
    </xf>
    <xf numFmtId="178" fontId="10" fillId="2" borderId="66" xfId="0" applyNumberFormat="1" applyFont="1" applyFill="1" applyBorder="1" applyAlignment="1" applyProtection="1">
      <alignment vertical="center" shrinkToFit="1"/>
      <protection/>
    </xf>
    <xf numFmtId="179" fontId="9" fillId="0" borderId="45" xfId="0" applyNumberFormat="1" applyFont="1" applyBorder="1" applyAlignment="1" applyProtection="1">
      <alignment horizontal="right" vertical="center"/>
      <protection/>
    </xf>
    <xf numFmtId="179" fontId="9" fillId="0" borderId="46" xfId="0" applyNumberFormat="1" applyFont="1" applyBorder="1" applyAlignment="1" applyProtection="1">
      <alignment horizontal="right" vertical="center"/>
      <protection/>
    </xf>
    <xf numFmtId="179" fontId="9" fillId="0" borderId="47" xfId="0" applyNumberFormat="1" applyFont="1" applyBorder="1" applyAlignment="1" applyProtection="1">
      <alignment horizontal="right" vertical="center"/>
      <protection/>
    </xf>
    <xf numFmtId="179" fontId="9" fillId="0" borderId="48" xfId="0" applyNumberFormat="1" applyFont="1" applyBorder="1" applyAlignment="1" applyProtection="1">
      <alignment horizontal="right" vertical="center"/>
      <protection/>
    </xf>
    <xf numFmtId="179" fontId="9" fillId="0" borderId="49" xfId="0" applyNumberFormat="1" applyFont="1" applyBorder="1" applyAlignment="1" applyProtection="1">
      <alignment horizontal="right" vertical="center"/>
      <protection/>
    </xf>
    <xf numFmtId="179" fontId="9" fillId="0" borderId="50" xfId="0" applyNumberFormat="1" applyFont="1" applyBorder="1" applyAlignment="1" applyProtection="1">
      <alignment horizontal="right" vertical="center"/>
      <protection/>
    </xf>
    <xf numFmtId="178" fontId="9" fillId="0" borderId="68" xfId="0" applyNumberFormat="1" applyFont="1" applyBorder="1" applyAlignment="1" applyProtection="1">
      <alignment vertical="center"/>
      <protection/>
    </xf>
    <xf numFmtId="179" fontId="11" fillId="0" borderId="0" xfId="0" applyNumberFormat="1" applyFont="1" applyAlignment="1" applyProtection="1">
      <alignment/>
      <protection/>
    </xf>
    <xf numFmtId="179" fontId="11" fillId="0" borderId="0" xfId="0" applyNumberFormat="1" applyFont="1" applyBorder="1" applyAlignment="1" applyProtection="1">
      <alignment/>
      <protection/>
    </xf>
    <xf numFmtId="179" fontId="11" fillId="0" borderId="0" xfId="0" applyNumberFormat="1" applyFont="1" applyAlignment="1" applyProtection="1">
      <alignment horizontal="right"/>
      <protection/>
    </xf>
    <xf numFmtId="37" fontId="11" fillId="0" borderId="0" xfId="0" applyFont="1" applyAlignment="1" applyProtection="1">
      <alignment/>
      <protection/>
    </xf>
    <xf numFmtId="37" fontId="11" fillId="0" borderId="0" xfId="0" applyFont="1" applyBorder="1" applyAlignment="1" applyProtection="1">
      <alignment/>
      <protection/>
    </xf>
    <xf numFmtId="178" fontId="0" fillId="0" borderId="0" xfId="0" applyNumberFormat="1" applyBorder="1" applyAlignment="1" applyProtection="1">
      <alignment vertical="center"/>
      <protection/>
    </xf>
    <xf numFmtId="178" fontId="0" fillId="0" borderId="0" xfId="0" applyNumberFormat="1" applyBorder="1" applyAlignment="1" applyProtection="1">
      <alignment/>
      <protection/>
    </xf>
    <xf numFmtId="178" fontId="0" fillId="0" borderId="0" xfId="0" applyNumberFormat="1" applyAlignment="1" applyProtection="1">
      <alignment/>
      <protection/>
    </xf>
    <xf numFmtId="37" fontId="0" fillId="0" borderId="0" xfId="0" applyFill="1" applyBorder="1" applyAlignment="1" applyProtection="1">
      <alignment horizontal="left"/>
      <protection/>
    </xf>
    <xf numFmtId="177" fontId="9" fillId="0" borderId="16" xfId="0" applyNumberFormat="1" applyFont="1" applyBorder="1" applyAlignment="1" applyProtection="1">
      <alignment horizontal="right" vertical="center"/>
      <protection/>
    </xf>
    <xf numFmtId="177" fontId="9" fillId="0" borderId="1" xfId="0" applyNumberFormat="1" applyFont="1" applyBorder="1" applyAlignment="1" applyProtection="1">
      <alignment vertical="center"/>
      <protection/>
    </xf>
    <xf numFmtId="177" fontId="9" fillId="0" borderId="0" xfId="0" applyNumberFormat="1" applyFont="1" applyAlignment="1" applyProtection="1">
      <alignment vertical="center"/>
      <protection/>
    </xf>
    <xf numFmtId="177" fontId="9" fillId="0" borderId="4" xfId="0" applyNumberFormat="1" applyFont="1" applyBorder="1" applyAlignment="1" applyProtection="1">
      <alignment horizontal="right" vertical="center"/>
      <protection/>
    </xf>
    <xf numFmtId="177" fontId="9" fillId="0" borderId="29" xfId="0" applyNumberFormat="1" applyFont="1" applyBorder="1" applyAlignment="1" applyProtection="1">
      <alignment horizontal="right" vertical="center"/>
      <protection/>
    </xf>
    <xf numFmtId="177" fontId="9" fillId="0" borderId="35" xfId="0" applyNumberFormat="1" applyFont="1" applyBorder="1" applyAlignment="1" applyProtection="1">
      <alignment horizontal="right" vertical="center"/>
      <protection/>
    </xf>
    <xf numFmtId="177" fontId="9" fillId="0" borderId="41" xfId="0" applyNumberFormat="1" applyFont="1" applyBorder="1" applyAlignment="1" applyProtection="1">
      <alignment horizontal="right" vertical="center"/>
      <protection/>
    </xf>
    <xf numFmtId="177" fontId="9" fillId="0" borderId="47" xfId="0" applyNumberFormat="1" applyFont="1" applyBorder="1" applyAlignment="1" applyProtection="1">
      <alignment horizontal="right" vertical="center"/>
      <protection/>
    </xf>
    <xf numFmtId="177" fontId="11" fillId="0" borderId="0" xfId="0" applyNumberFormat="1" applyFont="1" applyAlignment="1" applyProtection="1">
      <alignment/>
      <protection/>
    </xf>
    <xf numFmtId="177" fontId="11" fillId="0" borderId="0" xfId="0" applyNumberFormat="1" applyFont="1" applyBorder="1" applyAlignment="1" applyProtection="1">
      <alignment/>
      <protection/>
    </xf>
    <xf numFmtId="37" fontId="11" fillId="0" borderId="0" xfId="0" applyFont="1" applyFill="1" applyBorder="1" applyAlignment="1" applyProtection="1">
      <alignment horizontal="left"/>
      <protection/>
    </xf>
    <xf numFmtId="177" fontId="7" fillId="0" borderId="13" xfId="0" applyNumberFormat="1" applyFont="1" applyBorder="1" applyAlignment="1" applyProtection="1">
      <alignment horizontal="right"/>
      <protection locked="0"/>
    </xf>
    <xf numFmtId="177" fontId="0" fillId="0" borderId="0" xfId="0" applyNumberFormat="1" applyAlignment="1" applyProtection="1">
      <alignment horizontal="right"/>
      <protection/>
    </xf>
    <xf numFmtId="177" fontId="9" fillId="0" borderId="60" xfId="0" applyNumberFormat="1" applyFont="1" applyBorder="1" applyAlignment="1" applyProtection="1">
      <alignment horizontal="right" vertical="center"/>
      <protection/>
    </xf>
    <xf numFmtId="177" fontId="10" fillId="2" borderId="61" xfId="0" applyNumberFormat="1" applyFont="1" applyFill="1" applyBorder="1" applyAlignment="1" applyProtection="1">
      <alignment horizontal="right" vertical="center"/>
      <protection/>
    </xf>
    <xf numFmtId="177" fontId="9" fillId="0" borderId="62" xfId="0" applyNumberFormat="1" applyFont="1" applyBorder="1" applyAlignment="1" applyProtection="1">
      <alignment horizontal="right" vertical="center"/>
      <protection/>
    </xf>
    <xf numFmtId="177" fontId="9" fillId="0" borderId="63" xfId="0" applyNumberFormat="1" applyFont="1" applyBorder="1" applyAlignment="1" applyProtection="1">
      <alignment horizontal="right" vertical="center"/>
      <protection/>
    </xf>
    <xf numFmtId="177" fontId="9" fillId="0" borderId="64" xfId="0" applyNumberFormat="1" applyFont="1" applyBorder="1" applyAlignment="1" applyProtection="1">
      <alignment horizontal="right" vertical="center"/>
      <protection/>
    </xf>
    <xf numFmtId="177" fontId="9" fillId="0" borderId="11" xfId="0" applyNumberFormat="1" applyFont="1" applyBorder="1" applyAlignment="1" applyProtection="1">
      <alignment horizontal="right" vertical="center"/>
      <protection/>
    </xf>
    <xf numFmtId="177" fontId="9" fillId="0" borderId="65" xfId="0" applyNumberFormat="1" applyFont="1" applyBorder="1" applyAlignment="1" applyProtection="1">
      <alignment horizontal="right" vertical="center"/>
      <protection/>
    </xf>
    <xf numFmtId="177" fontId="11" fillId="0" borderId="0" xfId="0" applyNumberFormat="1" applyFont="1" applyAlignment="1" applyProtection="1">
      <alignment horizontal="right"/>
      <protection/>
    </xf>
    <xf numFmtId="37" fontId="9" fillId="0" borderId="1" xfId="0" applyNumberFormat="1" applyFont="1" applyFill="1" applyBorder="1" applyAlignment="1" applyProtection="1">
      <alignment horizontal="left" vertical="top" wrapText="1"/>
      <protection/>
    </xf>
    <xf numFmtId="37" fontId="9" fillId="0" borderId="0" xfId="0" applyNumberFormat="1" applyFont="1" applyFill="1" applyBorder="1" applyAlignment="1" applyProtection="1">
      <alignment horizontal="left" vertical="top" wrapText="1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136"/>
  <sheetViews>
    <sheetView showGridLines="0" tabSelected="1" zoomScale="70" zoomScaleNormal="7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2" sqref="R2"/>
    </sheetView>
  </sheetViews>
  <sheetFormatPr defaultColWidth="10.66015625" defaultRowHeight="18"/>
  <cols>
    <col min="1" max="1" width="12.16015625" style="147" customWidth="1"/>
    <col min="2" max="10" width="8.66015625" style="1" customWidth="1"/>
    <col min="11" max="11" width="1.07421875" style="1" customWidth="1"/>
    <col min="12" max="12" width="3.58203125" style="1" customWidth="1"/>
    <col min="13" max="16" width="8.66015625" style="1" customWidth="1"/>
    <col min="17" max="17" width="8.66015625" style="228" customWidth="1"/>
    <col min="18" max="18" width="12.16015625" style="147" customWidth="1"/>
    <col min="19" max="19" width="12.16015625" style="215" customWidth="1"/>
    <col min="20" max="20" width="0.99609375" style="147" customWidth="1"/>
    <col min="21" max="21" width="10.66015625" style="147" customWidth="1"/>
    <col min="22" max="22" width="13.41015625" style="147" customWidth="1"/>
    <col min="23" max="16384" width="10.66015625" style="147" customWidth="1"/>
  </cols>
  <sheetData>
    <row r="1" ht="24.75" customHeight="1">
      <c r="A1" s="144" t="s">
        <v>85</v>
      </c>
    </row>
    <row r="2" spans="1:21" s="151" customFormat="1" ht="17.25" customHeight="1" thickBot="1">
      <c r="A2" s="30"/>
      <c r="B2" s="31"/>
      <c r="C2" s="32"/>
      <c r="D2" s="33"/>
      <c r="E2" s="34"/>
      <c r="F2" s="35"/>
      <c r="G2" s="34"/>
      <c r="H2" s="35"/>
      <c r="I2" s="36" t="s">
        <v>78</v>
      </c>
      <c r="J2" s="227" t="s">
        <v>80</v>
      </c>
      <c r="K2" s="4"/>
      <c r="L2" s="5"/>
      <c r="M2" s="4"/>
      <c r="N2" s="2"/>
      <c r="O2" s="4"/>
      <c r="P2" s="2" t="s">
        <v>77</v>
      </c>
      <c r="Q2" s="3" t="str">
        <f>J2</f>
        <v>平成１４年</v>
      </c>
      <c r="R2" s="3"/>
      <c r="S2" s="92"/>
      <c r="T2" s="149"/>
      <c r="U2" s="149"/>
    </row>
    <row r="3" spans="1:21" s="154" customFormat="1" ht="36.75" customHeight="1" thickBot="1">
      <c r="A3" s="85"/>
      <c r="B3" s="86" t="s">
        <v>0</v>
      </c>
      <c r="C3" s="87" t="s">
        <v>1</v>
      </c>
      <c r="D3" s="88" t="s">
        <v>2</v>
      </c>
      <c r="E3" s="88" t="s">
        <v>3</v>
      </c>
      <c r="F3" s="88" t="s">
        <v>4</v>
      </c>
      <c r="G3" s="88" t="s">
        <v>5</v>
      </c>
      <c r="H3" s="88" t="s">
        <v>6</v>
      </c>
      <c r="I3" s="89" t="s">
        <v>7</v>
      </c>
      <c r="J3" s="90" t="s">
        <v>8</v>
      </c>
      <c r="K3" s="6"/>
      <c r="L3" s="7"/>
      <c r="M3" s="91" t="s">
        <v>9</v>
      </c>
      <c r="N3" s="88" t="s">
        <v>10</v>
      </c>
      <c r="O3" s="87" t="s">
        <v>11</v>
      </c>
      <c r="P3" s="88" t="s">
        <v>12</v>
      </c>
      <c r="Q3" s="90" t="s">
        <v>79</v>
      </c>
      <c r="R3" s="98"/>
      <c r="S3" s="93"/>
      <c r="T3" s="152"/>
      <c r="U3" s="152"/>
    </row>
    <row r="4" spans="1:23" s="154" customFormat="1" ht="18" customHeight="1">
      <c r="A4" s="8" t="s">
        <v>13</v>
      </c>
      <c r="B4" s="37">
        <v>304568</v>
      </c>
      <c r="C4" s="38">
        <v>10739</v>
      </c>
      <c r="D4" s="39">
        <v>49213</v>
      </c>
      <c r="E4" s="39">
        <v>24973</v>
      </c>
      <c r="F4" s="39">
        <v>12695</v>
      </c>
      <c r="G4" s="39">
        <v>34637</v>
      </c>
      <c r="H4" s="39">
        <v>15713</v>
      </c>
      <c r="I4" s="40">
        <v>20137</v>
      </c>
      <c r="J4" s="41">
        <v>56405</v>
      </c>
      <c r="K4" s="217"/>
      <c r="L4" s="218"/>
      <c r="M4" s="42">
        <v>9604</v>
      </c>
      <c r="N4" s="39">
        <v>5319</v>
      </c>
      <c r="O4" s="38">
        <v>6969</v>
      </c>
      <c r="P4" s="216">
        <f>IF(B4-SUM(C4:O4),B4-SUM(C4:O4),"        -")</f>
        <v>58164</v>
      </c>
      <c r="Q4" s="229">
        <f>IF(SUM(E4:F4),SUM(E4:F4),"        -")</f>
        <v>37668</v>
      </c>
      <c r="R4" s="97" t="s">
        <v>13</v>
      </c>
      <c r="S4" s="94" t="s">
        <v>84</v>
      </c>
      <c r="T4" s="163"/>
      <c r="U4" s="163"/>
      <c r="V4" s="165"/>
      <c r="W4" s="165"/>
    </row>
    <row r="5" spans="1:23" s="168" customFormat="1" ht="18" customHeight="1">
      <c r="A5" s="10" t="s">
        <v>14</v>
      </c>
      <c r="B5" s="43">
        <f>SUM(B6,B8,B13,B20,B27,B34,B43,B54,B61)</f>
        <v>3073</v>
      </c>
      <c r="C5" s="44">
        <f>SUM(C6,C8,C13,C20,C27,C34,C43,C54,C61)</f>
        <v>83</v>
      </c>
      <c r="D5" s="45">
        <f aca="true" t="shared" si="0" ref="D5:J5">SUM(D6,D8,D13,D20,D27,D34,D43,D54,D61)</f>
        <v>498</v>
      </c>
      <c r="E5" s="45">
        <f t="shared" si="0"/>
        <v>222</v>
      </c>
      <c r="F5" s="45">
        <f t="shared" si="0"/>
        <v>133</v>
      </c>
      <c r="G5" s="45">
        <f>SUM(G6,G8,G13,G20,G27,G34,G43,G54,G61)</f>
        <v>439</v>
      </c>
      <c r="H5" s="45">
        <f t="shared" si="0"/>
        <v>151</v>
      </c>
      <c r="I5" s="46">
        <f t="shared" si="0"/>
        <v>207</v>
      </c>
      <c r="J5" s="47">
        <f t="shared" si="0"/>
        <v>599</v>
      </c>
      <c r="K5" s="11"/>
      <c r="L5" s="12"/>
      <c r="M5" s="48">
        <f>SUM(M6,M8,M13,M20,M27,M34,M43,M54,M61)</f>
        <v>87</v>
      </c>
      <c r="N5" s="45">
        <f>SUM(N6,N8,N13,N20,N27,N34,N43,N54,N61)</f>
        <v>58</v>
      </c>
      <c r="O5" s="44">
        <f>SUM(O6,O8,O13,O20,O27,O34,O43,O54,O61)</f>
        <v>61</v>
      </c>
      <c r="P5" s="45">
        <f aca="true" t="shared" si="1" ref="P5:P64">IF(B5-SUM(C5:O5),B5-SUM(C5:O5),"        -")</f>
        <v>535</v>
      </c>
      <c r="Q5" s="46">
        <f>IF(SUM(E5:F5),SUM(E5:F5),"        -")</f>
        <v>355</v>
      </c>
      <c r="R5" s="15" t="s">
        <v>14</v>
      </c>
      <c r="S5" s="94" t="s">
        <v>88</v>
      </c>
      <c r="T5" s="163"/>
      <c r="U5" s="163"/>
      <c r="V5" s="165"/>
      <c r="W5" s="167"/>
    </row>
    <row r="6" spans="1:23" s="168" customFormat="1" ht="18" customHeight="1">
      <c r="A6" s="16" t="s">
        <v>15</v>
      </c>
      <c r="B6" s="49">
        <f aca="true" t="shared" si="2" ref="B6:J6">SUM(B7:B7)</f>
        <v>1087</v>
      </c>
      <c r="C6" s="50">
        <f t="shared" si="2"/>
        <v>33</v>
      </c>
      <c r="D6" s="51">
        <f t="shared" si="2"/>
        <v>156</v>
      </c>
      <c r="E6" s="51">
        <f t="shared" si="2"/>
        <v>77</v>
      </c>
      <c r="F6" s="51">
        <f t="shared" si="2"/>
        <v>45</v>
      </c>
      <c r="G6" s="51">
        <f t="shared" si="2"/>
        <v>168</v>
      </c>
      <c r="H6" s="51">
        <f t="shared" si="2"/>
        <v>55</v>
      </c>
      <c r="I6" s="52">
        <f t="shared" si="2"/>
        <v>76</v>
      </c>
      <c r="J6" s="53">
        <f t="shared" si="2"/>
        <v>198</v>
      </c>
      <c r="K6" s="11"/>
      <c r="L6" s="12"/>
      <c r="M6" s="54">
        <f>SUM(M7:M7)</f>
        <v>36</v>
      </c>
      <c r="N6" s="51">
        <f>SUM(N7:N7)</f>
        <v>24</v>
      </c>
      <c r="O6" s="50">
        <f>SUM(O7:O7)</f>
        <v>20</v>
      </c>
      <c r="P6" s="51">
        <f t="shared" si="1"/>
        <v>199</v>
      </c>
      <c r="Q6" s="230">
        <f>IF(SUM(E6:F6),SUM(E6:F6),"        -")</f>
        <v>122</v>
      </c>
      <c r="R6" s="19" t="s">
        <v>15</v>
      </c>
      <c r="S6" s="237" t="s">
        <v>89</v>
      </c>
      <c r="T6" s="238"/>
      <c r="U6" s="238"/>
      <c r="V6" s="238"/>
      <c r="W6" s="167"/>
    </row>
    <row r="7" spans="1:23" s="154" customFormat="1" ht="18" customHeight="1">
      <c r="A7" s="20" t="s">
        <v>16</v>
      </c>
      <c r="B7" s="55">
        <v>1087</v>
      </c>
      <c r="C7" s="56">
        <v>33</v>
      </c>
      <c r="D7" s="57">
        <v>156</v>
      </c>
      <c r="E7" s="57">
        <v>77</v>
      </c>
      <c r="F7" s="57">
        <v>45</v>
      </c>
      <c r="G7" s="57">
        <v>168</v>
      </c>
      <c r="H7" s="57">
        <v>55</v>
      </c>
      <c r="I7" s="58">
        <v>76</v>
      </c>
      <c r="J7" s="59">
        <v>198</v>
      </c>
      <c r="K7" s="217"/>
      <c r="L7" s="218"/>
      <c r="M7" s="60">
        <v>36</v>
      </c>
      <c r="N7" s="57">
        <v>24</v>
      </c>
      <c r="O7" s="56">
        <v>20</v>
      </c>
      <c r="P7" s="219">
        <f t="shared" si="1"/>
        <v>199</v>
      </c>
      <c r="Q7" s="231">
        <f>IF(SUM(E7:F7),SUM(E7:F7),"        -")</f>
        <v>122</v>
      </c>
      <c r="R7" s="9" t="s">
        <v>16</v>
      </c>
      <c r="S7" s="237"/>
      <c r="T7" s="238"/>
      <c r="U7" s="238"/>
      <c r="V7" s="238"/>
      <c r="W7" s="165"/>
    </row>
    <row r="8" spans="1:23" s="168" customFormat="1" ht="18" customHeight="1">
      <c r="A8" s="16" t="s">
        <v>17</v>
      </c>
      <c r="B8" s="49">
        <f aca="true" t="shared" si="3" ref="B8:J8">SUM(B9:B12)</f>
        <v>232</v>
      </c>
      <c r="C8" s="50">
        <f t="shared" si="3"/>
        <v>7</v>
      </c>
      <c r="D8" s="51">
        <f t="shared" si="3"/>
        <v>43</v>
      </c>
      <c r="E8" s="51">
        <f t="shared" si="3"/>
        <v>24</v>
      </c>
      <c r="F8" s="51">
        <f t="shared" si="3"/>
        <v>4</v>
      </c>
      <c r="G8" s="51">
        <f t="shared" si="3"/>
        <v>29</v>
      </c>
      <c r="H8" s="51">
        <f t="shared" si="3"/>
        <v>14</v>
      </c>
      <c r="I8" s="52">
        <f t="shared" si="3"/>
        <v>13</v>
      </c>
      <c r="J8" s="53">
        <f t="shared" si="3"/>
        <v>42</v>
      </c>
      <c r="K8" s="11"/>
      <c r="L8" s="12"/>
      <c r="M8" s="54">
        <f>SUM(M9:M12)</f>
        <v>5</v>
      </c>
      <c r="N8" s="51">
        <f>SUM(N9:N12)</f>
        <v>5</v>
      </c>
      <c r="O8" s="50">
        <f>SUM(O9:O12)</f>
        <v>6</v>
      </c>
      <c r="P8" s="51">
        <f t="shared" si="1"/>
        <v>40</v>
      </c>
      <c r="Q8" s="230">
        <f aca="true" t="shared" si="4" ref="Q8:Q64">IF(SUM(E8:F8),SUM(E8:F8),"        -")</f>
        <v>28</v>
      </c>
      <c r="R8" s="19" t="s">
        <v>17</v>
      </c>
      <c r="S8" s="237"/>
      <c r="T8" s="238"/>
      <c r="U8" s="238"/>
      <c r="V8" s="238"/>
      <c r="W8" s="167"/>
    </row>
    <row r="9" spans="1:23" s="154" customFormat="1" ht="18" customHeight="1">
      <c r="A9" s="21" t="s">
        <v>18</v>
      </c>
      <c r="B9" s="61">
        <v>130</v>
      </c>
      <c r="C9" s="62">
        <v>4</v>
      </c>
      <c r="D9" s="63">
        <v>22</v>
      </c>
      <c r="E9" s="63">
        <v>15</v>
      </c>
      <c r="F9" s="63">
        <v>1</v>
      </c>
      <c r="G9" s="63">
        <v>13</v>
      </c>
      <c r="H9" s="63">
        <v>8</v>
      </c>
      <c r="I9" s="64">
        <v>5</v>
      </c>
      <c r="J9" s="65">
        <v>30</v>
      </c>
      <c r="K9" s="217"/>
      <c r="L9" s="218"/>
      <c r="M9" s="66">
        <v>3</v>
      </c>
      <c r="N9" s="63">
        <v>3</v>
      </c>
      <c r="O9" s="62">
        <v>1</v>
      </c>
      <c r="P9" s="220">
        <f t="shared" si="1"/>
        <v>25</v>
      </c>
      <c r="Q9" s="232">
        <f t="shared" si="4"/>
        <v>16</v>
      </c>
      <c r="R9" s="22" t="s">
        <v>18</v>
      </c>
      <c r="S9" s="94"/>
      <c r="T9" s="163"/>
      <c r="U9" s="163"/>
      <c r="V9" s="165"/>
      <c r="W9" s="165"/>
    </row>
    <row r="10" spans="1:23" s="154" customFormat="1" ht="18" customHeight="1">
      <c r="A10" s="23" t="s">
        <v>19</v>
      </c>
      <c r="B10" s="67">
        <v>51</v>
      </c>
      <c r="C10" s="68">
        <v>2</v>
      </c>
      <c r="D10" s="69">
        <v>8</v>
      </c>
      <c r="E10" s="69">
        <v>6</v>
      </c>
      <c r="F10" s="69">
        <v>2</v>
      </c>
      <c r="G10" s="69">
        <v>9</v>
      </c>
      <c r="H10" s="69">
        <v>2</v>
      </c>
      <c r="I10" s="70">
        <v>3</v>
      </c>
      <c r="J10" s="71">
        <v>7</v>
      </c>
      <c r="K10" s="217"/>
      <c r="L10" s="218"/>
      <c r="M10" s="72">
        <v>1</v>
      </c>
      <c r="N10" s="69">
        <v>1</v>
      </c>
      <c r="O10" s="68">
        <v>1</v>
      </c>
      <c r="P10" s="221">
        <f t="shared" si="1"/>
        <v>9</v>
      </c>
      <c r="Q10" s="233">
        <f t="shared" si="4"/>
        <v>8</v>
      </c>
      <c r="R10" s="24" t="s">
        <v>19</v>
      </c>
      <c r="S10" s="94"/>
      <c r="T10" s="163"/>
      <c r="U10" s="163"/>
      <c r="V10" s="165"/>
      <c r="W10" s="165"/>
    </row>
    <row r="11" spans="1:23" s="154" customFormat="1" ht="18" customHeight="1">
      <c r="A11" s="23" t="s">
        <v>20</v>
      </c>
      <c r="B11" s="67">
        <v>29</v>
      </c>
      <c r="C11" s="68" t="s">
        <v>76</v>
      </c>
      <c r="D11" s="69">
        <v>7</v>
      </c>
      <c r="E11" s="69">
        <v>2</v>
      </c>
      <c r="F11" s="69">
        <v>1</v>
      </c>
      <c r="G11" s="69">
        <v>6</v>
      </c>
      <c r="H11" s="69">
        <v>1</v>
      </c>
      <c r="I11" s="70">
        <v>3</v>
      </c>
      <c r="J11" s="71">
        <v>2</v>
      </c>
      <c r="K11" s="217"/>
      <c r="L11" s="218"/>
      <c r="M11" s="72" t="s">
        <v>76</v>
      </c>
      <c r="N11" s="69">
        <v>1</v>
      </c>
      <c r="O11" s="68">
        <v>3</v>
      </c>
      <c r="P11" s="221">
        <f t="shared" si="1"/>
        <v>3</v>
      </c>
      <c r="Q11" s="233">
        <f t="shared" si="4"/>
        <v>3</v>
      </c>
      <c r="R11" s="24" t="s">
        <v>20</v>
      </c>
      <c r="S11" s="94"/>
      <c r="T11" s="163"/>
      <c r="U11" s="163"/>
      <c r="V11" s="165"/>
      <c r="W11" s="165"/>
    </row>
    <row r="12" spans="1:23" s="154" customFormat="1" ht="18" customHeight="1">
      <c r="A12" s="25" t="s">
        <v>21</v>
      </c>
      <c r="B12" s="73">
        <v>22</v>
      </c>
      <c r="C12" s="74">
        <v>1</v>
      </c>
      <c r="D12" s="75">
        <v>6</v>
      </c>
      <c r="E12" s="75">
        <v>1</v>
      </c>
      <c r="F12" s="75" t="s">
        <v>76</v>
      </c>
      <c r="G12" s="75">
        <v>1</v>
      </c>
      <c r="H12" s="75">
        <v>3</v>
      </c>
      <c r="I12" s="76">
        <v>2</v>
      </c>
      <c r="J12" s="77">
        <v>3</v>
      </c>
      <c r="K12" s="217"/>
      <c r="L12" s="218"/>
      <c r="M12" s="78">
        <v>1</v>
      </c>
      <c r="N12" s="75" t="s">
        <v>76</v>
      </c>
      <c r="O12" s="74">
        <v>1</v>
      </c>
      <c r="P12" s="222">
        <f t="shared" si="1"/>
        <v>3</v>
      </c>
      <c r="Q12" s="234">
        <f t="shared" si="4"/>
        <v>1</v>
      </c>
      <c r="R12" s="26" t="s">
        <v>21</v>
      </c>
      <c r="S12" s="94"/>
      <c r="T12" s="163"/>
      <c r="U12" s="163"/>
      <c r="V12" s="165"/>
      <c r="W12" s="165"/>
    </row>
    <row r="13" spans="1:23" s="168" customFormat="1" ht="18" customHeight="1">
      <c r="A13" s="16" t="s">
        <v>22</v>
      </c>
      <c r="B13" s="49">
        <f aca="true" t="shared" si="5" ref="B13:J13">SUM(B14:B19)</f>
        <v>255</v>
      </c>
      <c r="C13" s="50">
        <f t="shared" si="5"/>
        <v>4</v>
      </c>
      <c r="D13" s="51">
        <f t="shared" si="5"/>
        <v>37</v>
      </c>
      <c r="E13" s="51">
        <f t="shared" si="5"/>
        <v>16</v>
      </c>
      <c r="F13" s="51">
        <f t="shared" si="5"/>
        <v>13</v>
      </c>
      <c r="G13" s="51">
        <f t="shared" si="5"/>
        <v>53</v>
      </c>
      <c r="H13" s="51">
        <f t="shared" si="5"/>
        <v>14</v>
      </c>
      <c r="I13" s="52">
        <f t="shared" si="5"/>
        <v>10</v>
      </c>
      <c r="J13" s="53">
        <f t="shared" si="5"/>
        <v>52</v>
      </c>
      <c r="K13" s="11"/>
      <c r="L13" s="12"/>
      <c r="M13" s="54">
        <f>SUM(M14:M19)</f>
        <v>10</v>
      </c>
      <c r="N13" s="51">
        <f>SUM(N14:N19)</f>
        <v>6</v>
      </c>
      <c r="O13" s="50">
        <f>SUM(O14:O19)</f>
        <v>5</v>
      </c>
      <c r="P13" s="51">
        <f t="shared" si="1"/>
        <v>35</v>
      </c>
      <c r="Q13" s="230">
        <f t="shared" si="4"/>
        <v>29</v>
      </c>
      <c r="R13" s="19" t="s">
        <v>22</v>
      </c>
      <c r="S13" s="95"/>
      <c r="T13" s="177"/>
      <c r="U13" s="177"/>
      <c r="V13" s="167"/>
      <c r="W13" s="167"/>
    </row>
    <row r="14" spans="1:23" s="154" customFormat="1" ht="18" customHeight="1">
      <c r="A14" s="21" t="s">
        <v>23</v>
      </c>
      <c r="B14" s="61">
        <v>33</v>
      </c>
      <c r="C14" s="62" t="s">
        <v>76</v>
      </c>
      <c r="D14" s="63">
        <v>7</v>
      </c>
      <c r="E14" s="63">
        <v>1</v>
      </c>
      <c r="F14" s="63">
        <v>2</v>
      </c>
      <c r="G14" s="63">
        <v>9</v>
      </c>
      <c r="H14" s="63">
        <v>3</v>
      </c>
      <c r="I14" s="64" t="s">
        <v>76</v>
      </c>
      <c r="J14" s="65">
        <v>7</v>
      </c>
      <c r="K14" s="217"/>
      <c r="L14" s="218"/>
      <c r="M14" s="66">
        <v>1</v>
      </c>
      <c r="N14" s="63" t="s">
        <v>76</v>
      </c>
      <c r="O14" s="62" t="s">
        <v>76</v>
      </c>
      <c r="P14" s="220">
        <f t="shared" si="1"/>
        <v>3</v>
      </c>
      <c r="Q14" s="232">
        <f t="shared" si="4"/>
        <v>3</v>
      </c>
      <c r="R14" s="22" t="s">
        <v>23</v>
      </c>
      <c r="S14" s="94"/>
      <c r="T14" s="163"/>
      <c r="U14" s="163"/>
      <c r="V14" s="165"/>
      <c r="W14" s="165"/>
    </row>
    <row r="15" spans="1:23" s="154" customFormat="1" ht="18" customHeight="1">
      <c r="A15" s="23" t="s">
        <v>24</v>
      </c>
      <c r="B15" s="67">
        <v>51</v>
      </c>
      <c r="C15" s="68" t="s">
        <v>76</v>
      </c>
      <c r="D15" s="69">
        <v>11</v>
      </c>
      <c r="E15" s="69">
        <v>7</v>
      </c>
      <c r="F15" s="69">
        <v>1</v>
      </c>
      <c r="G15" s="69">
        <v>12</v>
      </c>
      <c r="H15" s="69">
        <v>1</v>
      </c>
      <c r="I15" s="70">
        <v>2</v>
      </c>
      <c r="J15" s="71">
        <v>13</v>
      </c>
      <c r="K15" s="217"/>
      <c r="L15" s="218"/>
      <c r="M15" s="72">
        <v>1</v>
      </c>
      <c r="N15" s="69">
        <v>1</v>
      </c>
      <c r="O15" s="68">
        <v>1</v>
      </c>
      <c r="P15" s="221">
        <f t="shared" si="1"/>
        <v>1</v>
      </c>
      <c r="Q15" s="233">
        <f t="shared" si="4"/>
        <v>8</v>
      </c>
      <c r="R15" s="24" t="s">
        <v>24</v>
      </c>
      <c r="S15" s="94"/>
      <c r="T15" s="163"/>
      <c r="U15" s="163"/>
      <c r="V15" s="165"/>
      <c r="W15" s="165"/>
    </row>
    <row r="16" spans="1:23" s="154" customFormat="1" ht="18" customHeight="1">
      <c r="A16" s="23" t="s">
        <v>25</v>
      </c>
      <c r="B16" s="67">
        <v>28</v>
      </c>
      <c r="C16" s="68" t="s">
        <v>76</v>
      </c>
      <c r="D16" s="69">
        <v>5</v>
      </c>
      <c r="E16" s="69">
        <v>3</v>
      </c>
      <c r="F16" s="69">
        <v>2</v>
      </c>
      <c r="G16" s="69" t="s">
        <v>76</v>
      </c>
      <c r="H16" s="69">
        <v>2</v>
      </c>
      <c r="I16" s="70">
        <v>2</v>
      </c>
      <c r="J16" s="71">
        <v>7</v>
      </c>
      <c r="K16" s="217"/>
      <c r="L16" s="218"/>
      <c r="M16" s="72">
        <v>4</v>
      </c>
      <c r="N16" s="69">
        <v>1</v>
      </c>
      <c r="O16" s="68" t="s">
        <v>76</v>
      </c>
      <c r="P16" s="221">
        <f t="shared" si="1"/>
        <v>2</v>
      </c>
      <c r="Q16" s="233">
        <f t="shared" si="4"/>
        <v>5</v>
      </c>
      <c r="R16" s="24" t="s">
        <v>25</v>
      </c>
      <c r="S16" s="94"/>
      <c r="T16" s="163"/>
      <c r="U16" s="163"/>
      <c r="V16" s="165"/>
      <c r="W16" s="165"/>
    </row>
    <row r="17" spans="1:23" s="154" customFormat="1" ht="18" customHeight="1">
      <c r="A17" s="23" t="s">
        <v>26</v>
      </c>
      <c r="B17" s="67">
        <v>25</v>
      </c>
      <c r="C17" s="68">
        <v>2</v>
      </c>
      <c r="D17" s="69">
        <v>2</v>
      </c>
      <c r="E17" s="69">
        <v>1</v>
      </c>
      <c r="F17" s="69">
        <v>1</v>
      </c>
      <c r="G17" s="69">
        <v>1</v>
      </c>
      <c r="H17" s="69">
        <v>3</v>
      </c>
      <c r="I17" s="70">
        <v>2</v>
      </c>
      <c r="J17" s="71">
        <v>4</v>
      </c>
      <c r="K17" s="217"/>
      <c r="L17" s="218"/>
      <c r="M17" s="72" t="s">
        <v>76</v>
      </c>
      <c r="N17" s="69" t="s">
        <v>76</v>
      </c>
      <c r="O17" s="68">
        <v>2</v>
      </c>
      <c r="P17" s="221">
        <f t="shared" si="1"/>
        <v>7</v>
      </c>
      <c r="Q17" s="233">
        <f t="shared" si="4"/>
        <v>2</v>
      </c>
      <c r="R17" s="24" t="s">
        <v>26</v>
      </c>
      <c r="S17" s="94"/>
      <c r="T17" s="163"/>
      <c r="U17" s="163"/>
      <c r="V17" s="165"/>
      <c r="W17" s="165"/>
    </row>
    <row r="18" spans="1:23" s="154" customFormat="1" ht="18" customHeight="1">
      <c r="A18" s="23" t="s">
        <v>27</v>
      </c>
      <c r="B18" s="67">
        <v>44</v>
      </c>
      <c r="C18" s="68">
        <v>1</v>
      </c>
      <c r="D18" s="69">
        <v>3</v>
      </c>
      <c r="E18" s="69">
        <v>2</v>
      </c>
      <c r="F18" s="69">
        <v>3</v>
      </c>
      <c r="G18" s="69">
        <v>9</v>
      </c>
      <c r="H18" s="69">
        <v>1</v>
      </c>
      <c r="I18" s="70">
        <v>3</v>
      </c>
      <c r="J18" s="71">
        <v>6</v>
      </c>
      <c r="K18" s="217"/>
      <c r="L18" s="218"/>
      <c r="M18" s="72">
        <v>2</v>
      </c>
      <c r="N18" s="69">
        <v>2</v>
      </c>
      <c r="O18" s="68">
        <v>1</v>
      </c>
      <c r="P18" s="221">
        <f t="shared" si="1"/>
        <v>11</v>
      </c>
      <c r="Q18" s="233">
        <f t="shared" si="4"/>
        <v>5</v>
      </c>
      <c r="R18" s="24" t="s">
        <v>27</v>
      </c>
      <c r="S18" s="94"/>
      <c r="T18" s="163"/>
      <c r="U18" s="163"/>
      <c r="V18" s="165"/>
      <c r="W18" s="165"/>
    </row>
    <row r="19" spans="1:23" s="154" customFormat="1" ht="18" customHeight="1">
      <c r="A19" s="25" t="s">
        <v>28</v>
      </c>
      <c r="B19" s="73">
        <v>74</v>
      </c>
      <c r="C19" s="74">
        <v>1</v>
      </c>
      <c r="D19" s="75">
        <v>9</v>
      </c>
      <c r="E19" s="75">
        <v>2</v>
      </c>
      <c r="F19" s="75">
        <v>4</v>
      </c>
      <c r="G19" s="75">
        <v>22</v>
      </c>
      <c r="H19" s="75">
        <v>4</v>
      </c>
      <c r="I19" s="76">
        <v>1</v>
      </c>
      <c r="J19" s="77">
        <v>15</v>
      </c>
      <c r="K19" s="217"/>
      <c r="L19" s="218"/>
      <c r="M19" s="78">
        <v>2</v>
      </c>
      <c r="N19" s="75">
        <v>2</v>
      </c>
      <c r="O19" s="74">
        <v>1</v>
      </c>
      <c r="P19" s="222">
        <f t="shared" si="1"/>
        <v>11</v>
      </c>
      <c r="Q19" s="234">
        <f t="shared" si="4"/>
        <v>6</v>
      </c>
      <c r="R19" s="26" t="s">
        <v>28</v>
      </c>
      <c r="S19" s="94"/>
      <c r="T19" s="163"/>
      <c r="U19" s="163"/>
      <c r="V19" s="165"/>
      <c r="W19" s="165"/>
    </row>
    <row r="20" spans="1:23" s="168" customFormat="1" ht="18" customHeight="1">
      <c r="A20" s="16" t="s">
        <v>29</v>
      </c>
      <c r="B20" s="49">
        <f>SUM(B21:B26)</f>
        <v>266</v>
      </c>
      <c r="C20" s="50">
        <f aca="true" t="shared" si="6" ref="C20:J20">IF(SUM(C21:C26)&gt;0,SUM(C21:C26),"      -")</f>
        <v>10</v>
      </c>
      <c r="D20" s="51">
        <f t="shared" si="6"/>
        <v>48</v>
      </c>
      <c r="E20" s="51">
        <f t="shared" si="6"/>
        <v>20</v>
      </c>
      <c r="F20" s="51">
        <f t="shared" si="6"/>
        <v>14</v>
      </c>
      <c r="G20" s="51">
        <f t="shared" si="6"/>
        <v>35</v>
      </c>
      <c r="H20" s="51">
        <f t="shared" si="6"/>
        <v>11</v>
      </c>
      <c r="I20" s="52">
        <f t="shared" si="6"/>
        <v>16</v>
      </c>
      <c r="J20" s="53">
        <f t="shared" si="6"/>
        <v>46</v>
      </c>
      <c r="K20" s="11"/>
      <c r="L20" s="12"/>
      <c r="M20" s="54">
        <f>IF(SUM(M21:M26)&gt;0,SUM(M21:M26),"      -")</f>
        <v>7</v>
      </c>
      <c r="N20" s="51">
        <f>SUM(N21:N26)</f>
        <v>5</v>
      </c>
      <c r="O20" s="50">
        <f>SUM(O21:O26)</f>
        <v>2</v>
      </c>
      <c r="P20" s="51">
        <f t="shared" si="1"/>
        <v>52</v>
      </c>
      <c r="Q20" s="230">
        <f t="shared" si="4"/>
        <v>34</v>
      </c>
      <c r="R20" s="19" t="s">
        <v>29</v>
      </c>
      <c r="S20" s="95"/>
      <c r="T20" s="177"/>
      <c r="U20" s="177"/>
      <c r="V20" s="167"/>
      <c r="W20" s="167"/>
    </row>
    <row r="21" spans="1:23" s="154" customFormat="1" ht="18" customHeight="1">
      <c r="A21" s="21" t="s">
        <v>30</v>
      </c>
      <c r="B21" s="61">
        <v>122</v>
      </c>
      <c r="C21" s="62">
        <v>5</v>
      </c>
      <c r="D21" s="63">
        <v>21</v>
      </c>
      <c r="E21" s="63">
        <v>12</v>
      </c>
      <c r="F21" s="63">
        <v>7</v>
      </c>
      <c r="G21" s="63">
        <v>9</v>
      </c>
      <c r="H21" s="63">
        <v>8</v>
      </c>
      <c r="I21" s="64">
        <v>14</v>
      </c>
      <c r="J21" s="65">
        <v>18</v>
      </c>
      <c r="K21" s="217"/>
      <c r="L21" s="218"/>
      <c r="M21" s="66">
        <v>3</v>
      </c>
      <c r="N21" s="63">
        <v>1</v>
      </c>
      <c r="O21" s="62">
        <v>2</v>
      </c>
      <c r="P21" s="220">
        <f t="shared" si="1"/>
        <v>22</v>
      </c>
      <c r="Q21" s="232">
        <f t="shared" si="4"/>
        <v>19</v>
      </c>
      <c r="R21" s="22" t="s">
        <v>30</v>
      </c>
      <c r="S21" s="94"/>
      <c r="T21" s="163"/>
      <c r="U21" s="163"/>
      <c r="V21" s="165"/>
      <c r="W21" s="165"/>
    </row>
    <row r="22" spans="1:23" s="154" customFormat="1" ht="18" customHeight="1">
      <c r="A22" s="23" t="s">
        <v>31</v>
      </c>
      <c r="B22" s="67">
        <v>59</v>
      </c>
      <c r="C22" s="68">
        <v>1</v>
      </c>
      <c r="D22" s="69">
        <v>12</v>
      </c>
      <c r="E22" s="69">
        <v>4</v>
      </c>
      <c r="F22" s="69">
        <v>3</v>
      </c>
      <c r="G22" s="69">
        <v>11</v>
      </c>
      <c r="H22" s="69">
        <v>1</v>
      </c>
      <c r="I22" s="70">
        <v>2</v>
      </c>
      <c r="J22" s="71">
        <v>10</v>
      </c>
      <c r="K22" s="217"/>
      <c r="L22" s="218"/>
      <c r="M22" s="72">
        <v>1</v>
      </c>
      <c r="N22" s="69">
        <v>3</v>
      </c>
      <c r="O22" s="68" t="s">
        <v>76</v>
      </c>
      <c r="P22" s="221">
        <f t="shared" si="1"/>
        <v>11</v>
      </c>
      <c r="Q22" s="233">
        <f t="shared" si="4"/>
        <v>7</v>
      </c>
      <c r="R22" s="24" t="s">
        <v>31</v>
      </c>
      <c r="S22" s="94"/>
      <c r="T22" s="163"/>
      <c r="U22" s="163"/>
      <c r="V22" s="165"/>
      <c r="W22" s="165"/>
    </row>
    <row r="23" spans="1:23" s="154" customFormat="1" ht="18" customHeight="1">
      <c r="A23" s="23" t="s">
        <v>32</v>
      </c>
      <c r="B23" s="67">
        <v>49</v>
      </c>
      <c r="C23" s="68">
        <v>4</v>
      </c>
      <c r="D23" s="69">
        <v>8</v>
      </c>
      <c r="E23" s="69">
        <v>1</v>
      </c>
      <c r="F23" s="69">
        <v>3</v>
      </c>
      <c r="G23" s="69">
        <v>10</v>
      </c>
      <c r="H23" s="69" t="s">
        <v>76</v>
      </c>
      <c r="I23" s="70" t="s">
        <v>76</v>
      </c>
      <c r="J23" s="71">
        <v>10</v>
      </c>
      <c r="K23" s="217"/>
      <c r="L23" s="218"/>
      <c r="M23" s="72">
        <v>1</v>
      </c>
      <c r="N23" s="69" t="s">
        <v>76</v>
      </c>
      <c r="O23" s="68" t="s">
        <v>76</v>
      </c>
      <c r="P23" s="221">
        <f t="shared" si="1"/>
        <v>12</v>
      </c>
      <c r="Q23" s="233">
        <f t="shared" si="4"/>
        <v>4</v>
      </c>
      <c r="R23" s="24" t="s">
        <v>32</v>
      </c>
      <c r="S23" s="94"/>
      <c r="T23" s="163"/>
      <c r="U23" s="163"/>
      <c r="V23" s="165"/>
      <c r="W23" s="165"/>
    </row>
    <row r="24" spans="1:23" s="154" customFormat="1" ht="18" customHeight="1">
      <c r="A24" s="23" t="s">
        <v>33</v>
      </c>
      <c r="B24" s="67">
        <v>16</v>
      </c>
      <c r="C24" s="68" t="s">
        <v>76</v>
      </c>
      <c r="D24" s="69">
        <v>4</v>
      </c>
      <c r="E24" s="69">
        <v>1</v>
      </c>
      <c r="F24" s="69">
        <v>1</v>
      </c>
      <c r="G24" s="69">
        <v>2</v>
      </c>
      <c r="H24" s="69">
        <v>1</v>
      </c>
      <c r="I24" s="70" t="s">
        <v>76</v>
      </c>
      <c r="J24" s="71">
        <v>2</v>
      </c>
      <c r="K24" s="217"/>
      <c r="L24" s="218"/>
      <c r="M24" s="72">
        <v>1</v>
      </c>
      <c r="N24" s="69">
        <v>1</v>
      </c>
      <c r="O24" s="68" t="s">
        <v>76</v>
      </c>
      <c r="P24" s="221">
        <f t="shared" si="1"/>
        <v>3</v>
      </c>
      <c r="Q24" s="233">
        <f t="shared" si="4"/>
        <v>2</v>
      </c>
      <c r="R24" s="24" t="s">
        <v>33</v>
      </c>
      <c r="S24" s="94"/>
      <c r="T24" s="163"/>
      <c r="U24" s="163"/>
      <c r="V24" s="165"/>
      <c r="W24" s="165"/>
    </row>
    <row r="25" spans="1:23" s="154" customFormat="1" ht="18" customHeight="1">
      <c r="A25" s="23" t="s">
        <v>34</v>
      </c>
      <c r="B25" s="67">
        <v>19</v>
      </c>
      <c r="C25" s="68" t="s">
        <v>76</v>
      </c>
      <c r="D25" s="69">
        <v>3</v>
      </c>
      <c r="E25" s="69">
        <v>1</v>
      </c>
      <c r="F25" s="69" t="s">
        <v>76</v>
      </c>
      <c r="G25" s="69">
        <v>3</v>
      </c>
      <c r="H25" s="69">
        <v>1</v>
      </c>
      <c r="I25" s="70" t="s">
        <v>76</v>
      </c>
      <c r="J25" s="71">
        <v>6</v>
      </c>
      <c r="K25" s="217"/>
      <c r="L25" s="218"/>
      <c r="M25" s="72">
        <v>1</v>
      </c>
      <c r="N25" s="69" t="s">
        <v>76</v>
      </c>
      <c r="O25" s="68" t="s">
        <v>76</v>
      </c>
      <c r="P25" s="221">
        <f t="shared" si="1"/>
        <v>4</v>
      </c>
      <c r="Q25" s="233">
        <f t="shared" si="4"/>
        <v>1</v>
      </c>
      <c r="R25" s="24" t="s">
        <v>34</v>
      </c>
      <c r="S25" s="94"/>
      <c r="T25" s="163"/>
      <c r="U25" s="163"/>
      <c r="V25" s="165"/>
      <c r="W25" s="165"/>
    </row>
    <row r="26" spans="1:23" s="154" customFormat="1" ht="18" customHeight="1">
      <c r="A26" s="25" t="s">
        <v>35</v>
      </c>
      <c r="B26" s="73">
        <v>1</v>
      </c>
      <c r="C26" s="74" t="s">
        <v>76</v>
      </c>
      <c r="D26" s="75" t="s">
        <v>76</v>
      </c>
      <c r="E26" s="75">
        <v>1</v>
      </c>
      <c r="F26" s="75" t="s">
        <v>76</v>
      </c>
      <c r="G26" s="75" t="s">
        <v>76</v>
      </c>
      <c r="H26" s="75" t="s">
        <v>76</v>
      </c>
      <c r="I26" s="76" t="s">
        <v>76</v>
      </c>
      <c r="J26" s="77" t="s">
        <v>76</v>
      </c>
      <c r="K26" s="217"/>
      <c r="L26" s="218"/>
      <c r="M26" s="78" t="s">
        <v>76</v>
      </c>
      <c r="N26" s="75" t="s">
        <v>76</v>
      </c>
      <c r="O26" s="74" t="s">
        <v>76</v>
      </c>
      <c r="P26" s="222" t="str">
        <f t="shared" si="1"/>
        <v>        -</v>
      </c>
      <c r="Q26" s="234">
        <f t="shared" si="4"/>
        <v>1</v>
      </c>
      <c r="R26" s="26" t="s">
        <v>35</v>
      </c>
      <c r="S26" s="94"/>
      <c r="T26" s="163"/>
      <c r="U26" s="163"/>
      <c r="V26" s="165"/>
      <c r="W26" s="165"/>
    </row>
    <row r="27" spans="1:23" s="168" customFormat="1" ht="18" customHeight="1">
      <c r="A27" s="16" t="s">
        <v>36</v>
      </c>
      <c r="B27" s="49">
        <f aca="true" t="shared" si="7" ref="B27:J27">SUM(B28:B33)</f>
        <v>246</v>
      </c>
      <c r="C27" s="50">
        <f t="shared" si="7"/>
        <v>6</v>
      </c>
      <c r="D27" s="51">
        <f t="shared" si="7"/>
        <v>37</v>
      </c>
      <c r="E27" s="51">
        <f t="shared" si="7"/>
        <v>11</v>
      </c>
      <c r="F27" s="51">
        <f t="shared" si="7"/>
        <v>12</v>
      </c>
      <c r="G27" s="51">
        <f t="shared" si="7"/>
        <v>27</v>
      </c>
      <c r="H27" s="51">
        <f t="shared" si="7"/>
        <v>12</v>
      </c>
      <c r="I27" s="52">
        <f t="shared" si="7"/>
        <v>22</v>
      </c>
      <c r="J27" s="53">
        <f t="shared" si="7"/>
        <v>63</v>
      </c>
      <c r="K27" s="11"/>
      <c r="L27" s="12"/>
      <c r="M27" s="54">
        <f>SUM(M28:M33)</f>
        <v>6</v>
      </c>
      <c r="N27" s="51">
        <f>SUM(N28:N33)</f>
        <v>1</v>
      </c>
      <c r="O27" s="50">
        <f>SUM(O28:O33)</f>
        <v>5</v>
      </c>
      <c r="P27" s="51">
        <f t="shared" si="1"/>
        <v>44</v>
      </c>
      <c r="Q27" s="230">
        <f t="shared" si="4"/>
        <v>23</v>
      </c>
      <c r="R27" s="19" t="s">
        <v>36</v>
      </c>
      <c r="S27" s="95"/>
      <c r="T27" s="177"/>
      <c r="U27" s="177"/>
      <c r="V27" s="167"/>
      <c r="W27" s="167"/>
    </row>
    <row r="28" spans="1:23" s="154" customFormat="1" ht="18" customHeight="1">
      <c r="A28" s="21" t="s">
        <v>37</v>
      </c>
      <c r="B28" s="61">
        <v>104</v>
      </c>
      <c r="C28" s="62">
        <v>2</v>
      </c>
      <c r="D28" s="63">
        <v>16</v>
      </c>
      <c r="E28" s="63">
        <v>4</v>
      </c>
      <c r="F28" s="63">
        <v>8</v>
      </c>
      <c r="G28" s="63">
        <v>12</v>
      </c>
      <c r="H28" s="63">
        <v>5</v>
      </c>
      <c r="I28" s="64">
        <v>9</v>
      </c>
      <c r="J28" s="65">
        <v>27</v>
      </c>
      <c r="K28" s="217"/>
      <c r="L28" s="218"/>
      <c r="M28" s="66">
        <v>3</v>
      </c>
      <c r="N28" s="63" t="s">
        <v>76</v>
      </c>
      <c r="O28" s="62">
        <v>2</v>
      </c>
      <c r="P28" s="220">
        <f t="shared" si="1"/>
        <v>16</v>
      </c>
      <c r="Q28" s="232">
        <f t="shared" si="4"/>
        <v>12</v>
      </c>
      <c r="R28" s="22" t="s">
        <v>37</v>
      </c>
      <c r="S28" s="94"/>
      <c r="T28" s="163"/>
      <c r="U28" s="163"/>
      <c r="V28" s="165"/>
      <c r="W28" s="165"/>
    </row>
    <row r="29" spans="1:23" s="154" customFormat="1" ht="18" customHeight="1">
      <c r="A29" s="23" t="s">
        <v>38</v>
      </c>
      <c r="B29" s="67">
        <v>35</v>
      </c>
      <c r="C29" s="68">
        <v>1</v>
      </c>
      <c r="D29" s="69">
        <v>6</v>
      </c>
      <c r="E29" s="69">
        <v>2</v>
      </c>
      <c r="F29" s="69" t="s">
        <v>76</v>
      </c>
      <c r="G29" s="69">
        <v>5</v>
      </c>
      <c r="H29" s="69">
        <v>3</v>
      </c>
      <c r="I29" s="70">
        <v>4</v>
      </c>
      <c r="J29" s="71">
        <v>6</v>
      </c>
      <c r="K29" s="217"/>
      <c r="L29" s="218"/>
      <c r="M29" s="72" t="s">
        <v>76</v>
      </c>
      <c r="N29" s="69" t="s">
        <v>76</v>
      </c>
      <c r="O29" s="68">
        <v>1</v>
      </c>
      <c r="P29" s="221">
        <f t="shared" si="1"/>
        <v>7</v>
      </c>
      <c r="Q29" s="233">
        <f t="shared" si="4"/>
        <v>2</v>
      </c>
      <c r="R29" s="24" t="s">
        <v>38</v>
      </c>
      <c r="S29" s="94"/>
      <c r="T29" s="163"/>
      <c r="U29" s="163"/>
      <c r="V29" s="165"/>
      <c r="W29" s="165"/>
    </row>
    <row r="30" spans="1:23" s="154" customFormat="1" ht="18" customHeight="1">
      <c r="A30" s="23" t="s">
        <v>39</v>
      </c>
      <c r="B30" s="67">
        <v>27</v>
      </c>
      <c r="C30" s="68" t="s">
        <v>76</v>
      </c>
      <c r="D30" s="69">
        <v>6</v>
      </c>
      <c r="E30" s="69">
        <v>1</v>
      </c>
      <c r="F30" s="69">
        <v>1</v>
      </c>
      <c r="G30" s="69">
        <v>1</v>
      </c>
      <c r="H30" s="69" t="s">
        <v>76</v>
      </c>
      <c r="I30" s="70">
        <v>3</v>
      </c>
      <c r="J30" s="71">
        <v>10</v>
      </c>
      <c r="K30" s="217"/>
      <c r="L30" s="218"/>
      <c r="M30" s="72">
        <v>1</v>
      </c>
      <c r="N30" s="69" t="s">
        <v>76</v>
      </c>
      <c r="O30" s="68" t="s">
        <v>76</v>
      </c>
      <c r="P30" s="221">
        <f t="shared" si="1"/>
        <v>4</v>
      </c>
      <c r="Q30" s="233">
        <f t="shared" si="4"/>
        <v>2</v>
      </c>
      <c r="R30" s="24" t="s">
        <v>39</v>
      </c>
      <c r="S30" s="94"/>
      <c r="T30" s="163"/>
      <c r="U30" s="163"/>
      <c r="V30" s="165"/>
      <c r="W30" s="165"/>
    </row>
    <row r="31" spans="1:23" s="154" customFormat="1" ht="18" customHeight="1">
      <c r="A31" s="23" t="s">
        <v>40</v>
      </c>
      <c r="B31" s="67">
        <v>32</v>
      </c>
      <c r="C31" s="68">
        <v>1</v>
      </c>
      <c r="D31" s="69">
        <v>3</v>
      </c>
      <c r="E31" s="69">
        <v>2</v>
      </c>
      <c r="F31" s="69">
        <v>1</v>
      </c>
      <c r="G31" s="69">
        <v>6</v>
      </c>
      <c r="H31" s="69">
        <v>1</v>
      </c>
      <c r="I31" s="70">
        <v>1</v>
      </c>
      <c r="J31" s="71">
        <v>7</v>
      </c>
      <c r="K31" s="217"/>
      <c r="L31" s="218"/>
      <c r="M31" s="72" t="s">
        <v>76</v>
      </c>
      <c r="N31" s="69" t="s">
        <v>76</v>
      </c>
      <c r="O31" s="68" t="s">
        <v>76</v>
      </c>
      <c r="P31" s="221">
        <f t="shared" si="1"/>
        <v>10</v>
      </c>
      <c r="Q31" s="233">
        <f t="shared" si="4"/>
        <v>3</v>
      </c>
      <c r="R31" s="24" t="s">
        <v>40</v>
      </c>
      <c r="S31" s="94"/>
      <c r="T31" s="163"/>
      <c r="U31" s="163"/>
      <c r="V31" s="165"/>
      <c r="W31" s="165"/>
    </row>
    <row r="32" spans="1:23" s="154" customFormat="1" ht="18" customHeight="1">
      <c r="A32" s="23" t="s">
        <v>41</v>
      </c>
      <c r="B32" s="67">
        <v>34</v>
      </c>
      <c r="C32" s="68" t="s">
        <v>76</v>
      </c>
      <c r="D32" s="69">
        <v>5</v>
      </c>
      <c r="E32" s="69">
        <v>2</v>
      </c>
      <c r="F32" s="69">
        <v>1</v>
      </c>
      <c r="G32" s="69">
        <v>2</v>
      </c>
      <c r="H32" s="69">
        <v>3</v>
      </c>
      <c r="I32" s="70">
        <v>3</v>
      </c>
      <c r="J32" s="71">
        <v>10</v>
      </c>
      <c r="K32" s="217"/>
      <c r="L32" s="218"/>
      <c r="M32" s="72">
        <v>2</v>
      </c>
      <c r="N32" s="69">
        <v>1</v>
      </c>
      <c r="O32" s="68">
        <v>2</v>
      </c>
      <c r="P32" s="221">
        <f t="shared" si="1"/>
        <v>3</v>
      </c>
      <c r="Q32" s="233">
        <f t="shared" si="4"/>
        <v>3</v>
      </c>
      <c r="R32" s="24" t="s">
        <v>41</v>
      </c>
      <c r="S32" s="94"/>
      <c r="T32" s="163"/>
      <c r="U32" s="163"/>
      <c r="V32" s="165"/>
      <c r="W32" s="165"/>
    </row>
    <row r="33" spans="1:23" s="154" customFormat="1" ht="18" customHeight="1">
      <c r="A33" s="25" t="s">
        <v>42</v>
      </c>
      <c r="B33" s="73">
        <v>14</v>
      </c>
      <c r="C33" s="74">
        <v>2</v>
      </c>
      <c r="D33" s="75">
        <v>1</v>
      </c>
      <c r="E33" s="75" t="s">
        <v>76</v>
      </c>
      <c r="F33" s="75">
        <v>1</v>
      </c>
      <c r="G33" s="75">
        <v>1</v>
      </c>
      <c r="H33" s="75" t="s">
        <v>76</v>
      </c>
      <c r="I33" s="76">
        <v>2</v>
      </c>
      <c r="J33" s="77">
        <v>3</v>
      </c>
      <c r="K33" s="217"/>
      <c r="L33" s="218"/>
      <c r="M33" s="78" t="s">
        <v>76</v>
      </c>
      <c r="N33" s="75" t="s">
        <v>76</v>
      </c>
      <c r="O33" s="74" t="s">
        <v>76</v>
      </c>
      <c r="P33" s="222">
        <f t="shared" si="1"/>
        <v>4</v>
      </c>
      <c r="Q33" s="234">
        <f t="shared" si="4"/>
        <v>1</v>
      </c>
      <c r="R33" s="26" t="s">
        <v>42</v>
      </c>
      <c r="S33" s="94"/>
      <c r="T33" s="163"/>
      <c r="U33" s="163"/>
      <c r="V33" s="165"/>
      <c r="W33" s="165"/>
    </row>
    <row r="34" spans="1:23" s="168" customFormat="1" ht="18" customHeight="1">
      <c r="A34" s="16" t="s">
        <v>43</v>
      </c>
      <c r="B34" s="49">
        <f aca="true" t="shared" si="8" ref="B34:J34">SUM(B35:B42)</f>
        <v>219</v>
      </c>
      <c r="C34" s="50">
        <f t="shared" si="8"/>
        <v>6</v>
      </c>
      <c r="D34" s="51">
        <f t="shared" si="8"/>
        <v>37</v>
      </c>
      <c r="E34" s="51">
        <f t="shared" si="8"/>
        <v>19</v>
      </c>
      <c r="F34" s="51">
        <f t="shared" si="8"/>
        <v>12</v>
      </c>
      <c r="G34" s="51">
        <f t="shared" si="8"/>
        <v>23</v>
      </c>
      <c r="H34" s="51">
        <f t="shared" si="8"/>
        <v>11</v>
      </c>
      <c r="I34" s="52">
        <f t="shared" si="8"/>
        <v>17</v>
      </c>
      <c r="J34" s="53">
        <f t="shared" si="8"/>
        <v>47</v>
      </c>
      <c r="K34" s="11"/>
      <c r="L34" s="12"/>
      <c r="M34" s="54">
        <f>SUM(M35:M42)</f>
        <v>5</v>
      </c>
      <c r="N34" s="51">
        <f>SUM(N35:N42)</f>
        <v>2</v>
      </c>
      <c r="O34" s="50">
        <f>SUM(O35:O42)</f>
        <v>4</v>
      </c>
      <c r="P34" s="51">
        <f t="shared" si="1"/>
        <v>36</v>
      </c>
      <c r="Q34" s="230">
        <f t="shared" si="4"/>
        <v>31</v>
      </c>
      <c r="R34" s="19" t="s">
        <v>43</v>
      </c>
      <c r="S34" s="95"/>
      <c r="T34" s="177"/>
      <c r="U34" s="177"/>
      <c r="V34" s="167"/>
      <c r="W34" s="167"/>
    </row>
    <row r="35" spans="1:23" s="154" customFormat="1" ht="18" customHeight="1">
      <c r="A35" s="21" t="s">
        <v>44</v>
      </c>
      <c r="B35" s="61">
        <v>89</v>
      </c>
      <c r="C35" s="62" t="s">
        <v>76</v>
      </c>
      <c r="D35" s="63">
        <v>16</v>
      </c>
      <c r="E35" s="63">
        <v>6</v>
      </c>
      <c r="F35" s="63">
        <v>7</v>
      </c>
      <c r="G35" s="63">
        <v>11</v>
      </c>
      <c r="H35" s="63">
        <v>5</v>
      </c>
      <c r="I35" s="64">
        <v>7</v>
      </c>
      <c r="J35" s="65">
        <v>17</v>
      </c>
      <c r="K35" s="217"/>
      <c r="L35" s="218"/>
      <c r="M35" s="66">
        <v>5</v>
      </c>
      <c r="N35" s="63">
        <v>1</v>
      </c>
      <c r="O35" s="62">
        <v>2</v>
      </c>
      <c r="P35" s="220">
        <f t="shared" si="1"/>
        <v>12</v>
      </c>
      <c r="Q35" s="232">
        <f t="shared" si="4"/>
        <v>13</v>
      </c>
      <c r="R35" s="22" t="s">
        <v>44</v>
      </c>
      <c r="S35" s="94"/>
      <c r="T35" s="163"/>
      <c r="U35" s="163"/>
      <c r="V35" s="165"/>
      <c r="W35" s="165"/>
    </row>
    <row r="36" spans="1:23" s="154" customFormat="1" ht="18" customHeight="1">
      <c r="A36" s="23" t="s">
        <v>45</v>
      </c>
      <c r="B36" s="67">
        <v>22</v>
      </c>
      <c r="C36" s="68" t="s">
        <v>76</v>
      </c>
      <c r="D36" s="69">
        <v>7</v>
      </c>
      <c r="E36" s="69">
        <v>2</v>
      </c>
      <c r="F36" s="69">
        <v>1</v>
      </c>
      <c r="G36" s="69">
        <v>2</v>
      </c>
      <c r="H36" s="69">
        <v>1</v>
      </c>
      <c r="I36" s="70">
        <v>3</v>
      </c>
      <c r="J36" s="71">
        <v>3</v>
      </c>
      <c r="K36" s="217"/>
      <c r="L36" s="218"/>
      <c r="M36" s="72" t="s">
        <v>76</v>
      </c>
      <c r="N36" s="69" t="s">
        <v>76</v>
      </c>
      <c r="O36" s="68" t="s">
        <v>76</v>
      </c>
      <c r="P36" s="221">
        <f t="shared" si="1"/>
        <v>3</v>
      </c>
      <c r="Q36" s="233">
        <f t="shared" si="4"/>
        <v>3</v>
      </c>
      <c r="R36" s="24" t="s">
        <v>45</v>
      </c>
      <c r="S36" s="94"/>
      <c r="T36" s="163"/>
      <c r="U36" s="163"/>
      <c r="V36" s="165"/>
      <c r="W36" s="165"/>
    </row>
    <row r="37" spans="1:23" s="154" customFormat="1" ht="18" customHeight="1">
      <c r="A37" s="23" t="s">
        <v>46</v>
      </c>
      <c r="B37" s="67">
        <v>11</v>
      </c>
      <c r="C37" s="68">
        <v>1</v>
      </c>
      <c r="D37" s="69" t="s">
        <v>76</v>
      </c>
      <c r="E37" s="69" t="s">
        <v>76</v>
      </c>
      <c r="F37" s="69" t="s">
        <v>76</v>
      </c>
      <c r="G37" s="69">
        <v>1</v>
      </c>
      <c r="H37" s="69">
        <v>1</v>
      </c>
      <c r="I37" s="70">
        <v>1</v>
      </c>
      <c r="J37" s="71">
        <v>2</v>
      </c>
      <c r="K37" s="217"/>
      <c r="L37" s="218"/>
      <c r="M37" s="72" t="s">
        <v>76</v>
      </c>
      <c r="N37" s="69" t="s">
        <v>76</v>
      </c>
      <c r="O37" s="68" t="s">
        <v>76</v>
      </c>
      <c r="P37" s="221">
        <f t="shared" si="1"/>
        <v>5</v>
      </c>
      <c r="Q37" s="233" t="str">
        <f t="shared" si="4"/>
        <v>        -</v>
      </c>
      <c r="R37" s="24" t="s">
        <v>46</v>
      </c>
      <c r="S37" s="94"/>
      <c r="T37" s="163"/>
      <c r="U37" s="163"/>
      <c r="V37" s="165"/>
      <c r="W37" s="165"/>
    </row>
    <row r="38" spans="1:23" s="154" customFormat="1" ht="18" customHeight="1">
      <c r="A38" s="23" t="s">
        <v>47</v>
      </c>
      <c r="B38" s="67">
        <v>29</v>
      </c>
      <c r="C38" s="68" t="s">
        <v>76</v>
      </c>
      <c r="D38" s="69">
        <v>4</v>
      </c>
      <c r="E38" s="69">
        <v>4</v>
      </c>
      <c r="F38" s="69">
        <v>2</v>
      </c>
      <c r="G38" s="69">
        <v>6</v>
      </c>
      <c r="H38" s="69">
        <v>1</v>
      </c>
      <c r="I38" s="70">
        <v>2</v>
      </c>
      <c r="J38" s="71">
        <v>6</v>
      </c>
      <c r="K38" s="217"/>
      <c r="L38" s="218"/>
      <c r="M38" s="72" t="s">
        <v>76</v>
      </c>
      <c r="N38" s="69" t="s">
        <v>76</v>
      </c>
      <c r="O38" s="68" t="s">
        <v>76</v>
      </c>
      <c r="P38" s="221">
        <f t="shared" si="1"/>
        <v>4</v>
      </c>
      <c r="Q38" s="233">
        <f t="shared" si="4"/>
        <v>6</v>
      </c>
      <c r="R38" s="24" t="s">
        <v>47</v>
      </c>
      <c r="S38" s="94"/>
      <c r="T38" s="163"/>
      <c r="U38" s="163"/>
      <c r="V38" s="165"/>
      <c r="W38" s="165"/>
    </row>
    <row r="39" spans="1:23" s="154" customFormat="1" ht="18" customHeight="1">
      <c r="A39" s="23" t="s">
        <v>48</v>
      </c>
      <c r="B39" s="67">
        <v>20</v>
      </c>
      <c r="C39" s="68">
        <v>1</v>
      </c>
      <c r="D39" s="69">
        <v>2</v>
      </c>
      <c r="E39" s="69">
        <v>3</v>
      </c>
      <c r="F39" s="69">
        <v>1</v>
      </c>
      <c r="G39" s="69">
        <v>2</v>
      </c>
      <c r="H39" s="69">
        <v>3</v>
      </c>
      <c r="I39" s="70">
        <v>1</v>
      </c>
      <c r="J39" s="71">
        <v>4</v>
      </c>
      <c r="K39" s="217"/>
      <c r="L39" s="218"/>
      <c r="M39" s="72" t="s">
        <v>76</v>
      </c>
      <c r="N39" s="69" t="s">
        <v>76</v>
      </c>
      <c r="O39" s="68">
        <v>1</v>
      </c>
      <c r="P39" s="221">
        <f t="shared" si="1"/>
        <v>2</v>
      </c>
      <c r="Q39" s="233">
        <f t="shared" si="4"/>
        <v>4</v>
      </c>
      <c r="R39" s="24" t="s">
        <v>48</v>
      </c>
      <c r="S39" s="94"/>
      <c r="T39" s="163"/>
      <c r="U39" s="163"/>
      <c r="V39" s="165"/>
      <c r="W39" s="165"/>
    </row>
    <row r="40" spans="1:23" s="154" customFormat="1" ht="18" customHeight="1">
      <c r="A40" s="23" t="s">
        <v>49</v>
      </c>
      <c r="B40" s="67">
        <v>8</v>
      </c>
      <c r="C40" s="68" t="s">
        <v>76</v>
      </c>
      <c r="D40" s="69">
        <v>2</v>
      </c>
      <c r="E40" s="69">
        <v>1</v>
      </c>
      <c r="F40" s="69" t="s">
        <v>76</v>
      </c>
      <c r="G40" s="69" t="s">
        <v>76</v>
      </c>
      <c r="H40" s="69" t="s">
        <v>76</v>
      </c>
      <c r="I40" s="70">
        <v>1</v>
      </c>
      <c r="J40" s="71">
        <v>3</v>
      </c>
      <c r="K40" s="217"/>
      <c r="L40" s="218"/>
      <c r="M40" s="72" t="s">
        <v>76</v>
      </c>
      <c r="N40" s="69" t="s">
        <v>76</v>
      </c>
      <c r="O40" s="68" t="s">
        <v>76</v>
      </c>
      <c r="P40" s="221">
        <f t="shared" si="1"/>
        <v>1</v>
      </c>
      <c r="Q40" s="233">
        <f t="shared" si="4"/>
        <v>1</v>
      </c>
      <c r="R40" s="24" t="s">
        <v>49</v>
      </c>
      <c r="S40" s="94"/>
      <c r="T40" s="163"/>
      <c r="U40" s="163"/>
      <c r="V40" s="165"/>
      <c r="W40" s="165"/>
    </row>
    <row r="41" spans="1:23" s="154" customFormat="1" ht="18" customHeight="1">
      <c r="A41" s="23" t="s">
        <v>50</v>
      </c>
      <c r="B41" s="67">
        <v>9</v>
      </c>
      <c r="C41" s="68">
        <v>1</v>
      </c>
      <c r="D41" s="69">
        <v>1</v>
      </c>
      <c r="E41" s="69">
        <v>1</v>
      </c>
      <c r="F41" s="69" t="s">
        <v>76</v>
      </c>
      <c r="G41" s="69" t="s">
        <v>76</v>
      </c>
      <c r="H41" s="69" t="s">
        <v>76</v>
      </c>
      <c r="I41" s="70" t="s">
        <v>76</v>
      </c>
      <c r="J41" s="71">
        <v>2</v>
      </c>
      <c r="K41" s="217"/>
      <c r="L41" s="218"/>
      <c r="M41" s="72" t="s">
        <v>76</v>
      </c>
      <c r="N41" s="69" t="s">
        <v>76</v>
      </c>
      <c r="O41" s="68" t="s">
        <v>76</v>
      </c>
      <c r="P41" s="221">
        <f t="shared" si="1"/>
        <v>4</v>
      </c>
      <c r="Q41" s="233">
        <f t="shared" si="4"/>
        <v>1</v>
      </c>
      <c r="R41" s="24" t="s">
        <v>50</v>
      </c>
      <c r="S41" s="94"/>
      <c r="T41" s="163"/>
      <c r="U41" s="163"/>
      <c r="V41" s="165"/>
      <c r="W41" s="165"/>
    </row>
    <row r="42" spans="1:23" s="154" customFormat="1" ht="18" customHeight="1">
      <c r="A42" s="25" t="s">
        <v>51</v>
      </c>
      <c r="B42" s="73">
        <v>31</v>
      </c>
      <c r="C42" s="74">
        <v>3</v>
      </c>
      <c r="D42" s="75">
        <v>5</v>
      </c>
      <c r="E42" s="75">
        <v>2</v>
      </c>
      <c r="F42" s="75">
        <v>1</v>
      </c>
      <c r="G42" s="75">
        <v>1</v>
      </c>
      <c r="H42" s="75" t="s">
        <v>76</v>
      </c>
      <c r="I42" s="76">
        <v>2</v>
      </c>
      <c r="J42" s="77">
        <v>10</v>
      </c>
      <c r="K42" s="217"/>
      <c r="L42" s="218"/>
      <c r="M42" s="78" t="s">
        <v>76</v>
      </c>
      <c r="N42" s="75">
        <v>1</v>
      </c>
      <c r="O42" s="74">
        <v>1</v>
      </c>
      <c r="P42" s="222">
        <f t="shared" si="1"/>
        <v>5</v>
      </c>
      <c r="Q42" s="234">
        <f t="shared" si="4"/>
        <v>3</v>
      </c>
      <c r="R42" s="26" t="s">
        <v>51</v>
      </c>
      <c r="S42" s="94"/>
      <c r="T42" s="163"/>
      <c r="U42" s="163"/>
      <c r="V42" s="165"/>
      <c r="W42" s="165"/>
    </row>
    <row r="43" spans="1:23" s="168" customFormat="1" ht="18" customHeight="1">
      <c r="A43" s="16" t="s">
        <v>52</v>
      </c>
      <c r="B43" s="49">
        <f aca="true" t="shared" si="9" ref="B43:J43">SUM(B44:B53)</f>
        <v>415</v>
      </c>
      <c r="C43" s="50">
        <f t="shared" si="9"/>
        <v>9</v>
      </c>
      <c r="D43" s="51">
        <f t="shared" si="9"/>
        <v>76</v>
      </c>
      <c r="E43" s="51">
        <f t="shared" si="9"/>
        <v>32</v>
      </c>
      <c r="F43" s="51">
        <f t="shared" si="9"/>
        <v>23</v>
      </c>
      <c r="G43" s="51">
        <f t="shared" si="9"/>
        <v>49</v>
      </c>
      <c r="H43" s="51">
        <f t="shared" si="9"/>
        <v>16</v>
      </c>
      <c r="I43" s="52">
        <f t="shared" si="9"/>
        <v>29</v>
      </c>
      <c r="J43" s="53">
        <f t="shared" si="9"/>
        <v>85</v>
      </c>
      <c r="K43" s="11"/>
      <c r="L43" s="12"/>
      <c r="M43" s="54">
        <f>SUM(M44:M53)</f>
        <v>11</v>
      </c>
      <c r="N43" s="51">
        <f>SUM(N44:N53)</f>
        <v>6</v>
      </c>
      <c r="O43" s="50">
        <f>SUM(O44:O53)</f>
        <v>9</v>
      </c>
      <c r="P43" s="51">
        <f t="shared" si="1"/>
        <v>70</v>
      </c>
      <c r="Q43" s="230">
        <f t="shared" si="4"/>
        <v>55</v>
      </c>
      <c r="R43" s="19" t="s">
        <v>52</v>
      </c>
      <c r="S43" s="95"/>
      <c r="T43" s="177"/>
      <c r="U43" s="177"/>
      <c r="V43" s="167"/>
      <c r="W43" s="167"/>
    </row>
    <row r="44" spans="1:23" s="154" customFormat="1" ht="18" customHeight="1">
      <c r="A44" s="21" t="s">
        <v>53</v>
      </c>
      <c r="B44" s="61">
        <v>191</v>
      </c>
      <c r="C44" s="62">
        <v>4</v>
      </c>
      <c r="D44" s="63">
        <v>34</v>
      </c>
      <c r="E44" s="63">
        <v>14</v>
      </c>
      <c r="F44" s="63">
        <v>13</v>
      </c>
      <c r="G44" s="63">
        <v>21</v>
      </c>
      <c r="H44" s="63">
        <v>7</v>
      </c>
      <c r="I44" s="64">
        <v>15</v>
      </c>
      <c r="J44" s="65">
        <v>37</v>
      </c>
      <c r="K44" s="217"/>
      <c r="L44" s="218"/>
      <c r="M44" s="66">
        <v>7</v>
      </c>
      <c r="N44" s="63">
        <v>3</v>
      </c>
      <c r="O44" s="62">
        <v>2</v>
      </c>
      <c r="P44" s="220">
        <f t="shared" si="1"/>
        <v>34</v>
      </c>
      <c r="Q44" s="232">
        <f t="shared" si="4"/>
        <v>27</v>
      </c>
      <c r="R44" s="22" t="s">
        <v>53</v>
      </c>
      <c r="S44" s="94"/>
      <c r="T44" s="163"/>
      <c r="U44" s="163"/>
      <c r="V44" s="165"/>
      <c r="W44" s="165"/>
    </row>
    <row r="45" spans="1:23" s="154" customFormat="1" ht="18" customHeight="1">
      <c r="A45" s="23" t="s">
        <v>54</v>
      </c>
      <c r="B45" s="67">
        <v>19</v>
      </c>
      <c r="C45" s="68" t="s">
        <v>76</v>
      </c>
      <c r="D45" s="69">
        <v>3</v>
      </c>
      <c r="E45" s="69" t="s">
        <v>76</v>
      </c>
      <c r="F45" s="69" t="s">
        <v>76</v>
      </c>
      <c r="G45" s="69">
        <v>2</v>
      </c>
      <c r="H45" s="69">
        <v>1</v>
      </c>
      <c r="I45" s="70">
        <v>1</v>
      </c>
      <c r="J45" s="71">
        <v>8</v>
      </c>
      <c r="K45" s="217"/>
      <c r="L45" s="218"/>
      <c r="M45" s="72" t="s">
        <v>76</v>
      </c>
      <c r="N45" s="69" t="s">
        <v>76</v>
      </c>
      <c r="O45" s="68" t="s">
        <v>76</v>
      </c>
      <c r="P45" s="221">
        <f t="shared" si="1"/>
        <v>4</v>
      </c>
      <c r="Q45" s="233" t="str">
        <f t="shared" si="4"/>
        <v>        -</v>
      </c>
      <c r="R45" s="24" t="s">
        <v>54</v>
      </c>
      <c r="S45" s="94"/>
      <c r="T45" s="163"/>
      <c r="U45" s="163"/>
      <c r="V45" s="165"/>
      <c r="W45" s="165"/>
    </row>
    <row r="46" spans="1:23" s="154" customFormat="1" ht="18" customHeight="1">
      <c r="A46" s="23" t="s">
        <v>55</v>
      </c>
      <c r="B46" s="67">
        <v>12</v>
      </c>
      <c r="C46" s="68" t="s">
        <v>76</v>
      </c>
      <c r="D46" s="69">
        <v>1</v>
      </c>
      <c r="E46" s="69" t="s">
        <v>76</v>
      </c>
      <c r="F46" s="69" t="s">
        <v>76</v>
      </c>
      <c r="G46" s="69">
        <v>1</v>
      </c>
      <c r="H46" s="69">
        <v>1</v>
      </c>
      <c r="I46" s="70">
        <v>2</v>
      </c>
      <c r="J46" s="71">
        <v>4</v>
      </c>
      <c r="K46" s="217"/>
      <c r="L46" s="218"/>
      <c r="M46" s="72" t="s">
        <v>76</v>
      </c>
      <c r="N46" s="69" t="s">
        <v>76</v>
      </c>
      <c r="O46" s="68" t="s">
        <v>76</v>
      </c>
      <c r="P46" s="221">
        <f t="shared" si="1"/>
        <v>3</v>
      </c>
      <c r="Q46" s="233" t="str">
        <f t="shared" si="4"/>
        <v>        -</v>
      </c>
      <c r="R46" s="24" t="s">
        <v>73</v>
      </c>
      <c r="S46" s="94"/>
      <c r="T46" s="163"/>
      <c r="U46" s="163"/>
      <c r="V46" s="165"/>
      <c r="W46" s="165"/>
    </row>
    <row r="47" spans="1:23" s="154" customFormat="1" ht="18" customHeight="1">
      <c r="A47" s="23" t="s">
        <v>56</v>
      </c>
      <c r="B47" s="67">
        <v>18</v>
      </c>
      <c r="C47" s="68" t="s">
        <v>76</v>
      </c>
      <c r="D47" s="69">
        <v>4</v>
      </c>
      <c r="E47" s="69">
        <v>3</v>
      </c>
      <c r="F47" s="69" t="s">
        <v>76</v>
      </c>
      <c r="G47" s="69" t="s">
        <v>76</v>
      </c>
      <c r="H47" s="69" t="s">
        <v>76</v>
      </c>
      <c r="I47" s="70">
        <v>1</v>
      </c>
      <c r="J47" s="71">
        <v>2</v>
      </c>
      <c r="K47" s="217"/>
      <c r="L47" s="218"/>
      <c r="M47" s="72">
        <v>1</v>
      </c>
      <c r="N47" s="69">
        <v>2</v>
      </c>
      <c r="O47" s="68">
        <v>1</v>
      </c>
      <c r="P47" s="221">
        <f t="shared" si="1"/>
        <v>4</v>
      </c>
      <c r="Q47" s="233">
        <f t="shared" si="4"/>
        <v>3</v>
      </c>
      <c r="R47" s="24" t="s">
        <v>56</v>
      </c>
      <c r="S47" s="94"/>
      <c r="T47" s="163"/>
      <c r="U47" s="163"/>
      <c r="V47" s="165"/>
      <c r="W47" s="165"/>
    </row>
    <row r="48" spans="1:23" s="154" customFormat="1" ht="18" customHeight="1">
      <c r="A48" s="23" t="s">
        <v>57</v>
      </c>
      <c r="B48" s="67">
        <v>61</v>
      </c>
      <c r="C48" s="68">
        <v>1</v>
      </c>
      <c r="D48" s="69">
        <v>13</v>
      </c>
      <c r="E48" s="69">
        <v>7</v>
      </c>
      <c r="F48" s="69">
        <v>5</v>
      </c>
      <c r="G48" s="69">
        <v>7</v>
      </c>
      <c r="H48" s="69">
        <v>2</v>
      </c>
      <c r="I48" s="70">
        <v>6</v>
      </c>
      <c r="J48" s="71">
        <v>11</v>
      </c>
      <c r="K48" s="217"/>
      <c r="L48" s="218"/>
      <c r="M48" s="72">
        <v>1</v>
      </c>
      <c r="N48" s="69">
        <v>1</v>
      </c>
      <c r="O48" s="68">
        <v>2</v>
      </c>
      <c r="P48" s="221">
        <f t="shared" si="1"/>
        <v>5</v>
      </c>
      <c r="Q48" s="233">
        <f t="shared" si="4"/>
        <v>12</v>
      </c>
      <c r="R48" s="24" t="s">
        <v>57</v>
      </c>
      <c r="S48" s="94"/>
      <c r="T48" s="163"/>
      <c r="U48" s="163"/>
      <c r="V48" s="165"/>
      <c r="W48" s="165"/>
    </row>
    <row r="49" spans="1:23" s="154" customFormat="1" ht="18" customHeight="1">
      <c r="A49" s="23" t="s">
        <v>58</v>
      </c>
      <c r="B49" s="67">
        <v>13</v>
      </c>
      <c r="C49" s="68" t="s">
        <v>76</v>
      </c>
      <c r="D49" s="69">
        <v>3</v>
      </c>
      <c r="E49" s="69">
        <v>3</v>
      </c>
      <c r="F49" s="69" t="s">
        <v>76</v>
      </c>
      <c r="G49" s="69">
        <v>1</v>
      </c>
      <c r="H49" s="69" t="s">
        <v>76</v>
      </c>
      <c r="I49" s="70">
        <v>1</v>
      </c>
      <c r="J49" s="71">
        <v>5</v>
      </c>
      <c r="K49" s="217"/>
      <c r="L49" s="218"/>
      <c r="M49" s="72" t="s">
        <v>76</v>
      </c>
      <c r="N49" s="69" t="s">
        <v>76</v>
      </c>
      <c r="O49" s="68" t="s">
        <v>76</v>
      </c>
      <c r="P49" s="221" t="str">
        <f t="shared" si="1"/>
        <v>        -</v>
      </c>
      <c r="Q49" s="233">
        <f t="shared" si="4"/>
        <v>3</v>
      </c>
      <c r="R49" s="24" t="s">
        <v>58</v>
      </c>
      <c r="S49" s="94"/>
      <c r="T49" s="163"/>
      <c r="U49" s="163"/>
      <c r="V49" s="165"/>
      <c r="W49" s="165"/>
    </row>
    <row r="50" spans="1:23" s="154" customFormat="1" ht="18" customHeight="1">
      <c r="A50" s="23" t="s">
        <v>59</v>
      </c>
      <c r="B50" s="67">
        <v>18</v>
      </c>
      <c r="C50" s="68">
        <v>1</v>
      </c>
      <c r="D50" s="69">
        <v>4</v>
      </c>
      <c r="E50" s="69">
        <v>1</v>
      </c>
      <c r="F50" s="69">
        <v>1</v>
      </c>
      <c r="G50" s="69">
        <v>3</v>
      </c>
      <c r="H50" s="69" t="s">
        <v>76</v>
      </c>
      <c r="I50" s="70" t="s">
        <v>76</v>
      </c>
      <c r="J50" s="71">
        <v>3</v>
      </c>
      <c r="K50" s="217"/>
      <c r="L50" s="218"/>
      <c r="M50" s="72" t="s">
        <v>90</v>
      </c>
      <c r="N50" s="69" t="s">
        <v>76</v>
      </c>
      <c r="O50" s="68" t="s">
        <v>76</v>
      </c>
      <c r="P50" s="221">
        <f t="shared" si="1"/>
        <v>5</v>
      </c>
      <c r="Q50" s="233">
        <f t="shared" si="4"/>
        <v>2</v>
      </c>
      <c r="R50" s="24" t="s">
        <v>59</v>
      </c>
      <c r="S50" s="94"/>
      <c r="T50" s="163"/>
      <c r="U50" s="163"/>
      <c r="V50" s="165"/>
      <c r="W50" s="165"/>
    </row>
    <row r="51" spans="1:23" s="154" customFormat="1" ht="18" customHeight="1">
      <c r="A51" s="23" t="s">
        <v>60</v>
      </c>
      <c r="B51" s="67">
        <v>38</v>
      </c>
      <c r="C51" s="68">
        <v>2</v>
      </c>
      <c r="D51" s="69">
        <v>4</v>
      </c>
      <c r="E51" s="69">
        <v>3</v>
      </c>
      <c r="F51" s="69">
        <v>2</v>
      </c>
      <c r="G51" s="69">
        <v>9</v>
      </c>
      <c r="H51" s="69">
        <v>4</v>
      </c>
      <c r="I51" s="70" t="s">
        <v>76</v>
      </c>
      <c r="J51" s="71">
        <v>7</v>
      </c>
      <c r="K51" s="217"/>
      <c r="L51" s="218"/>
      <c r="M51" s="72">
        <v>2</v>
      </c>
      <c r="N51" s="69" t="s">
        <v>76</v>
      </c>
      <c r="O51" s="68">
        <v>1</v>
      </c>
      <c r="P51" s="221">
        <f t="shared" si="1"/>
        <v>4</v>
      </c>
      <c r="Q51" s="233">
        <f t="shared" si="4"/>
        <v>5</v>
      </c>
      <c r="R51" s="24" t="s">
        <v>60</v>
      </c>
      <c r="S51" s="94"/>
      <c r="T51" s="163"/>
      <c r="U51" s="163"/>
      <c r="V51" s="165"/>
      <c r="W51" s="165"/>
    </row>
    <row r="52" spans="1:23" s="154" customFormat="1" ht="18" customHeight="1">
      <c r="A52" s="23" t="s">
        <v>61</v>
      </c>
      <c r="B52" s="67">
        <v>23</v>
      </c>
      <c r="C52" s="68">
        <v>1</v>
      </c>
      <c r="D52" s="69">
        <v>5</v>
      </c>
      <c r="E52" s="69" t="s">
        <v>76</v>
      </c>
      <c r="F52" s="69">
        <v>1</v>
      </c>
      <c r="G52" s="69">
        <v>3</v>
      </c>
      <c r="H52" s="69" t="s">
        <v>76</v>
      </c>
      <c r="I52" s="70">
        <v>2</v>
      </c>
      <c r="J52" s="71">
        <v>5</v>
      </c>
      <c r="K52" s="217"/>
      <c r="L52" s="218"/>
      <c r="M52" s="72" t="s">
        <v>76</v>
      </c>
      <c r="N52" s="69" t="s">
        <v>76</v>
      </c>
      <c r="O52" s="68">
        <v>2</v>
      </c>
      <c r="P52" s="221">
        <f t="shared" si="1"/>
        <v>4</v>
      </c>
      <c r="Q52" s="233">
        <f t="shared" si="4"/>
        <v>1</v>
      </c>
      <c r="R52" s="24" t="s">
        <v>61</v>
      </c>
      <c r="S52" s="94"/>
      <c r="T52" s="163"/>
      <c r="U52" s="163"/>
      <c r="V52" s="165"/>
      <c r="W52" s="165"/>
    </row>
    <row r="53" spans="1:23" s="154" customFormat="1" ht="18" customHeight="1">
      <c r="A53" s="25" t="s">
        <v>62</v>
      </c>
      <c r="B53" s="73">
        <v>22</v>
      </c>
      <c r="C53" s="74" t="s">
        <v>76</v>
      </c>
      <c r="D53" s="75">
        <v>5</v>
      </c>
      <c r="E53" s="75">
        <v>1</v>
      </c>
      <c r="F53" s="75">
        <v>1</v>
      </c>
      <c r="G53" s="75">
        <v>2</v>
      </c>
      <c r="H53" s="75">
        <v>1</v>
      </c>
      <c r="I53" s="76">
        <v>1</v>
      </c>
      <c r="J53" s="77">
        <v>3</v>
      </c>
      <c r="K53" s="217"/>
      <c r="L53" s="218"/>
      <c r="M53" s="78" t="s">
        <v>76</v>
      </c>
      <c r="N53" s="75" t="s">
        <v>76</v>
      </c>
      <c r="O53" s="74">
        <v>1</v>
      </c>
      <c r="P53" s="222">
        <f t="shared" si="1"/>
        <v>7</v>
      </c>
      <c r="Q53" s="234">
        <f t="shared" si="4"/>
        <v>2</v>
      </c>
      <c r="R53" s="26" t="s">
        <v>74</v>
      </c>
      <c r="S53" s="94"/>
      <c r="T53" s="163"/>
      <c r="U53" s="163"/>
      <c r="V53" s="165"/>
      <c r="W53" s="165"/>
    </row>
    <row r="54" spans="1:23" s="168" customFormat="1" ht="18" customHeight="1">
      <c r="A54" s="16" t="s">
        <v>66</v>
      </c>
      <c r="B54" s="49">
        <f aca="true" t="shared" si="10" ref="B54:J54">SUM(B55:B60)</f>
        <v>249</v>
      </c>
      <c r="C54" s="50">
        <f t="shared" si="10"/>
        <v>4</v>
      </c>
      <c r="D54" s="51">
        <f t="shared" si="10"/>
        <v>42</v>
      </c>
      <c r="E54" s="51">
        <f t="shared" si="10"/>
        <v>18</v>
      </c>
      <c r="F54" s="51">
        <f t="shared" si="10"/>
        <v>6</v>
      </c>
      <c r="G54" s="51">
        <f t="shared" si="10"/>
        <v>42</v>
      </c>
      <c r="H54" s="51">
        <f t="shared" si="10"/>
        <v>14</v>
      </c>
      <c r="I54" s="52">
        <f t="shared" si="10"/>
        <v>21</v>
      </c>
      <c r="J54" s="53">
        <f t="shared" si="10"/>
        <v>49</v>
      </c>
      <c r="K54" s="11"/>
      <c r="L54" s="12"/>
      <c r="M54" s="54">
        <f>SUM(M55:M60)</f>
        <v>3</v>
      </c>
      <c r="N54" s="51">
        <f>SUM(N55:N60)</f>
        <v>7</v>
      </c>
      <c r="O54" s="50">
        <f>SUM(O55:O60)</f>
        <v>7</v>
      </c>
      <c r="P54" s="51">
        <f t="shared" si="1"/>
        <v>36</v>
      </c>
      <c r="Q54" s="230">
        <f t="shared" si="4"/>
        <v>24</v>
      </c>
      <c r="R54" s="19" t="s">
        <v>66</v>
      </c>
      <c r="S54" s="95"/>
      <c r="T54" s="177"/>
      <c r="U54" s="177"/>
      <c r="V54" s="167"/>
      <c r="W54" s="167"/>
    </row>
    <row r="55" spans="1:23" s="154" customFormat="1" ht="18" customHeight="1">
      <c r="A55" s="21" t="s">
        <v>67</v>
      </c>
      <c r="B55" s="61">
        <v>132</v>
      </c>
      <c r="C55" s="62">
        <v>2</v>
      </c>
      <c r="D55" s="63">
        <v>25</v>
      </c>
      <c r="E55" s="63">
        <v>11</v>
      </c>
      <c r="F55" s="63">
        <v>4</v>
      </c>
      <c r="G55" s="63">
        <v>26</v>
      </c>
      <c r="H55" s="63">
        <v>6</v>
      </c>
      <c r="I55" s="64">
        <v>12</v>
      </c>
      <c r="J55" s="65">
        <v>24</v>
      </c>
      <c r="K55" s="217"/>
      <c r="L55" s="218"/>
      <c r="M55" s="66" t="s">
        <v>76</v>
      </c>
      <c r="N55" s="63">
        <v>3</v>
      </c>
      <c r="O55" s="62">
        <v>2</v>
      </c>
      <c r="P55" s="220">
        <f t="shared" si="1"/>
        <v>17</v>
      </c>
      <c r="Q55" s="232">
        <f t="shared" si="4"/>
        <v>15</v>
      </c>
      <c r="R55" s="22" t="s">
        <v>67</v>
      </c>
      <c r="S55" s="94"/>
      <c r="T55" s="163"/>
      <c r="U55" s="163"/>
      <c r="V55" s="165"/>
      <c r="W55" s="165"/>
    </row>
    <row r="56" spans="1:23" s="154" customFormat="1" ht="18" customHeight="1">
      <c r="A56" s="23" t="s">
        <v>68</v>
      </c>
      <c r="B56" s="67">
        <v>71</v>
      </c>
      <c r="C56" s="68" t="s">
        <v>76</v>
      </c>
      <c r="D56" s="69">
        <v>11</v>
      </c>
      <c r="E56" s="69">
        <v>4</v>
      </c>
      <c r="F56" s="69">
        <v>2</v>
      </c>
      <c r="G56" s="69">
        <v>11</v>
      </c>
      <c r="H56" s="69">
        <v>6</v>
      </c>
      <c r="I56" s="70">
        <v>6</v>
      </c>
      <c r="J56" s="71">
        <v>13</v>
      </c>
      <c r="K56" s="217"/>
      <c r="L56" s="218"/>
      <c r="M56" s="72">
        <v>2</v>
      </c>
      <c r="N56" s="69">
        <v>2</v>
      </c>
      <c r="O56" s="68">
        <v>2</v>
      </c>
      <c r="P56" s="221">
        <f t="shared" si="1"/>
        <v>12</v>
      </c>
      <c r="Q56" s="233">
        <f t="shared" si="4"/>
        <v>6</v>
      </c>
      <c r="R56" s="24" t="s">
        <v>68</v>
      </c>
      <c r="S56" s="94"/>
      <c r="T56" s="163"/>
      <c r="U56" s="163"/>
      <c r="V56" s="165"/>
      <c r="W56" s="165"/>
    </row>
    <row r="57" spans="1:23" s="154" customFormat="1" ht="18" customHeight="1">
      <c r="A57" s="23" t="s">
        <v>69</v>
      </c>
      <c r="B57" s="67">
        <v>18</v>
      </c>
      <c r="C57" s="68">
        <v>1</v>
      </c>
      <c r="D57" s="69">
        <v>4</v>
      </c>
      <c r="E57" s="69">
        <v>2</v>
      </c>
      <c r="F57" s="69" t="s">
        <v>76</v>
      </c>
      <c r="G57" s="69" t="s">
        <v>76</v>
      </c>
      <c r="H57" s="69">
        <v>1</v>
      </c>
      <c r="I57" s="70">
        <v>1</v>
      </c>
      <c r="J57" s="71">
        <v>6</v>
      </c>
      <c r="K57" s="217"/>
      <c r="L57" s="218"/>
      <c r="M57" s="72">
        <v>1</v>
      </c>
      <c r="N57" s="69">
        <v>1</v>
      </c>
      <c r="O57" s="68" t="s">
        <v>76</v>
      </c>
      <c r="P57" s="221">
        <f t="shared" si="1"/>
        <v>1</v>
      </c>
      <c r="Q57" s="233">
        <f t="shared" si="4"/>
        <v>2</v>
      </c>
      <c r="R57" s="24" t="s">
        <v>69</v>
      </c>
      <c r="S57" s="94"/>
      <c r="T57" s="163"/>
      <c r="U57" s="163"/>
      <c r="V57" s="165"/>
      <c r="W57" s="165"/>
    </row>
    <row r="58" spans="1:23" s="154" customFormat="1" ht="18" customHeight="1">
      <c r="A58" s="23" t="s">
        <v>70</v>
      </c>
      <c r="B58" s="67">
        <v>13</v>
      </c>
      <c r="C58" s="68">
        <v>1</v>
      </c>
      <c r="D58" s="69" t="s">
        <v>76</v>
      </c>
      <c r="E58" s="69">
        <v>1</v>
      </c>
      <c r="F58" s="69" t="s">
        <v>76</v>
      </c>
      <c r="G58" s="69">
        <v>3</v>
      </c>
      <c r="H58" s="69">
        <v>1</v>
      </c>
      <c r="I58" s="70">
        <v>1</v>
      </c>
      <c r="J58" s="71" t="s">
        <v>76</v>
      </c>
      <c r="K58" s="217"/>
      <c r="L58" s="218"/>
      <c r="M58" s="72" t="s">
        <v>76</v>
      </c>
      <c r="N58" s="69">
        <v>1</v>
      </c>
      <c r="O58" s="68">
        <v>1</v>
      </c>
      <c r="P58" s="221">
        <f t="shared" si="1"/>
        <v>4</v>
      </c>
      <c r="Q58" s="233">
        <f t="shared" si="4"/>
        <v>1</v>
      </c>
      <c r="R58" s="24" t="s">
        <v>70</v>
      </c>
      <c r="S58" s="94"/>
      <c r="T58" s="163"/>
      <c r="U58" s="163"/>
      <c r="V58" s="165"/>
      <c r="W58" s="165"/>
    </row>
    <row r="59" spans="1:23" s="154" customFormat="1" ht="18" customHeight="1">
      <c r="A59" s="23" t="s">
        <v>71</v>
      </c>
      <c r="B59" s="67">
        <v>13</v>
      </c>
      <c r="C59" s="68" t="s">
        <v>76</v>
      </c>
      <c r="D59" s="69">
        <v>2</v>
      </c>
      <c r="E59" s="69" t="s">
        <v>76</v>
      </c>
      <c r="F59" s="69" t="s">
        <v>76</v>
      </c>
      <c r="G59" s="69">
        <v>2</v>
      </c>
      <c r="H59" s="69" t="s">
        <v>76</v>
      </c>
      <c r="I59" s="70">
        <v>1</v>
      </c>
      <c r="J59" s="71">
        <v>5</v>
      </c>
      <c r="K59" s="217"/>
      <c r="L59" s="218"/>
      <c r="M59" s="72" t="s">
        <v>76</v>
      </c>
      <c r="N59" s="69" t="s">
        <v>76</v>
      </c>
      <c r="O59" s="68">
        <v>1</v>
      </c>
      <c r="P59" s="221">
        <f t="shared" si="1"/>
        <v>2</v>
      </c>
      <c r="Q59" s="233" t="str">
        <f t="shared" si="4"/>
        <v>        -</v>
      </c>
      <c r="R59" s="24" t="s">
        <v>71</v>
      </c>
      <c r="S59" s="94"/>
      <c r="T59" s="163"/>
      <c r="U59" s="163"/>
      <c r="V59" s="165"/>
      <c r="W59" s="165"/>
    </row>
    <row r="60" spans="1:23" s="154" customFormat="1" ht="18" customHeight="1">
      <c r="A60" s="25" t="s">
        <v>72</v>
      </c>
      <c r="B60" s="73">
        <v>2</v>
      </c>
      <c r="C60" s="74" t="s">
        <v>76</v>
      </c>
      <c r="D60" s="75" t="s">
        <v>76</v>
      </c>
      <c r="E60" s="75" t="s">
        <v>76</v>
      </c>
      <c r="F60" s="75" t="s">
        <v>76</v>
      </c>
      <c r="G60" s="75" t="s">
        <v>76</v>
      </c>
      <c r="H60" s="75" t="s">
        <v>76</v>
      </c>
      <c r="I60" s="76" t="s">
        <v>76</v>
      </c>
      <c r="J60" s="77">
        <v>1</v>
      </c>
      <c r="K60" s="217"/>
      <c r="L60" s="218"/>
      <c r="M60" s="78" t="s">
        <v>76</v>
      </c>
      <c r="N60" s="75" t="s">
        <v>76</v>
      </c>
      <c r="O60" s="74">
        <v>1</v>
      </c>
      <c r="P60" s="222" t="str">
        <f t="shared" si="1"/>
        <v>        -</v>
      </c>
      <c r="Q60" s="234" t="str">
        <f t="shared" si="4"/>
        <v>        -</v>
      </c>
      <c r="R60" s="26" t="s">
        <v>72</v>
      </c>
      <c r="S60" s="94"/>
      <c r="T60" s="163"/>
      <c r="U60" s="163"/>
      <c r="V60" s="165"/>
      <c r="W60" s="165"/>
    </row>
    <row r="61" spans="1:23" s="168" customFormat="1" ht="18" customHeight="1">
      <c r="A61" s="28" t="s">
        <v>75</v>
      </c>
      <c r="B61" s="49">
        <f aca="true" t="shared" si="11" ref="B61:J61">SUM(B62:B64)</f>
        <v>104</v>
      </c>
      <c r="C61" s="50">
        <f t="shared" si="11"/>
        <v>4</v>
      </c>
      <c r="D61" s="51">
        <f t="shared" si="11"/>
        <v>22</v>
      </c>
      <c r="E61" s="51">
        <f t="shared" si="11"/>
        <v>5</v>
      </c>
      <c r="F61" s="51">
        <f t="shared" si="11"/>
        <v>4</v>
      </c>
      <c r="G61" s="51">
        <f t="shared" si="11"/>
        <v>13</v>
      </c>
      <c r="H61" s="51">
        <f t="shared" si="11"/>
        <v>4</v>
      </c>
      <c r="I61" s="52">
        <f t="shared" si="11"/>
        <v>3</v>
      </c>
      <c r="J61" s="53">
        <f t="shared" si="11"/>
        <v>17</v>
      </c>
      <c r="K61" s="11"/>
      <c r="L61" s="12"/>
      <c r="M61" s="54">
        <f>SUM(M62:M64)</f>
        <v>4</v>
      </c>
      <c r="N61" s="51">
        <f>SUM(N62:N64)</f>
        <v>2</v>
      </c>
      <c r="O61" s="50">
        <f>SUM(O62:O64)</f>
        <v>3</v>
      </c>
      <c r="P61" s="51">
        <f t="shared" si="1"/>
        <v>23</v>
      </c>
      <c r="Q61" s="230">
        <f t="shared" si="4"/>
        <v>9</v>
      </c>
      <c r="R61" s="99" t="s">
        <v>75</v>
      </c>
      <c r="S61" s="96"/>
      <c r="T61" s="177"/>
      <c r="U61" s="177"/>
      <c r="V61" s="167"/>
      <c r="W61" s="167"/>
    </row>
    <row r="62" spans="1:23" s="154" customFormat="1" ht="18" customHeight="1">
      <c r="A62" s="21" t="s">
        <v>63</v>
      </c>
      <c r="B62" s="61">
        <v>59</v>
      </c>
      <c r="C62" s="62">
        <v>3</v>
      </c>
      <c r="D62" s="63">
        <v>13</v>
      </c>
      <c r="E62" s="63">
        <v>3</v>
      </c>
      <c r="F62" s="63">
        <v>3</v>
      </c>
      <c r="G62" s="63">
        <v>6</v>
      </c>
      <c r="H62" s="63">
        <v>2</v>
      </c>
      <c r="I62" s="64">
        <v>1</v>
      </c>
      <c r="J62" s="65">
        <v>11</v>
      </c>
      <c r="K62" s="217"/>
      <c r="L62" s="218"/>
      <c r="M62" s="66">
        <v>2</v>
      </c>
      <c r="N62" s="63">
        <v>1</v>
      </c>
      <c r="O62" s="62">
        <v>1</v>
      </c>
      <c r="P62" s="220">
        <f t="shared" si="1"/>
        <v>13</v>
      </c>
      <c r="Q62" s="232">
        <f t="shared" si="4"/>
        <v>6</v>
      </c>
      <c r="R62" s="22" t="s">
        <v>63</v>
      </c>
      <c r="S62" s="94"/>
      <c r="T62" s="163"/>
      <c r="U62" s="163"/>
      <c r="V62" s="165"/>
      <c r="W62" s="165"/>
    </row>
    <row r="63" spans="1:23" s="154" customFormat="1" ht="18" customHeight="1">
      <c r="A63" s="23" t="s">
        <v>64</v>
      </c>
      <c r="B63" s="67">
        <v>23</v>
      </c>
      <c r="C63" s="68" t="s">
        <v>76</v>
      </c>
      <c r="D63" s="69">
        <v>5</v>
      </c>
      <c r="E63" s="69" t="s">
        <v>76</v>
      </c>
      <c r="F63" s="69">
        <v>1</v>
      </c>
      <c r="G63" s="69">
        <v>4</v>
      </c>
      <c r="H63" s="69">
        <v>2</v>
      </c>
      <c r="I63" s="70">
        <v>2</v>
      </c>
      <c r="J63" s="71">
        <v>2</v>
      </c>
      <c r="K63" s="217"/>
      <c r="L63" s="218"/>
      <c r="M63" s="72">
        <v>1</v>
      </c>
      <c r="N63" s="69">
        <v>1</v>
      </c>
      <c r="O63" s="68">
        <v>1</v>
      </c>
      <c r="P63" s="221">
        <f t="shared" si="1"/>
        <v>4</v>
      </c>
      <c r="Q63" s="233">
        <f t="shared" si="4"/>
        <v>1</v>
      </c>
      <c r="R63" s="24" t="s">
        <v>64</v>
      </c>
      <c r="S63" s="94"/>
      <c r="T63" s="163"/>
      <c r="U63" s="163"/>
      <c r="V63" s="165"/>
      <c r="W63" s="165"/>
    </row>
    <row r="64" spans="1:23" s="154" customFormat="1" ht="18" customHeight="1" thickBot="1">
      <c r="A64" s="29" t="s">
        <v>65</v>
      </c>
      <c r="B64" s="79">
        <v>22</v>
      </c>
      <c r="C64" s="80">
        <v>1</v>
      </c>
      <c r="D64" s="81">
        <v>4</v>
      </c>
      <c r="E64" s="81">
        <v>2</v>
      </c>
      <c r="F64" s="81" t="s">
        <v>76</v>
      </c>
      <c r="G64" s="81">
        <v>3</v>
      </c>
      <c r="H64" s="81" t="s">
        <v>76</v>
      </c>
      <c r="I64" s="82" t="s">
        <v>76</v>
      </c>
      <c r="J64" s="83">
        <v>4</v>
      </c>
      <c r="K64" s="217"/>
      <c r="L64" s="218"/>
      <c r="M64" s="84">
        <v>1</v>
      </c>
      <c r="N64" s="81" t="s">
        <v>76</v>
      </c>
      <c r="O64" s="80">
        <v>1</v>
      </c>
      <c r="P64" s="223">
        <f t="shared" si="1"/>
        <v>6</v>
      </c>
      <c r="Q64" s="235">
        <f t="shared" si="4"/>
        <v>2</v>
      </c>
      <c r="R64" s="107" t="s">
        <v>65</v>
      </c>
      <c r="S64" s="94"/>
      <c r="T64" s="163"/>
      <c r="U64" s="163"/>
      <c r="V64" s="165"/>
      <c r="W64" s="165"/>
    </row>
    <row r="65" spans="2:23" ht="4.5" customHeight="1">
      <c r="B65" s="224"/>
      <c r="C65" s="224"/>
      <c r="D65" s="224"/>
      <c r="E65" s="224"/>
      <c r="F65" s="224"/>
      <c r="G65" s="224"/>
      <c r="H65" s="224"/>
      <c r="I65" s="224"/>
      <c r="J65" s="224"/>
      <c r="K65" s="225"/>
      <c r="L65" s="224"/>
      <c r="M65" s="224"/>
      <c r="N65" s="224"/>
      <c r="O65" s="224"/>
      <c r="P65" s="224"/>
      <c r="Q65" s="236"/>
      <c r="R65" s="210"/>
      <c r="S65" s="226"/>
      <c r="T65" s="211"/>
      <c r="U65" s="210"/>
      <c r="V65" s="210"/>
      <c r="W65" s="210"/>
    </row>
    <row r="66" spans="2:23" ht="17.25">
      <c r="B66" s="224"/>
      <c r="C66" s="224"/>
      <c r="D66" s="224"/>
      <c r="E66" s="224"/>
      <c r="F66" s="224"/>
      <c r="G66" s="224"/>
      <c r="H66" s="224"/>
      <c r="I66" s="224"/>
      <c r="J66" s="224"/>
      <c r="K66" s="224"/>
      <c r="L66" s="224"/>
      <c r="M66" s="224"/>
      <c r="N66" s="224"/>
      <c r="O66" s="224"/>
      <c r="P66" s="224"/>
      <c r="Q66" s="224"/>
      <c r="R66" s="210"/>
      <c r="S66" s="226"/>
      <c r="T66" s="210"/>
      <c r="U66" s="210"/>
      <c r="V66" s="210"/>
      <c r="W66" s="210"/>
    </row>
    <row r="67" spans="2:23" ht="17.25">
      <c r="B67" s="224"/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36"/>
      <c r="R67" s="210"/>
      <c r="S67" s="226"/>
      <c r="T67" s="210"/>
      <c r="U67" s="210"/>
      <c r="V67" s="210"/>
      <c r="W67" s="210"/>
    </row>
    <row r="68" spans="2:23" ht="17.25">
      <c r="B68" s="224"/>
      <c r="C68" s="224"/>
      <c r="D68" s="224"/>
      <c r="E68" s="224"/>
      <c r="F68" s="224"/>
      <c r="G68" s="224"/>
      <c r="H68" s="224"/>
      <c r="I68" s="224"/>
      <c r="J68" s="224"/>
      <c r="K68" s="224"/>
      <c r="L68" s="224"/>
      <c r="M68" s="224"/>
      <c r="N68" s="224"/>
      <c r="O68" s="224"/>
      <c r="P68" s="224"/>
      <c r="Q68" s="236"/>
      <c r="R68" s="210"/>
      <c r="S68" s="226"/>
      <c r="T68" s="210"/>
      <c r="U68" s="210"/>
      <c r="V68" s="210"/>
      <c r="W68" s="210"/>
    </row>
    <row r="69" spans="2:23" ht="17.25">
      <c r="B69" s="224"/>
      <c r="C69" s="224"/>
      <c r="D69" s="224"/>
      <c r="E69" s="224"/>
      <c r="F69" s="224"/>
      <c r="G69" s="224"/>
      <c r="H69" s="224"/>
      <c r="I69" s="224"/>
      <c r="J69" s="224"/>
      <c r="K69" s="224"/>
      <c r="L69" s="224"/>
      <c r="M69" s="224"/>
      <c r="N69" s="224"/>
      <c r="O69" s="224"/>
      <c r="P69" s="224"/>
      <c r="Q69" s="236"/>
      <c r="R69" s="210"/>
      <c r="S69" s="226"/>
      <c r="T69" s="210"/>
      <c r="U69" s="210"/>
      <c r="V69" s="210"/>
      <c r="W69" s="210"/>
    </row>
    <row r="70" spans="2:23" ht="17.25">
      <c r="B70" s="224"/>
      <c r="C70" s="224"/>
      <c r="D70" s="224"/>
      <c r="E70" s="224"/>
      <c r="F70" s="224"/>
      <c r="G70" s="224"/>
      <c r="H70" s="224"/>
      <c r="I70" s="224"/>
      <c r="J70" s="224"/>
      <c r="K70" s="224"/>
      <c r="L70" s="224"/>
      <c r="M70" s="224"/>
      <c r="N70" s="224"/>
      <c r="O70" s="224"/>
      <c r="P70" s="224"/>
      <c r="Q70" s="236"/>
      <c r="R70" s="210"/>
      <c r="S70" s="226"/>
      <c r="T70" s="210"/>
      <c r="U70" s="210"/>
      <c r="V70" s="210"/>
      <c r="W70" s="210"/>
    </row>
    <row r="71" spans="2:23" ht="17.25">
      <c r="B71" s="224"/>
      <c r="C71" s="224"/>
      <c r="D71" s="224"/>
      <c r="E71" s="224"/>
      <c r="F71" s="224"/>
      <c r="G71" s="224"/>
      <c r="H71" s="224"/>
      <c r="I71" s="224"/>
      <c r="J71" s="224"/>
      <c r="K71" s="224"/>
      <c r="L71" s="224"/>
      <c r="M71" s="224"/>
      <c r="N71" s="224"/>
      <c r="O71" s="224"/>
      <c r="P71" s="224"/>
      <c r="Q71" s="236"/>
      <c r="R71" s="210"/>
      <c r="S71" s="226"/>
      <c r="T71" s="210"/>
      <c r="U71" s="210"/>
      <c r="V71" s="210"/>
      <c r="W71" s="210"/>
    </row>
    <row r="72" spans="2:23" ht="17.25">
      <c r="B72" s="224"/>
      <c r="C72" s="224"/>
      <c r="D72" s="224"/>
      <c r="E72" s="224"/>
      <c r="F72" s="224"/>
      <c r="G72" s="224"/>
      <c r="H72" s="224"/>
      <c r="I72" s="224"/>
      <c r="J72" s="224"/>
      <c r="K72" s="224"/>
      <c r="L72" s="224"/>
      <c r="M72" s="224"/>
      <c r="N72" s="224"/>
      <c r="O72" s="224"/>
      <c r="P72" s="224"/>
      <c r="Q72" s="236"/>
      <c r="R72" s="210"/>
      <c r="S72" s="226"/>
      <c r="T72" s="210"/>
      <c r="U72" s="210"/>
      <c r="V72" s="210"/>
      <c r="W72" s="210"/>
    </row>
    <row r="73" spans="2:23" ht="17.25">
      <c r="B73" s="224"/>
      <c r="C73" s="224"/>
      <c r="D73" s="224"/>
      <c r="E73" s="224"/>
      <c r="F73" s="224"/>
      <c r="G73" s="224"/>
      <c r="H73" s="224"/>
      <c r="I73" s="224"/>
      <c r="J73" s="224"/>
      <c r="K73" s="224"/>
      <c r="L73" s="224"/>
      <c r="M73" s="224"/>
      <c r="N73" s="224"/>
      <c r="O73" s="224"/>
      <c r="P73" s="224"/>
      <c r="Q73" s="236"/>
      <c r="R73" s="210"/>
      <c r="S73" s="226"/>
      <c r="T73" s="210"/>
      <c r="U73" s="210"/>
      <c r="V73" s="210"/>
      <c r="W73" s="210"/>
    </row>
    <row r="74" spans="2:23" ht="17.25">
      <c r="B74" s="224"/>
      <c r="C74" s="224"/>
      <c r="D74" s="224"/>
      <c r="E74" s="224"/>
      <c r="F74" s="224"/>
      <c r="G74" s="224"/>
      <c r="H74" s="224"/>
      <c r="I74" s="224"/>
      <c r="J74" s="224"/>
      <c r="K74" s="224"/>
      <c r="L74" s="224"/>
      <c r="M74" s="224"/>
      <c r="N74" s="224"/>
      <c r="O74" s="224"/>
      <c r="P74" s="224"/>
      <c r="Q74" s="236"/>
      <c r="R74" s="210"/>
      <c r="S74" s="226"/>
      <c r="T74" s="210"/>
      <c r="U74" s="210"/>
      <c r="V74" s="210"/>
      <c r="W74" s="210"/>
    </row>
    <row r="75" spans="2:23" ht="17.25">
      <c r="B75" s="224"/>
      <c r="C75" s="224"/>
      <c r="D75" s="224"/>
      <c r="E75" s="224"/>
      <c r="F75" s="224"/>
      <c r="G75" s="224"/>
      <c r="H75" s="224"/>
      <c r="I75" s="224"/>
      <c r="J75" s="224"/>
      <c r="K75" s="224"/>
      <c r="L75" s="224"/>
      <c r="M75" s="224"/>
      <c r="N75" s="224"/>
      <c r="O75" s="224"/>
      <c r="P75" s="224"/>
      <c r="Q75" s="236"/>
      <c r="R75" s="210"/>
      <c r="S75" s="226"/>
      <c r="T75" s="210"/>
      <c r="U75" s="210"/>
      <c r="V75" s="210"/>
      <c r="W75" s="210"/>
    </row>
    <row r="76" spans="2:23" ht="17.25">
      <c r="B76" s="224"/>
      <c r="C76" s="224"/>
      <c r="D76" s="224"/>
      <c r="E76" s="224"/>
      <c r="F76" s="224"/>
      <c r="G76" s="224"/>
      <c r="H76" s="224"/>
      <c r="I76" s="224"/>
      <c r="J76" s="224"/>
      <c r="K76" s="224"/>
      <c r="L76" s="224"/>
      <c r="M76" s="224"/>
      <c r="N76" s="224"/>
      <c r="O76" s="224"/>
      <c r="P76" s="224"/>
      <c r="Q76" s="236"/>
      <c r="R76" s="210"/>
      <c r="S76" s="226"/>
      <c r="T76" s="210"/>
      <c r="U76" s="210"/>
      <c r="V76" s="210"/>
      <c r="W76" s="210"/>
    </row>
    <row r="77" spans="2:23" ht="17.25">
      <c r="B77" s="224"/>
      <c r="C77" s="224"/>
      <c r="D77" s="224"/>
      <c r="E77" s="224"/>
      <c r="F77" s="224"/>
      <c r="G77" s="224"/>
      <c r="H77" s="224"/>
      <c r="I77" s="224"/>
      <c r="J77" s="224"/>
      <c r="K77" s="224"/>
      <c r="L77" s="224"/>
      <c r="M77" s="224"/>
      <c r="N77" s="224"/>
      <c r="O77" s="224"/>
      <c r="P77" s="224"/>
      <c r="Q77" s="236"/>
      <c r="R77" s="210"/>
      <c r="S77" s="226"/>
      <c r="T77" s="210"/>
      <c r="U77" s="210"/>
      <c r="V77" s="210"/>
      <c r="W77" s="210"/>
    </row>
    <row r="78" spans="2:23" ht="17.25">
      <c r="B78" s="224"/>
      <c r="C78" s="224"/>
      <c r="D78" s="224"/>
      <c r="E78" s="224"/>
      <c r="F78" s="224"/>
      <c r="G78" s="224"/>
      <c r="H78" s="224"/>
      <c r="I78" s="224"/>
      <c r="J78" s="224"/>
      <c r="K78" s="224"/>
      <c r="L78" s="224"/>
      <c r="M78" s="224"/>
      <c r="N78" s="224"/>
      <c r="O78" s="224"/>
      <c r="P78" s="224"/>
      <c r="Q78" s="236"/>
      <c r="R78" s="210"/>
      <c r="S78" s="226"/>
      <c r="T78" s="210"/>
      <c r="U78" s="210"/>
      <c r="V78" s="210"/>
      <c r="W78" s="210"/>
    </row>
    <row r="79" spans="2:23" ht="17.25">
      <c r="B79" s="224"/>
      <c r="C79" s="224"/>
      <c r="D79" s="224"/>
      <c r="E79" s="224"/>
      <c r="F79" s="224"/>
      <c r="G79" s="224"/>
      <c r="H79" s="224"/>
      <c r="I79" s="224"/>
      <c r="J79" s="224"/>
      <c r="K79" s="224"/>
      <c r="L79" s="224"/>
      <c r="M79" s="224"/>
      <c r="N79" s="224"/>
      <c r="O79" s="224"/>
      <c r="P79" s="224"/>
      <c r="Q79" s="236"/>
      <c r="R79" s="210"/>
      <c r="S79" s="226"/>
      <c r="T79" s="210"/>
      <c r="U79" s="210"/>
      <c r="V79" s="210"/>
      <c r="W79" s="210"/>
    </row>
    <row r="80" spans="2:23" ht="17.25">
      <c r="B80" s="224"/>
      <c r="C80" s="224"/>
      <c r="D80" s="224"/>
      <c r="E80" s="224"/>
      <c r="F80" s="224"/>
      <c r="G80" s="224"/>
      <c r="H80" s="224"/>
      <c r="I80" s="224"/>
      <c r="J80" s="224"/>
      <c r="K80" s="224"/>
      <c r="L80" s="224"/>
      <c r="M80" s="224"/>
      <c r="N80" s="224"/>
      <c r="O80" s="224"/>
      <c r="P80" s="224"/>
      <c r="Q80" s="236"/>
      <c r="R80" s="210"/>
      <c r="S80" s="226"/>
      <c r="T80" s="210"/>
      <c r="U80" s="210"/>
      <c r="V80" s="210"/>
      <c r="W80" s="210"/>
    </row>
    <row r="81" spans="2:23" ht="17.25">
      <c r="B81" s="224"/>
      <c r="C81" s="224"/>
      <c r="D81" s="224"/>
      <c r="E81" s="224"/>
      <c r="F81" s="224"/>
      <c r="G81" s="224"/>
      <c r="H81" s="224"/>
      <c r="I81" s="224"/>
      <c r="J81" s="224"/>
      <c r="K81" s="224"/>
      <c r="L81" s="224"/>
      <c r="M81" s="224"/>
      <c r="N81" s="224"/>
      <c r="O81" s="224"/>
      <c r="P81" s="224"/>
      <c r="Q81" s="236"/>
      <c r="R81" s="210"/>
      <c r="S81" s="226"/>
      <c r="T81" s="210"/>
      <c r="U81" s="210"/>
      <c r="V81" s="210"/>
      <c r="W81" s="210"/>
    </row>
    <row r="82" spans="2:23" ht="17.25">
      <c r="B82" s="224"/>
      <c r="C82" s="224"/>
      <c r="D82" s="224"/>
      <c r="E82" s="224"/>
      <c r="F82" s="224"/>
      <c r="G82" s="224"/>
      <c r="H82" s="224"/>
      <c r="I82" s="224"/>
      <c r="J82" s="224"/>
      <c r="K82" s="224"/>
      <c r="L82" s="224"/>
      <c r="M82" s="224"/>
      <c r="N82" s="224"/>
      <c r="O82" s="224"/>
      <c r="P82" s="224"/>
      <c r="Q82" s="236"/>
      <c r="R82" s="210"/>
      <c r="S82" s="226"/>
      <c r="T82" s="210"/>
      <c r="U82" s="210"/>
      <c r="V82" s="210"/>
      <c r="W82" s="210"/>
    </row>
    <row r="83" spans="2:23" ht="17.25">
      <c r="B83" s="224"/>
      <c r="C83" s="224"/>
      <c r="D83" s="224"/>
      <c r="E83" s="224"/>
      <c r="F83" s="224"/>
      <c r="G83" s="224"/>
      <c r="H83" s="224"/>
      <c r="I83" s="224"/>
      <c r="J83" s="224"/>
      <c r="K83" s="224"/>
      <c r="L83" s="224"/>
      <c r="M83" s="224"/>
      <c r="N83" s="224"/>
      <c r="O83" s="224"/>
      <c r="P83" s="224"/>
      <c r="Q83" s="236"/>
      <c r="R83" s="210"/>
      <c r="S83" s="226"/>
      <c r="T83" s="210"/>
      <c r="U83" s="210"/>
      <c r="V83" s="210"/>
      <c r="W83" s="210"/>
    </row>
    <row r="84" spans="2:23" ht="17.25">
      <c r="B84" s="224"/>
      <c r="C84" s="224"/>
      <c r="D84" s="224"/>
      <c r="E84" s="224"/>
      <c r="F84" s="224"/>
      <c r="G84" s="224"/>
      <c r="H84" s="224"/>
      <c r="I84" s="224"/>
      <c r="J84" s="224"/>
      <c r="K84" s="224"/>
      <c r="L84" s="224"/>
      <c r="M84" s="224"/>
      <c r="N84" s="224"/>
      <c r="O84" s="224"/>
      <c r="P84" s="224"/>
      <c r="Q84" s="236"/>
      <c r="R84" s="210"/>
      <c r="S84" s="226"/>
      <c r="T84" s="210"/>
      <c r="U84" s="210"/>
      <c r="V84" s="210"/>
      <c r="W84" s="210"/>
    </row>
    <row r="85" spans="2:23" ht="17.25">
      <c r="B85" s="224"/>
      <c r="C85" s="224"/>
      <c r="D85" s="224"/>
      <c r="E85" s="224"/>
      <c r="F85" s="224"/>
      <c r="G85" s="224"/>
      <c r="H85" s="224"/>
      <c r="I85" s="224"/>
      <c r="J85" s="224"/>
      <c r="K85" s="224"/>
      <c r="L85" s="224"/>
      <c r="M85" s="224"/>
      <c r="N85" s="224"/>
      <c r="O85" s="224"/>
      <c r="P85" s="224"/>
      <c r="Q85" s="236"/>
      <c r="R85" s="210"/>
      <c r="S85" s="226"/>
      <c r="T85" s="210"/>
      <c r="U85" s="210"/>
      <c r="V85" s="210"/>
      <c r="W85" s="210"/>
    </row>
    <row r="86" spans="2:23" ht="17.25">
      <c r="B86" s="224"/>
      <c r="C86" s="224"/>
      <c r="D86" s="224"/>
      <c r="E86" s="224"/>
      <c r="F86" s="224"/>
      <c r="G86" s="224"/>
      <c r="H86" s="224"/>
      <c r="I86" s="224"/>
      <c r="J86" s="224"/>
      <c r="K86" s="224"/>
      <c r="L86" s="224"/>
      <c r="M86" s="224"/>
      <c r="N86" s="224"/>
      <c r="O86" s="224"/>
      <c r="P86" s="224"/>
      <c r="Q86" s="236"/>
      <c r="R86" s="210"/>
      <c r="S86" s="226"/>
      <c r="T86" s="210"/>
      <c r="U86" s="210"/>
      <c r="V86" s="210"/>
      <c r="W86" s="210"/>
    </row>
    <row r="87" spans="2:23" ht="17.25">
      <c r="B87" s="224"/>
      <c r="C87" s="224"/>
      <c r="D87" s="224"/>
      <c r="E87" s="224"/>
      <c r="F87" s="224"/>
      <c r="G87" s="224"/>
      <c r="H87" s="224"/>
      <c r="I87" s="224"/>
      <c r="J87" s="224"/>
      <c r="K87" s="224"/>
      <c r="L87" s="224"/>
      <c r="M87" s="224"/>
      <c r="N87" s="224"/>
      <c r="O87" s="224"/>
      <c r="P87" s="224"/>
      <c r="Q87" s="236"/>
      <c r="R87" s="210"/>
      <c r="S87" s="226"/>
      <c r="T87" s="210"/>
      <c r="U87" s="210"/>
      <c r="V87" s="210"/>
      <c r="W87" s="210"/>
    </row>
    <row r="88" spans="2:23" ht="17.25">
      <c r="B88" s="224"/>
      <c r="C88" s="224"/>
      <c r="D88" s="224"/>
      <c r="E88" s="224"/>
      <c r="F88" s="224"/>
      <c r="G88" s="224"/>
      <c r="H88" s="224"/>
      <c r="I88" s="224"/>
      <c r="J88" s="224"/>
      <c r="K88" s="224"/>
      <c r="L88" s="224"/>
      <c r="M88" s="224"/>
      <c r="N88" s="224"/>
      <c r="O88" s="224"/>
      <c r="P88" s="224"/>
      <c r="Q88" s="236"/>
      <c r="R88" s="210"/>
      <c r="S88" s="226"/>
      <c r="T88" s="210"/>
      <c r="U88" s="210"/>
      <c r="V88" s="210"/>
      <c r="W88" s="210"/>
    </row>
    <row r="89" spans="2:23" ht="17.25">
      <c r="B89" s="224"/>
      <c r="C89" s="224"/>
      <c r="D89" s="224"/>
      <c r="E89" s="224"/>
      <c r="F89" s="224"/>
      <c r="G89" s="224"/>
      <c r="H89" s="224"/>
      <c r="I89" s="224"/>
      <c r="J89" s="224"/>
      <c r="K89" s="224"/>
      <c r="L89" s="224"/>
      <c r="M89" s="224"/>
      <c r="N89" s="224"/>
      <c r="O89" s="224"/>
      <c r="P89" s="224"/>
      <c r="Q89" s="236"/>
      <c r="R89" s="210"/>
      <c r="S89" s="226"/>
      <c r="T89" s="210"/>
      <c r="U89" s="210"/>
      <c r="V89" s="210"/>
      <c r="W89" s="210"/>
    </row>
    <row r="90" spans="2:23" ht="17.25">
      <c r="B90" s="224"/>
      <c r="C90" s="224"/>
      <c r="D90" s="224"/>
      <c r="E90" s="224"/>
      <c r="F90" s="224"/>
      <c r="G90" s="224"/>
      <c r="H90" s="224"/>
      <c r="I90" s="224"/>
      <c r="J90" s="224"/>
      <c r="K90" s="224"/>
      <c r="L90" s="224"/>
      <c r="M90" s="224"/>
      <c r="N90" s="224"/>
      <c r="O90" s="224"/>
      <c r="P90" s="224"/>
      <c r="Q90" s="236"/>
      <c r="R90" s="210"/>
      <c r="S90" s="226"/>
      <c r="T90" s="210"/>
      <c r="U90" s="210"/>
      <c r="V90" s="210"/>
      <c r="W90" s="210"/>
    </row>
    <row r="91" spans="2:23" ht="17.25">
      <c r="B91" s="224"/>
      <c r="C91" s="224"/>
      <c r="D91" s="224"/>
      <c r="E91" s="224"/>
      <c r="F91" s="224"/>
      <c r="G91" s="224"/>
      <c r="H91" s="224"/>
      <c r="I91" s="224"/>
      <c r="J91" s="224"/>
      <c r="K91" s="224"/>
      <c r="L91" s="224"/>
      <c r="M91" s="224"/>
      <c r="N91" s="224"/>
      <c r="O91" s="224"/>
      <c r="P91" s="224"/>
      <c r="Q91" s="236"/>
      <c r="R91" s="210"/>
      <c r="S91" s="226"/>
      <c r="T91" s="210"/>
      <c r="U91" s="210"/>
      <c r="V91" s="210"/>
      <c r="W91" s="210"/>
    </row>
    <row r="92" spans="2:23" ht="17.25">
      <c r="B92" s="224"/>
      <c r="C92" s="224"/>
      <c r="D92" s="224"/>
      <c r="E92" s="224"/>
      <c r="F92" s="224"/>
      <c r="G92" s="224"/>
      <c r="H92" s="224"/>
      <c r="I92" s="224"/>
      <c r="J92" s="224"/>
      <c r="K92" s="224"/>
      <c r="L92" s="224"/>
      <c r="M92" s="224"/>
      <c r="N92" s="224"/>
      <c r="O92" s="224"/>
      <c r="P92" s="224"/>
      <c r="Q92" s="236"/>
      <c r="R92" s="210"/>
      <c r="S92" s="226"/>
      <c r="T92" s="210"/>
      <c r="U92" s="210"/>
      <c r="V92" s="210"/>
      <c r="W92" s="210"/>
    </row>
    <row r="93" spans="2:23" ht="17.25">
      <c r="B93" s="224"/>
      <c r="C93" s="224"/>
      <c r="D93" s="224"/>
      <c r="E93" s="224"/>
      <c r="F93" s="224"/>
      <c r="G93" s="224"/>
      <c r="H93" s="224"/>
      <c r="I93" s="224"/>
      <c r="J93" s="224"/>
      <c r="K93" s="224"/>
      <c r="L93" s="224"/>
      <c r="M93" s="224"/>
      <c r="N93" s="224"/>
      <c r="O93" s="224"/>
      <c r="P93" s="224"/>
      <c r="Q93" s="236"/>
      <c r="R93" s="210"/>
      <c r="S93" s="226"/>
      <c r="T93" s="210"/>
      <c r="U93" s="210"/>
      <c r="V93" s="210"/>
      <c r="W93" s="210"/>
    </row>
    <row r="94" spans="2:23" ht="17.25">
      <c r="B94" s="224"/>
      <c r="C94" s="224"/>
      <c r="D94" s="224"/>
      <c r="E94" s="224"/>
      <c r="F94" s="224"/>
      <c r="G94" s="224"/>
      <c r="H94" s="224"/>
      <c r="I94" s="224"/>
      <c r="J94" s="224"/>
      <c r="K94" s="224"/>
      <c r="L94" s="224"/>
      <c r="M94" s="224"/>
      <c r="N94" s="224"/>
      <c r="O94" s="224"/>
      <c r="P94" s="224"/>
      <c r="Q94" s="236"/>
      <c r="R94" s="210"/>
      <c r="S94" s="226"/>
      <c r="T94" s="210"/>
      <c r="U94" s="210"/>
      <c r="V94" s="210"/>
      <c r="W94" s="210"/>
    </row>
    <row r="95" spans="2:23" ht="17.25">
      <c r="B95" s="224"/>
      <c r="C95" s="224"/>
      <c r="D95" s="224"/>
      <c r="E95" s="224"/>
      <c r="F95" s="224"/>
      <c r="G95" s="224"/>
      <c r="H95" s="224"/>
      <c r="I95" s="224"/>
      <c r="J95" s="224"/>
      <c r="K95" s="224"/>
      <c r="L95" s="224"/>
      <c r="M95" s="224"/>
      <c r="N95" s="224"/>
      <c r="O95" s="224"/>
      <c r="P95" s="224"/>
      <c r="Q95" s="236"/>
      <c r="R95" s="210"/>
      <c r="S95" s="226"/>
      <c r="T95" s="210"/>
      <c r="U95" s="210"/>
      <c r="V95" s="210"/>
      <c r="W95" s="210"/>
    </row>
    <row r="96" spans="2:23" ht="17.25">
      <c r="B96" s="224"/>
      <c r="C96" s="224"/>
      <c r="D96" s="224"/>
      <c r="E96" s="224"/>
      <c r="F96" s="224"/>
      <c r="G96" s="224"/>
      <c r="H96" s="224"/>
      <c r="I96" s="224"/>
      <c r="J96" s="224"/>
      <c r="K96" s="224"/>
      <c r="L96" s="224"/>
      <c r="M96" s="224"/>
      <c r="N96" s="224"/>
      <c r="O96" s="224"/>
      <c r="P96" s="224"/>
      <c r="Q96" s="236"/>
      <c r="R96" s="210"/>
      <c r="S96" s="226"/>
      <c r="T96" s="210"/>
      <c r="U96" s="210"/>
      <c r="V96" s="210"/>
      <c r="W96" s="210"/>
    </row>
    <row r="97" spans="2:23" ht="17.25">
      <c r="B97" s="224"/>
      <c r="C97" s="224"/>
      <c r="D97" s="224"/>
      <c r="E97" s="224"/>
      <c r="F97" s="224"/>
      <c r="G97" s="224"/>
      <c r="H97" s="224"/>
      <c r="I97" s="224"/>
      <c r="J97" s="224"/>
      <c r="K97" s="224"/>
      <c r="L97" s="224"/>
      <c r="M97" s="224"/>
      <c r="N97" s="224"/>
      <c r="O97" s="224"/>
      <c r="P97" s="224"/>
      <c r="Q97" s="236"/>
      <c r="R97" s="210"/>
      <c r="S97" s="226"/>
      <c r="T97" s="210"/>
      <c r="U97" s="210"/>
      <c r="V97" s="210"/>
      <c r="W97" s="210"/>
    </row>
    <row r="98" spans="2:23" ht="17.25">
      <c r="B98" s="224"/>
      <c r="C98" s="224"/>
      <c r="D98" s="224"/>
      <c r="E98" s="224"/>
      <c r="F98" s="224"/>
      <c r="G98" s="224"/>
      <c r="H98" s="224"/>
      <c r="I98" s="224"/>
      <c r="J98" s="224"/>
      <c r="K98" s="224"/>
      <c r="L98" s="224"/>
      <c r="M98" s="224"/>
      <c r="N98" s="224"/>
      <c r="O98" s="224"/>
      <c r="P98" s="224"/>
      <c r="Q98" s="236"/>
      <c r="R98" s="210"/>
      <c r="S98" s="226"/>
      <c r="T98" s="210"/>
      <c r="U98" s="210"/>
      <c r="V98" s="210"/>
      <c r="W98" s="210"/>
    </row>
    <row r="99" spans="2:23" ht="17.25">
      <c r="B99" s="224"/>
      <c r="C99" s="224"/>
      <c r="D99" s="224"/>
      <c r="E99" s="224"/>
      <c r="F99" s="224"/>
      <c r="G99" s="224"/>
      <c r="H99" s="224"/>
      <c r="I99" s="224"/>
      <c r="J99" s="224"/>
      <c r="K99" s="224"/>
      <c r="L99" s="224"/>
      <c r="M99" s="224"/>
      <c r="N99" s="224"/>
      <c r="O99" s="224"/>
      <c r="P99" s="224"/>
      <c r="Q99" s="236"/>
      <c r="R99" s="210"/>
      <c r="S99" s="226"/>
      <c r="T99" s="210"/>
      <c r="U99" s="210"/>
      <c r="V99" s="210"/>
      <c r="W99" s="210"/>
    </row>
    <row r="100" spans="2:23" ht="17.25">
      <c r="B100" s="224"/>
      <c r="C100" s="224"/>
      <c r="D100" s="224"/>
      <c r="E100" s="224"/>
      <c r="F100" s="224"/>
      <c r="G100" s="224"/>
      <c r="H100" s="224"/>
      <c r="I100" s="224"/>
      <c r="J100" s="224"/>
      <c r="K100" s="224"/>
      <c r="L100" s="224"/>
      <c r="M100" s="224"/>
      <c r="N100" s="224"/>
      <c r="O100" s="224"/>
      <c r="P100" s="224"/>
      <c r="Q100" s="236"/>
      <c r="R100" s="210"/>
      <c r="S100" s="226"/>
      <c r="T100" s="210"/>
      <c r="U100" s="210"/>
      <c r="V100" s="210"/>
      <c r="W100" s="210"/>
    </row>
    <row r="101" spans="2:23" ht="17.25">
      <c r="B101" s="224"/>
      <c r="C101" s="224"/>
      <c r="D101" s="224"/>
      <c r="E101" s="224"/>
      <c r="F101" s="224"/>
      <c r="G101" s="224"/>
      <c r="H101" s="224"/>
      <c r="I101" s="224"/>
      <c r="J101" s="224"/>
      <c r="K101" s="224"/>
      <c r="L101" s="224"/>
      <c r="M101" s="224"/>
      <c r="N101" s="224"/>
      <c r="O101" s="224"/>
      <c r="P101" s="224"/>
      <c r="Q101" s="236"/>
      <c r="R101" s="210"/>
      <c r="S101" s="226"/>
      <c r="T101" s="210"/>
      <c r="U101" s="210"/>
      <c r="V101" s="210"/>
      <c r="W101" s="210"/>
    </row>
    <row r="102" spans="2:23" ht="17.25">
      <c r="B102" s="224"/>
      <c r="C102" s="224"/>
      <c r="D102" s="224"/>
      <c r="E102" s="224"/>
      <c r="F102" s="224"/>
      <c r="G102" s="224"/>
      <c r="H102" s="224"/>
      <c r="I102" s="224"/>
      <c r="J102" s="224"/>
      <c r="K102" s="224"/>
      <c r="L102" s="224"/>
      <c r="M102" s="224"/>
      <c r="N102" s="224"/>
      <c r="O102" s="224"/>
      <c r="P102" s="224"/>
      <c r="Q102" s="236"/>
      <c r="R102" s="210"/>
      <c r="S102" s="226"/>
      <c r="T102" s="210"/>
      <c r="U102" s="210"/>
      <c r="V102" s="210"/>
      <c r="W102" s="210"/>
    </row>
    <row r="103" spans="2:23" ht="17.25">
      <c r="B103" s="224"/>
      <c r="C103" s="224"/>
      <c r="D103" s="224"/>
      <c r="E103" s="224"/>
      <c r="F103" s="224"/>
      <c r="G103" s="224"/>
      <c r="H103" s="224"/>
      <c r="I103" s="224"/>
      <c r="J103" s="224"/>
      <c r="K103" s="224"/>
      <c r="L103" s="224"/>
      <c r="M103" s="224"/>
      <c r="N103" s="224"/>
      <c r="O103" s="224"/>
      <c r="P103" s="224"/>
      <c r="Q103" s="236"/>
      <c r="R103" s="210"/>
      <c r="S103" s="226"/>
      <c r="T103" s="210"/>
      <c r="U103" s="210"/>
      <c r="V103" s="210"/>
      <c r="W103" s="210"/>
    </row>
    <row r="104" spans="2:23" ht="17.25">
      <c r="B104" s="224"/>
      <c r="C104" s="224"/>
      <c r="D104" s="224"/>
      <c r="E104" s="224"/>
      <c r="F104" s="224"/>
      <c r="G104" s="224"/>
      <c r="H104" s="224"/>
      <c r="I104" s="224"/>
      <c r="J104" s="224"/>
      <c r="K104" s="224"/>
      <c r="L104" s="224"/>
      <c r="M104" s="224"/>
      <c r="N104" s="224"/>
      <c r="O104" s="224"/>
      <c r="P104" s="224"/>
      <c r="Q104" s="236"/>
      <c r="R104" s="210"/>
      <c r="S104" s="226"/>
      <c r="T104" s="210"/>
      <c r="U104" s="210"/>
      <c r="V104" s="210"/>
      <c r="W104" s="210"/>
    </row>
    <row r="105" spans="2:23" ht="17.25">
      <c r="B105" s="224"/>
      <c r="C105" s="224"/>
      <c r="D105" s="224"/>
      <c r="E105" s="224"/>
      <c r="F105" s="224"/>
      <c r="G105" s="224"/>
      <c r="H105" s="224"/>
      <c r="I105" s="224"/>
      <c r="J105" s="224"/>
      <c r="K105" s="224"/>
      <c r="L105" s="224"/>
      <c r="M105" s="224"/>
      <c r="N105" s="224"/>
      <c r="O105" s="224"/>
      <c r="P105" s="224"/>
      <c r="Q105" s="236"/>
      <c r="R105" s="210"/>
      <c r="S105" s="226"/>
      <c r="T105" s="210"/>
      <c r="U105" s="210"/>
      <c r="V105" s="210"/>
      <c r="W105" s="210"/>
    </row>
    <row r="106" spans="2:23" ht="17.25">
      <c r="B106" s="224"/>
      <c r="C106" s="224"/>
      <c r="D106" s="224"/>
      <c r="E106" s="224"/>
      <c r="F106" s="224"/>
      <c r="G106" s="224"/>
      <c r="H106" s="224"/>
      <c r="I106" s="224"/>
      <c r="J106" s="224"/>
      <c r="K106" s="224"/>
      <c r="L106" s="224"/>
      <c r="M106" s="224"/>
      <c r="N106" s="224"/>
      <c r="O106" s="224"/>
      <c r="P106" s="224"/>
      <c r="Q106" s="236"/>
      <c r="R106" s="210"/>
      <c r="S106" s="226"/>
      <c r="T106" s="210"/>
      <c r="U106" s="210"/>
      <c r="V106" s="210"/>
      <c r="W106" s="210"/>
    </row>
    <row r="107" spans="2:23" ht="17.25">
      <c r="B107" s="224"/>
      <c r="C107" s="224"/>
      <c r="D107" s="224"/>
      <c r="E107" s="224"/>
      <c r="F107" s="224"/>
      <c r="G107" s="224"/>
      <c r="H107" s="224"/>
      <c r="I107" s="224"/>
      <c r="J107" s="224"/>
      <c r="K107" s="224"/>
      <c r="L107" s="224"/>
      <c r="M107" s="224"/>
      <c r="N107" s="224"/>
      <c r="O107" s="224"/>
      <c r="P107" s="224"/>
      <c r="Q107" s="236"/>
      <c r="R107" s="210"/>
      <c r="S107" s="226"/>
      <c r="T107" s="210"/>
      <c r="U107" s="210"/>
      <c r="V107" s="210"/>
      <c r="W107" s="210"/>
    </row>
    <row r="108" spans="2:23" ht="17.25">
      <c r="B108" s="224"/>
      <c r="C108" s="224"/>
      <c r="D108" s="224"/>
      <c r="E108" s="224"/>
      <c r="F108" s="224"/>
      <c r="G108" s="224"/>
      <c r="H108" s="224"/>
      <c r="I108" s="224"/>
      <c r="J108" s="224"/>
      <c r="K108" s="224"/>
      <c r="L108" s="224"/>
      <c r="M108" s="224"/>
      <c r="N108" s="224"/>
      <c r="O108" s="224"/>
      <c r="P108" s="224"/>
      <c r="Q108" s="236"/>
      <c r="R108" s="210"/>
      <c r="S108" s="226"/>
      <c r="T108" s="210"/>
      <c r="U108" s="210"/>
      <c r="V108" s="210"/>
      <c r="W108" s="210"/>
    </row>
    <row r="109" spans="2:23" ht="17.25">
      <c r="B109" s="224"/>
      <c r="C109" s="224"/>
      <c r="D109" s="224"/>
      <c r="E109" s="224"/>
      <c r="F109" s="224"/>
      <c r="G109" s="224"/>
      <c r="H109" s="224"/>
      <c r="I109" s="224"/>
      <c r="J109" s="224"/>
      <c r="K109" s="224"/>
      <c r="L109" s="224"/>
      <c r="M109" s="224"/>
      <c r="N109" s="224"/>
      <c r="O109" s="224"/>
      <c r="P109" s="224"/>
      <c r="Q109" s="236"/>
      <c r="R109" s="210"/>
      <c r="S109" s="226"/>
      <c r="T109" s="210"/>
      <c r="U109" s="210"/>
      <c r="V109" s="210"/>
      <c r="W109" s="210"/>
    </row>
    <row r="110" spans="2:23" ht="17.25">
      <c r="B110" s="224"/>
      <c r="C110" s="224"/>
      <c r="D110" s="224"/>
      <c r="E110" s="224"/>
      <c r="F110" s="224"/>
      <c r="G110" s="224"/>
      <c r="H110" s="224"/>
      <c r="I110" s="224"/>
      <c r="J110" s="224"/>
      <c r="K110" s="224"/>
      <c r="L110" s="224"/>
      <c r="M110" s="224"/>
      <c r="N110" s="224"/>
      <c r="O110" s="224"/>
      <c r="P110" s="224"/>
      <c r="Q110" s="236"/>
      <c r="R110" s="210"/>
      <c r="S110" s="226"/>
      <c r="T110" s="210"/>
      <c r="U110" s="210"/>
      <c r="V110" s="210"/>
      <c r="W110" s="210"/>
    </row>
    <row r="111" spans="2:23" ht="17.25">
      <c r="B111" s="224"/>
      <c r="C111" s="224"/>
      <c r="D111" s="224"/>
      <c r="E111" s="224"/>
      <c r="F111" s="224"/>
      <c r="G111" s="224"/>
      <c r="H111" s="224"/>
      <c r="I111" s="224"/>
      <c r="J111" s="224"/>
      <c r="K111" s="224"/>
      <c r="L111" s="224"/>
      <c r="M111" s="224"/>
      <c r="N111" s="224"/>
      <c r="O111" s="224"/>
      <c r="P111" s="224"/>
      <c r="Q111" s="236"/>
      <c r="R111" s="210"/>
      <c r="S111" s="226"/>
      <c r="T111" s="210"/>
      <c r="U111" s="210"/>
      <c r="V111" s="210"/>
      <c r="W111" s="210"/>
    </row>
    <row r="112" spans="2:23" ht="17.25">
      <c r="B112" s="224"/>
      <c r="C112" s="224"/>
      <c r="D112" s="224"/>
      <c r="E112" s="224"/>
      <c r="F112" s="224"/>
      <c r="G112" s="224"/>
      <c r="H112" s="224"/>
      <c r="I112" s="224"/>
      <c r="J112" s="224"/>
      <c r="K112" s="224"/>
      <c r="L112" s="224"/>
      <c r="M112" s="224"/>
      <c r="N112" s="224"/>
      <c r="O112" s="224"/>
      <c r="P112" s="224"/>
      <c r="Q112" s="236"/>
      <c r="R112" s="210"/>
      <c r="S112" s="226"/>
      <c r="T112" s="210"/>
      <c r="U112" s="210"/>
      <c r="V112" s="210"/>
      <c r="W112" s="210"/>
    </row>
    <row r="113" spans="2:23" ht="17.25">
      <c r="B113" s="224"/>
      <c r="C113" s="224"/>
      <c r="D113" s="224"/>
      <c r="E113" s="224"/>
      <c r="F113" s="224"/>
      <c r="G113" s="224"/>
      <c r="H113" s="224"/>
      <c r="I113" s="224"/>
      <c r="J113" s="224"/>
      <c r="K113" s="224"/>
      <c r="L113" s="224"/>
      <c r="M113" s="224"/>
      <c r="N113" s="224"/>
      <c r="O113" s="224"/>
      <c r="P113" s="224"/>
      <c r="Q113" s="236"/>
      <c r="R113" s="210"/>
      <c r="S113" s="226"/>
      <c r="T113" s="210"/>
      <c r="U113" s="210"/>
      <c r="V113" s="210"/>
      <c r="W113" s="210"/>
    </row>
    <row r="114" spans="2:23" ht="17.25">
      <c r="B114" s="224"/>
      <c r="C114" s="224"/>
      <c r="D114" s="224"/>
      <c r="E114" s="224"/>
      <c r="F114" s="224"/>
      <c r="G114" s="224"/>
      <c r="H114" s="224"/>
      <c r="I114" s="224"/>
      <c r="J114" s="224"/>
      <c r="K114" s="224"/>
      <c r="L114" s="224"/>
      <c r="M114" s="224"/>
      <c r="N114" s="224"/>
      <c r="O114" s="224"/>
      <c r="P114" s="224"/>
      <c r="Q114" s="236"/>
      <c r="R114" s="210"/>
      <c r="S114" s="226"/>
      <c r="T114" s="210"/>
      <c r="U114" s="210"/>
      <c r="V114" s="210"/>
      <c r="W114" s="210"/>
    </row>
    <row r="115" spans="2:23" ht="17.25">
      <c r="B115" s="224"/>
      <c r="C115" s="224"/>
      <c r="D115" s="224"/>
      <c r="E115" s="224"/>
      <c r="F115" s="224"/>
      <c r="G115" s="224"/>
      <c r="H115" s="224"/>
      <c r="I115" s="224"/>
      <c r="J115" s="224"/>
      <c r="K115" s="224"/>
      <c r="L115" s="224"/>
      <c r="M115" s="224"/>
      <c r="N115" s="224"/>
      <c r="O115" s="224"/>
      <c r="P115" s="224"/>
      <c r="Q115" s="236"/>
      <c r="R115" s="210"/>
      <c r="S115" s="226"/>
      <c r="T115" s="210"/>
      <c r="U115" s="210"/>
      <c r="V115" s="210"/>
      <c r="W115" s="210"/>
    </row>
    <row r="116" spans="2:23" ht="17.25">
      <c r="B116" s="224"/>
      <c r="C116" s="224"/>
      <c r="D116" s="224"/>
      <c r="E116" s="224"/>
      <c r="F116" s="224"/>
      <c r="G116" s="224"/>
      <c r="H116" s="224"/>
      <c r="I116" s="224"/>
      <c r="J116" s="224"/>
      <c r="K116" s="224"/>
      <c r="L116" s="224"/>
      <c r="M116" s="224"/>
      <c r="N116" s="224"/>
      <c r="O116" s="224"/>
      <c r="P116" s="224"/>
      <c r="Q116" s="236"/>
      <c r="R116" s="210"/>
      <c r="S116" s="226"/>
      <c r="T116" s="210"/>
      <c r="U116" s="210"/>
      <c r="V116" s="210"/>
      <c r="W116" s="210"/>
    </row>
    <row r="117" spans="2:23" ht="17.25">
      <c r="B117" s="224"/>
      <c r="C117" s="224"/>
      <c r="D117" s="224"/>
      <c r="E117" s="224"/>
      <c r="F117" s="224"/>
      <c r="G117" s="224"/>
      <c r="H117" s="224"/>
      <c r="I117" s="224"/>
      <c r="J117" s="224"/>
      <c r="K117" s="224"/>
      <c r="L117" s="224"/>
      <c r="M117" s="224"/>
      <c r="N117" s="224"/>
      <c r="O117" s="224"/>
      <c r="P117" s="224"/>
      <c r="Q117" s="236"/>
      <c r="R117" s="210"/>
      <c r="S117" s="226"/>
      <c r="T117" s="210"/>
      <c r="U117" s="210"/>
      <c r="V117" s="210"/>
      <c r="W117" s="210"/>
    </row>
    <row r="118" spans="2:23" ht="17.25">
      <c r="B118" s="224"/>
      <c r="C118" s="224"/>
      <c r="D118" s="224"/>
      <c r="E118" s="224"/>
      <c r="F118" s="224"/>
      <c r="G118" s="224"/>
      <c r="H118" s="224"/>
      <c r="I118" s="224"/>
      <c r="J118" s="224"/>
      <c r="K118" s="224"/>
      <c r="L118" s="224"/>
      <c r="M118" s="224"/>
      <c r="N118" s="224"/>
      <c r="O118" s="224"/>
      <c r="P118" s="224"/>
      <c r="Q118" s="236"/>
      <c r="R118" s="210"/>
      <c r="S118" s="226"/>
      <c r="T118" s="210"/>
      <c r="U118" s="210"/>
      <c r="V118" s="210"/>
      <c r="W118" s="210"/>
    </row>
    <row r="119" spans="2:23" ht="17.25">
      <c r="B119" s="224"/>
      <c r="C119" s="224"/>
      <c r="D119" s="224"/>
      <c r="E119" s="224"/>
      <c r="F119" s="224"/>
      <c r="G119" s="224"/>
      <c r="H119" s="224"/>
      <c r="I119" s="224"/>
      <c r="J119" s="224"/>
      <c r="K119" s="224"/>
      <c r="L119" s="224"/>
      <c r="M119" s="224"/>
      <c r="N119" s="224"/>
      <c r="O119" s="224"/>
      <c r="P119" s="224"/>
      <c r="Q119" s="236"/>
      <c r="R119" s="210"/>
      <c r="S119" s="226"/>
      <c r="T119" s="210"/>
      <c r="U119" s="210"/>
      <c r="V119" s="210"/>
      <c r="W119" s="210"/>
    </row>
    <row r="120" spans="2:23" ht="17.25">
      <c r="B120" s="224"/>
      <c r="C120" s="224"/>
      <c r="D120" s="224"/>
      <c r="E120" s="224"/>
      <c r="F120" s="224"/>
      <c r="G120" s="224"/>
      <c r="H120" s="224"/>
      <c r="I120" s="224"/>
      <c r="J120" s="224"/>
      <c r="K120" s="224"/>
      <c r="L120" s="224"/>
      <c r="M120" s="224"/>
      <c r="N120" s="224"/>
      <c r="O120" s="224"/>
      <c r="P120" s="224"/>
      <c r="Q120" s="236"/>
      <c r="R120" s="210"/>
      <c r="S120" s="226"/>
      <c r="T120" s="210"/>
      <c r="U120" s="210"/>
      <c r="V120" s="210"/>
      <c r="W120" s="210"/>
    </row>
    <row r="121" spans="2:23" ht="17.25">
      <c r="B121" s="224"/>
      <c r="C121" s="224"/>
      <c r="D121" s="224"/>
      <c r="E121" s="224"/>
      <c r="F121" s="224"/>
      <c r="G121" s="224"/>
      <c r="H121" s="224"/>
      <c r="I121" s="224"/>
      <c r="J121" s="224"/>
      <c r="K121" s="224"/>
      <c r="L121" s="224"/>
      <c r="M121" s="224"/>
      <c r="N121" s="224"/>
      <c r="O121" s="224"/>
      <c r="P121" s="224"/>
      <c r="Q121" s="236"/>
      <c r="R121" s="210"/>
      <c r="S121" s="226"/>
      <c r="T121" s="210"/>
      <c r="U121" s="210"/>
      <c r="V121" s="210"/>
      <c r="W121" s="210"/>
    </row>
    <row r="122" spans="2:23" ht="17.25">
      <c r="B122" s="224"/>
      <c r="C122" s="224"/>
      <c r="D122" s="224"/>
      <c r="E122" s="224"/>
      <c r="F122" s="224"/>
      <c r="G122" s="224"/>
      <c r="H122" s="224"/>
      <c r="I122" s="224"/>
      <c r="J122" s="224"/>
      <c r="K122" s="224"/>
      <c r="L122" s="224"/>
      <c r="M122" s="224"/>
      <c r="N122" s="224"/>
      <c r="O122" s="224"/>
      <c r="P122" s="224"/>
      <c r="Q122" s="236"/>
      <c r="R122" s="210"/>
      <c r="S122" s="226"/>
      <c r="T122" s="210"/>
      <c r="U122" s="210"/>
      <c r="V122" s="210"/>
      <c r="W122" s="210"/>
    </row>
    <row r="123" spans="2:23" ht="17.25">
      <c r="B123" s="224"/>
      <c r="C123" s="224"/>
      <c r="D123" s="224"/>
      <c r="E123" s="224"/>
      <c r="F123" s="224"/>
      <c r="G123" s="224"/>
      <c r="H123" s="224"/>
      <c r="I123" s="224"/>
      <c r="J123" s="224"/>
      <c r="K123" s="224"/>
      <c r="L123" s="224"/>
      <c r="M123" s="224"/>
      <c r="N123" s="224"/>
      <c r="O123" s="224"/>
      <c r="P123" s="224"/>
      <c r="Q123" s="236"/>
      <c r="R123" s="210"/>
      <c r="S123" s="226"/>
      <c r="T123" s="210"/>
      <c r="U123" s="210"/>
      <c r="V123" s="210"/>
      <c r="W123" s="210"/>
    </row>
    <row r="124" spans="2:23" ht="17.25">
      <c r="B124" s="224"/>
      <c r="C124" s="224"/>
      <c r="D124" s="224"/>
      <c r="E124" s="224"/>
      <c r="F124" s="224"/>
      <c r="G124" s="224"/>
      <c r="H124" s="224"/>
      <c r="I124" s="224"/>
      <c r="J124" s="224"/>
      <c r="K124" s="224"/>
      <c r="L124" s="224"/>
      <c r="M124" s="224"/>
      <c r="N124" s="224"/>
      <c r="O124" s="224"/>
      <c r="P124" s="224"/>
      <c r="Q124" s="236"/>
      <c r="R124" s="210"/>
      <c r="S124" s="226"/>
      <c r="T124" s="210"/>
      <c r="U124" s="210"/>
      <c r="V124" s="210"/>
      <c r="W124" s="210"/>
    </row>
    <row r="125" spans="2:23" ht="17.25">
      <c r="B125" s="224"/>
      <c r="C125" s="224"/>
      <c r="D125" s="224"/>
      <c r="E125" s="224"/>
      <c r="F125" s="224"/>
      <c r="G125" s="224"/>
      <c r="H125" s="224"/>
      <c r="I125" s="224"/>
      <c r="J125" s="224"/>
      <c r="K125" s="224"/>
      <c r="L125" s="224"/>
      <c r="M125" s="224"/>
      <c r="N125" s="224"/>
      <c r="O125" s="224"/>
      <c r="P125" s="224"/>
      <c r="Q125" s="236"/>
      <c r="R125" s="210"/>
      <c r="S125" s="226"/>
      <c r="T125" s="210"/>
      <c r="U125" s="210"/>
      <c r="V125" s="210"/>
      <c r="W125" s="210"/>
    </row>
    <row r="126" spans="2:23" ht="17.25">
      <c r="B126" s="224"/>
      <c r="C126" s="224"/>
      <c r="D126" s="224"/>
      <c r="E126" s="224"/>
      <c r="F126" s="224"/>
      <c r="G126" s="224"/>
      <c r="H126" s="224"/>
      <c r="I126" s="224"/>
      <c r="J126" s="224"/>
      <c r="K126" s="224"/>
      <c r="L126" s="224"/>
      <c r="M126" s="224"/>
      <c r="N126" s="224"/>
      <c r="O126" s="224"/>
      <c r="P126" s="224"/>
      <c r="Q126" s="236"/>
      <c r="R126" s="210"/>
      <c r="S126" s="226"/>
      <c r="T126" s="210"/>
      <c r="U126" s="210"/>
      <c r="V126" s="210"/>
      <c r="W126" s="210"/>
    </row>
    <row r="127" spans="2:23" ht="17.25">
      <c r="B127" s="224"/>
      <c r="C127" s="224"/>
      <c r="D127" s="224"/>
      <c r="E127" s="224"/>
      <c r="F127" s="224"/>
      <c r="G127" s="224"/>
      <c r="H127" s="224"/>
      <c r="I127" s="224"/>
      <c r="J127" s="224"/>
      <c r="K127" s="224"/>
      <c r="L127" s="224"/>
      <c r="M127" s="224"/>
      <c r="N127" s="224"/>
      <c r="O127" s="224"/>
      <c r="P127" s="224"/>
      <c r="Q127" s="236"/>
      <c r="R127" s="210"/>
      <c r="S127" s="226"/>
      <c r="T127" s="210"/>
      <c r="U127" s="210"/>
      <c r="V127" s="210"/>
      <c r="W127" s="210"/>
    </row>
    <row r="128" spans="2:23" ht="17.25">
      <c r="B128" s="224"/>
      <c r="C128" s="224"/>
      <c r="D128" s="224"/>
      <c r="E128" s="224"/>
      <c r="F128" s="224"/>
      <c r="G128" s="224"/>
      <c r="H128" s="224"/>
      <c r="I128" s="224"/>
      <c r="J128" s="224"/>
      <c r="K128" s="224"/>
      <c r="L128" s="224"/>
      <c r="M128" s="224"/>
      <c r="N128" s="224"/>
      <c r="O128" s="224"/>
      <c r="P128" s="224"/>
      <c r="Q128" s="236"/>
      <c r="R128" s="210"/>
      <c r="S128" s="226"/>
      <c r="T128" s="210"/>
      <c r="U128" s="210"/>
      <c r="V128" s="210"/>
      <c r="W128" s="210"/>
    </row>
    <row r="129" spans="2:23" ht="17.25">
      <c r="B129" s="224"/>
      <c r="C129" s="224"/>
      <c r="D129" s="224"/>
      <c r="E129" s="224"/>
      <c r="F129" s="224"/>
      <c r="G129" s="224"/>
      <c r="H129" s="224"/>
      <c r="I129" s="224"/>
      <c r="J129" s="224"/>
      <c r="K129" s="224"/>
      <c r="L129" s="224"/>
      <c r="M129" s="224"/>
      <c r="N129" s="224"/>
      <c r="O129" s="224"/>
      <c r="P129" s="224"/>
      <c r="Q129" s="236"/>
      <c r="R129" s="210"/>
      <c r="S129" s="226"/>
      <c r="T129" s="210"/>
      <c r="U129" s="210"/>
      <c r="V129" s="210"/>
      <c r="W129" s="210"/>
    </row>
    <row r="130" spans="2:23" ht="17.25">
      <c r="B130" s="224"/>
      <c r="C130" s="224"/>
      <c r="D130" s="224"/>
      <c r="E130" s="224"/>
      <c r="F130" s="224"/>
      <c r="G130" s="224"/>
      <c r="H130" s="224"/>
      <c r="I130" s="224"/>
      <c r="J130" s="224"/>
      <c r="K130" s="224"/>
      <c r="L130" s="224"/>
      <c r="M130" s="224"/>
      <c r="N130" s="224"/>
      <c r="O130" s="224"/>
      <c r="P130" s="224"/>
      <c r="Q130" s="236"/>
      <c r="R130" s="210"/>
      <c r="S130" s="226"/>
      <c r="T130" s="210"/>
      <c r="U130" s="210"/>
      <c r="V130" s="210"/>
      <c r="W130" s="210"/>
    </row>
    <row r="131" spans="2:23" ht="17.25">
      <c r="B131" s="224"/>
      <c r="C131" s="224"/>
      <c r="D131" s="224"/>
      <c r="E131" s="224"/>
      <c r="F131" s="224"/>
      <c r="G131" s="224"/>
      <c r="H131" s="224"/>
      <c r="I131" s="224"/>
      <c r="J131" s="224"/>
      <c r="K131" s="224"/>
      <c r="L131" s="224"/>
      <c r="M131" s="224"/>
      <c r="N131" s="224"/>
      <c r="O131" s="224"/>
      <c r="P131" s="224"/>
      <c r="Q131" s="236"/>
      <c r="R131" s="210"/>
      <c r="S131" s="226"/>
      <c r="T131" s="210"/>
      <c r="U131" s="210"/>
      <c r="V131" s="210"/>
      <c r="W131" s="210"/>
    </row>
    <row r="132" spans="2:23" ht="17.25">
      <c r="B132" s="224"/>
      <c r="C132" s="224"/>
      <c r="D132" s="224"/>
      <c r="E132" s="224"/>
      <c r="F132" s="224"/>
      <c r="G132" s="224"/>
      <c r="H132" s="224"/>
      <c r="I132" s="224"/>
      <c r="J132" s="224"/>
      <c r="K132" s="224"/>
      <c r="L132" s="224"/>
      <c r="M132" s="224"/>
      <c r="N132" s="224"/>
      <c r="O132" s="224"/>
      <c r="P132" s="224"/>
      <c r="Q132" s="236"/>
      <c r="R132" s="210"/>
      <c r="S132" s="226"/>
      <c r="T132" s="210"/>
      <c r="U132" s="210"/>
      <c r="V132" s="210"/>
      <c r="W132" s="210"/>
    </row>
    <row r="133" spans="2:23" ht="17.25">
      <c r="B133" s="224"/>
      <c r="C133" s="224"/>
      <c r="D133" s="224"/>
      <c r="E133" s="224"/>
      <c r="F133" s="224"/>
      <c r="G133" s="224"/>
      <c r="H133" s="224"/>
      <c r="I133" s="224"/>
      <c r="J133" s="224"/>
      <c r="K133" s="224"/>
      <c r="L133" s="224"/>
      <c r="M133" s="224"/>
      <c r="N133" s="224"/>
      <c r="O133" s="224"/>
      <c r="P133" s="224"/>
      <c r="Q133" s="236"/>
      <c r="R133" s="210"/>
      <c r="S133" s="226"/>
      <c r="T133" s="210"/>
      <c r="U133" s="210"/>
      <c r="V133" s="210"/>
      <c r="W133" s="210"/>
    </row>
    <row r="134" spans="2:23" ht="17.25">
      <c r="B134" s="224"/>
      <c r="C134" s="224"/>
      <c r="D134" s="224"/>
      <c r="E134" s="224"/>
      <c r="F134" s="224"/>
      <c r="G134" s="224"/>
      <c r="H134" s="224"/>
      <c r="I134" s="224"/>
      <c r="J134" s="224"/>
      <c r="K134" s="224"/>
      <c r="L134" s="224"/>
      <c r="M134" s="224"/>
      <c r="N134" s="224"/>
      <c r="O134" s="224"/>
      <c r="P134" s="224"/>
      <c r="Q134" s="236"/>
      <c r="R134" s="210"/>
      <c r="S134" s="226"/>
      <c r="T134" s="210"/>
      <c r="U134" s="210"/>
      <c r="V134" s="210"/>
      <c r="W134" s="210"/>
    </row>
    <row r="135" spans="2:23" ht="17.25">
      <c r="B135" s="224"/>
      <c r="C135" s="224"/>
      <c r="D135" s="224"/>
      <c r="E135" s="224"/>
      <c r="F135" s="224"/>
      <c r="G135" s="224"/>
      <c r="H135" s="224"/>
      <c r="I135" s="224"/>
      <c r="J135" s="224"/>
      <c r="K135" s="224"/>
      <c r="L135" s="224"/>
      <c r="M135" s="224"/>
      <c r="N135" s="224"/>
      <c r="O135" s="224"/>
      <c r="P135" s="224"/>
      <c r="Q135" s="236"/>
      <c r="R135" s="210"/>
      <c r="S135" s="226"/>
      <c r="T135" s="210"/>
      <c r="U135" s="210"/>
      <c r="V135" s="210"/>
      <c r="W135" s="210"/>
    </row>
    <row r="136" spans="2:23" ht="17.25">
      <c r="B136" s="224"/>
      <c r="C136" s="224"/>
      <c r="D136" s="224"/>
      <c r="E136" s="224"/>
      <c r="F136" s="224"/>
      <c r="G136" s="224"/>
      <c r="H136" s="224"/>
      <c r="I136" s="224"/>
      <c r="J136" s="224"/>
      <c r="K136" s="224"/>
      <c r="L136" s="224"/>
      <c r="M136" s="224"/>
      <c r="N136" s="224"/>
      <c r="O136" s="224"/>
      <c r="P136" s="224"/>
      <c r="Q136" s="236"/>
      <c r="R136" s="210"/>
      <c r="S136" s="226"/>
      <c r="T136" s="210"/>
      <c r="U136" s="210"/>
      <c r="V136" s="210"/>
      <c r="W136" s="210"/>
    </row>
  </sheetData>
  <mergeCells count="1">
    <mergeCell ref="S6:V8"/>
  </mergeCells>
  <printOptions/>
  <pageMargins left="0.5905511811023623" right="0.3937007874015748" top="0.31496062992125984" bottom="0" header="0.5118110236220472" footer="0.1968503937007874"/>
  <pageSetup firstPageNumber="32" useFirstPageNumber="1" horizontalDpi="600" verticalDpi="600" orientation="portrait" paperSize="9" scale="75" r:id="rId1"/>
  <headerFooter alignWithMargins="0">
    <oddFooter>&amp;C－&amp;P－</oddFooter>
  </headerFooter>
  <colBreaks count="1" manualBreakCount="1">
    <brk id="11" max="6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136"/>
  <sheetViews>
    <sheetView showGridLines="0" zoomScale="85" zoomScaleNormal="85" workbookViewId="0" topLeftCell="A1">
      <selection activeCell="D13" sqref="D13"/>
    </sheetView>
  </sheetViews>
  <sheetFormatPr defaultColWidth="10.66015625" defaultRowHeight="18"/>
  <cols>
    <col min="1" max="1" width="12.16015625" style="147" customWidth="1"/>
    <col min="2" max="10" width="8.66015625" style="145" customWidth="1"/>
    <col min="11" max="11" width="1.07421875" style="145" customWidth="1"/>
    <col min="12" max="12" width="4.66015625" style="145" customWidth="1"/>
    <col min="13" max="16" width="8.66015625" style="145" customWidth="1"/>
    <col min="17" max="17" width="8.66015625" style="146" customWidth="1"/>
    <col min="18" max="18" width="12.16015625" style="147" customWidth="1"/>
    <col min="19" max="19" width="15.08203125" style="147" customWidth="1"/>
    <col min="20" max="20" width="12.08203125" style="214" bestFit="1" customWidth="1"/>
    <col min="21" max="16384" width="10.66015625" style="147" customWidth="1"/>
  </cols>
  <sheetData>
    <row r="1" spans="1:20" ht="24.75" customHeight="1">
      <c r="A1" s="144" t="s">
        <v>86</v>
      </c>
      <c r="T1" s="148"/>
    </row>
    <row r="2" spans="1:21" s="151" customFormat="1" ht="17.25" customHeight="1" thickBot="1">
      <c r="A2" s="30"/>
      <c r="B2" s="109"/>
      <c r="C2" s="110"/>
      <c r="D2" s="111"/>
      <c r="E2" s="112"/>
      <c r="F2" s="113"/>
      <c r="G2" s="112"/>
      <c r="H2" s="113"/>
      <c r="I2" s="114" t="s">
        <v>78</v>
      </c>
      <c r="J2" s="115" t="str">
        <f>'実数'!J2</f>
        <v>平成１４年</v>
      </c>
      <c r="K2" s="116"/>
      <c r="L2" s="117"/>
      <c r="M2" s="116"/>
      <c r="N2" s="118"/>
      <c r="O2" s="116"/>
      <c r="P2" s="118" t="s">
        <v>77</v>
      </c>
      <c r="Q2" s="119" t="str">
        <f>J2</f>
        <v>平成１４年</v>
      </c>
      <c r="R2" s="3"/>
      <c r="S2" s="149"/>
      <c r="T2" s="150"/>
      <c r="U2" s="149"/>
    </row>
    <row r="3" spans="1:21" s="154" customFormat="1" ht="36.75" customHeight="1" thickBot="1">
      <c r="A3" s="85"/>
      <c r="B3" s="120" t="s">
        <v>0</v>
      </c>
      <c r="C3" s="121" t="s">
        <v>1</v>
      </c>
      <c r="D3" s="122" t="s">
        <v>2</v>
      </c>
      <c r="E3" s="122" t="s">
        <v>3</v>
      </c>
      <c r="F3" s="122" t="s">
        <v>4</v>
      </c>
      <c r="G3" s="122" t="s">
        <v>5</v>
      </c>
      <c r="H3" s="122" t="s">
        <v>6</v>
      </c>
      <c r="I3" s="123" t="s">
        <v>7</v>
      </c>
      <c r="J3" s="124" t="s">
        <v>8</v>
      </c>
      <c r="K3" s="125"/>
      <c r="L3" s="126"/>
      <c r="M3" s="127" t="s">
        <v>9</v>
      </c>
      <c r="N3" s="122" t="s">
        <v>10</v>
      </c>
      <c r="O3" s="121" t="s">
        <v>11</v>
      </c>
      <c r="P3" s="122" t="s">
        <v>12</v>
      </c>
      <c r="Q3" s="124" t="s">
        <v>79</v>
      </c>
      <c r="R3" s="102"/>
      <c r="S3" s="152"/>
      <c r="T3" s="153" t="s">
        <v>83</v>
      </c>
      <c r="U3" s="153" t="s">
        <v>87</v>
      </c>
    </row>
    <row r="4" spans="1:23" s="154" customFormat="1" ht="18" customHeight="1">
      <c r="A4" s="8" t="s">
        <v>13</v>
      </c>
      <c r="B4" s="155">
        <f>IF('実数'!B4/'率'!$T4*100000,'実数'!B4/'率'!$T4*100000,"-")</f>
        <v>241.70528855310775</v>
      </c>
      <c r="C4" s="156">
        <f>IF('実数'!C4/'率'!$T4*100000,'実数'!C4/'率'!$T4*100000,"-")</f>
        <v>8.522474763507079</v>
      </c>
      <c r="D4" s="157">
        <f>IF('実数'!D4/'率'!$T4*100000,'実数'!D4/'率'!$T4*100000,"-")</f>
        <v>39.05545679639388</v>
      </c>
      <c r="E4" s="157">
        <f>IF('実数'!E4/'率'!$T4*100000,'実数'!E4/'率'!$T4*100000,"-")</f>
        <v>19.818582947114468</v>
      </c>
      <c r="F4" s="157">
        <f>IF('実数'!F4/'率'!$T4*100000,'実数'!F4/'率'!$T4*100000,"-")</f>
        <v>10.074757158275665</v>
      </c>
      <c r="G4" s="157">
        <f>IF('実数'!G4/'率'!$T4*100000,'実数'!G4/'率'!$T4*100000,"-")</f>
        <v>27.48793727382388</v>
      </c>
      <c r="H4" s="157">
        <f>IF('実数'!H4/'率'!$T4*100000,'実数'!H4/'率'!$T4*100000,"-")</f>
        <v>12.46984318455971</v>
      </c>
      <c r="I4" s="158">
        <f>IF('実数'!I4/'率'!$T4*100000,'実数'!I4/'率'!$T4*100000,"-")</f>
        <v>15.980731382134469</v>
      </c>
      <c r="J4" s="159">
        <f>IF('実数'!J4/'率'!$T4*100000,'実数'!J4/'率'!$T4*100000,"-")</f>
        <v>44.76303091867183</v>
      </c>
      <c r="K4" s="160"/>
      <c r="L4" s="161"/>
      <c r="M4" s="162">
        <f>IF('実数'!M4/'率'!$U4*100000,'実数'!M4/'率'!$U4*100000,"-")</f>
        <v>14.933217234462706</v>
      </c>
      <c r="N4" s="157">
        <f>IF('実数'!N4/'率'!$U4*100000,'実数'!N4/'率'!$U4*100000,"-")</f>
        <v>8.270489636620901</v>
      </c>
      <c r="O4" s="156">
        <f>IF('実数'!O4/'率'!$T4*100000,'実数'!O4/'率'!$T4*100000,"-")</f>
        <v>5.530601231667831</v>
      </c>
      <c r="P4" s="157">
        <f>IF('実数'!P4/'率'!$T4*100000,'実数'!P4/'率'!$T4*100000,"-")</f>
        <v>46.158974033394706</v>
      </c>
      <c r="Q4" s="138">
        <f>IF('実数'!Q4/'率'!$T4*100000,'実数'!Q4/'率'!$T4*100000,"-")</f>
        <v>29.893340105390134</v>
      </c>
      <c r="R4" s="100" t="s">
        <v>13</v>
      </c>
      <c r="S4" s="163"/>
      <c r="T4" s="164">
        <v>126008000</v>
      </c>
      <c r="U4" s="164">
        <v>64313000</v>
      </c>
      <c r="V4" s="165"/>
      <c r="W4" s="165"/>
    </row>
    <row r="5" spans="1:23" s="168" customFormat="1" ht="18" customHeight="1">
      <c r="A5" s="10" t="s">
        <v>14</v>
      </c>
      <c r="B5" s="128">
        <f>IF('実数'!B5/'率'!$T5*100000,'実数'!B5/'率'!$T5*100000,"-")</f>
        <v>291.0037878787879</v>
      </c>
      <c r="C5" s="129">
        <f>IF('実数'!C5/'率'!$T5*100000,'実数'!C5/'率'!$T5*100000,"-")</f>
        <v>7.859848484848484</v>
      </c>
      <c r="D5" s="14">
        <f>IF('実数'!D5/'率'!$T5*100000,'実数'!D5/'率'!$T5*100000,"-")</f>
        <v>47.15909090909091</v>
      </c>
      <c r="E5" s="14">
        <f>IF('実数'!E5/'率'!$T5*100000,'実数'!E5/'率'!$T5*100000,"-")</f>
        <v>21.022727272727273</v>
      </c>
      <c r="F5" s="14">
        <f>IF('実数'!F5/'率'!$T5*100000,'実数'!F5/'率'!$T5*100000,"-")</f>
        <v>12.594696969696969</v>
      </c>
      <c r="G5" s="14">
        <f>IF('実数'!G5/'率'!$T5*100000,'実数'!G5/'率'!$T5*100000,"-")</f>
        <v>41.571969696969695</v>
      </c>
      <c r="H5" s="14">
        <f>IF('実数'!H5/'率'!$T5*100000,'実数'!H5/'率'!$T5*100000,"-")</f>
        <v>14.299242424242424</v>
      </c>
      <c r="I5" s="130">
        <f>IF('実数'!I5/'率'!$T5*100000,'実数'!I5/'率'!$T5*100000,"-")</f>
        <v>19.602272727272727</v>
      </c>
      <c r="J5" s="131">
        <f>IF('実数'!J5/'率'!$T5*100000,'実数'!J5/'率'!$T5*100000,"-")</f>
        <v>56.723484848484844</v>
      </c>
      <c r="K5" s="132"/>
      <c r="L5" s="133"/>
      <c r="M5" s="13">
        <f>IF('実数'!M5/'率'!$U5*100000,'実数'!M5/'率'!$U5*100000,"-")</f>
        <v>15.56350626118068</v>
      </c>
      <c r="N5" s="14">
        <f>IF('実数'!N5/'率'!$U5*100000,'実数'!N5/'率'!$U5*100000,"-")</f>
        <v>10.37567084078712</v>
      </c>
      <c r="O5" s="129">
        <f>IF('実数'!O5/'率'!$T5*100000,'実数'!O5/'率'!$T5*100000,"-")</f>
        <v>5.776515151515151</v>
      </c>
      <c r="P5" s="14">
        <f>IF('実数'!P5/'率'!$T5*100000,'実数'!P5/'率'!$T5*100000,"-")</f>
        <v>50.66287878787879</v>
      </c>
      <c r="Q5" s="130">
        <f>IF('実数'!Q5/'率'!$T5*100000,'実数'!Q5/'率'!$T5*100000,"-")</f>
        <v>33.61742424242424</v>
      </c>
      <c r="R5" s="101" t="s">
        <v>14</v>
      </c>
      <c r="S5" s="163"/>
      <c r="T5" s="166">
        <v>1056000</v>
      </c>
      <c r="U5" s="166">
        <v>559000</v>
      </c>
      <c r="V5" s="165"/>
      <c r="W5" s="167"/>
    </row>
    <row r="6" spans="1:23" s="168" customFormat="1" ht="18" customHeight="1">
      <c r="A6" s="16" t="s">
        <v>15</v>
      </c>
      <c r="B6" s="134">
        <f>IF('実数'!B6/'率'!$T6*100000,'実数'!B6/'率'!$T6*100000,"-")</f>
        <v>283.3909935370168</v>
      </c>
      <c r="C6" s="135">
        <f>IF('実数'!C6/'率'!$T6*100000,'実数'!C6/'率'!$T6*100000,"-")</f>
        <v>8.603406427526728</v>
      </c>
      <c r="D6" s="18">
        <f>IF('実数'!D6/'率'!$T6*100000,'実数'!D6/'率'!$T6*100000,"-")</f>
        <v>40.67064856648999</v>
      </c>
      <c r="E6" s="18">
        <f>IF('実数'!E6/'率'!$T6*100000,'実数'!E6/'率'!$T6*100000,"-")</f>
        <v>20.074614997562367</v>
      </c>
      <c r="F6" s="18">
        <f>IF('実数'!F6/'率'!$T6*100000,'実数'!F6/'率'!$T6*100000,"-")</f>
        <v>11.731917855718267</v>
      </c>
      <c r="G6" s="18">
        <f>IF('実数'!G6/'率'!$T6*100000,'実数'!G6/'率'!$T6*100000,"-")</f>
        <v>43.79915999468153</v>
      </c>
      <c r="H6" s="18">
        <f>IF('実数'!H6/'率'!$T6*100000,'実数'!H6/'率'!$T6*100000,"-")</f>
        <v>14.33901071254455</v>
      </c>
      <c r="I6" s="136">
        <f>IF('実数'!I6/'率'!$T6*100000,'実数'!I6/'率'!$T6*100000,"-")</f>
        <v>19.81390571187974</v>
      </c>
      <c r="J6" s="137">
        <f>IF('実数'!J6/'率'!$T6*100000,'実数'!J6/'率'!$T6*100000,"-")</f>
        <v>51.62043856516038</v>
      </c>
      <c r="K6" s="132"/>
      <c r="L6" s="133"/>
      <c r="M6" s="17">
        <f>IF('実数'!M6/'率'!$U6*100000,'実数'!M6/'率'!$U6*100000,"-")</f>
        <v>17.809615213369085</v>
      </c>
      <c r="N6" s="18">
        <f>IF('実数'!N6/'率'!$U6*100000,'実数'!N6/'率'!$U6*100000,"-")</f>
        <v>11.873076808912723</v>
      </c>
      <c r="O6" s="135">
        <f>IF('実数'!O6/'率'!$T6*100000,'実数'!O6/'率'!$T6*100000,"-")</f>
        <v>5.214185713652563</v>
      </c>
      <c r="P6" s="18">
        <f>IF('実数'!P6/'率'!$T6*100000,'実数'!P6/'率'!$T6*100000,"-")</f>
        <v>51.881147850843</v>
      </c>
      <c r="Q6" s="139">
        <f>IF('実数'!Q6/'率'!$T6*100000,'実数'!Q6/'率'!$T6*100000,"-")</f>
        <v>31.806532853280636</v>
      </c>
      <c r="R6" s="101" t="s">
        <v>15</v>
      </c>
      <c r="S6" s="163"/>
      <c r="T6" s="169">
        <f>SUM(T7:T7)</f>
        <v>383569</v>
      </c>
      <c r="U6" s="169">
        <f>SUM(U7:U7)</f>
        <v>202138</v>
      </c>
      <c r="V6" s="165"/>
      <c r="W6" s="167"/>
    </row>
    <row r="7" spans="1:23" s="154" customFormat="1" ht="18" customHeight="1">
      <c r="A7" s="20" t="s">
        <v>16</v>
      </c>
      <c r="B7" s="170">
        <f>IF('実数'!B7/'率'!$T7*100000,'実数'!B7/'率'!$T7*100000,"-")</f>
        <v>283.3909935370168</v>
      </c>
      <c r="C7" s="171">
        <f>IF('実数'!C7/'率'!$T7*100000,'実数'!C7/'率'!$T7*100000,"-")</f>
        <v>8.603406427526728</v>
      </c>
      <c r="D7" s="172">
        <f>IF('実数'!D7/'率'!$T7*100000,'実数'!D7/'率'!$T7*100000,"-")</f>
        <v>40.67064856648999</v>
      </c>
      <c r="E7" s="172">
        <f>IF('実数'!E7/'率'!$T7*100000,'実数'!E7/'率'!$T7*100000,"-")</f>
        <v>20.074614997562367</v>
      </c>
      <c r="F7" s="172">
        <f>IF('実数'!F7/'率'!$T7*100000,'実数'!F7/'率'!$T7*100000,"-")</f>
        <v>11.731917855718267</v>
      </c>
      <c r="G7" s="172">
        <f>IF('実数'!G7/'率'!$T7*100000,'実数'!G7/'率'!$T7*100000,"-")</f>
        <v>43.79915999468153</v>
      </c>
      <c r="H7" s="172">
        <f>IF('実数'!H7/'率'!$T7*100000,'実数'!H7/'率'!$T7*100000,"-")</f>
        <v>14.33901071254455</v>
      </c>
      <c r="I7" s="173">
        <f>IF('実数'!I7/'率'!$T7*100000,'実数'!I7/'率'!$T7*100000,"-")</f>
        <v>19.81390571187974</v>
      </c>
      <c r="J7" s="174">
        <f>IF('実数'!J7/'率'!$T7*100000,'実数'!J7/'率'!$T7*100000,"-")</f>
        <v>51.62043856516038</v>
      </c>
      <c r="K7" s="160"/>
      <c r="L7" s="161"/>
      <c r="M7" s="175">
        <f>IF('実数'!M7/'率'!$U7*100000,'実数'!M7/'率'!$U7*100000,"-")</f>
        <v>17.809615213369085</v>
      </c>
      <c r="N7" s="172">
        <f>IF('実数'!N7/'率'!$U7*100000,'実数'!N7/'率'!$U7*100000,"-")</f>
        <v>11.873076808912723</v>
      </c>
      <c r="O7" s="171">
        <f>IF('実数'!O7/'率'!$T7*100000,'実数'!O7/'率'!$T7*100000,"-")</f>
        <v>5.214185713652563</v>
      </c>
      <c r="P7" s="172">
        <f>IF('実数'!P7/'率'!$T7*100000,'実数'!P7/'率'!$T7*100000,"-")</f>
        <v>51.881147850843</v>
      </c>
      <c r="Q7" s="140">
        <f>IF('実数'!Q7/'率'!$T7*100000,'実数'!Q7/'率'!$T7*100000,"-")</f>
        <v>31.806532853280636</v>
      </c>
      <c r="R7" s="103" t="s">
        <v>16</v>
      </c>
      <c r="S7" s="163"/>
      <c r="T7" s="176">
        <v>383569</v>
      </c>
      <c r="U7" s="176">
        <v>202138</v>
      </c>
      <c r="V7" s="165"/>
      <c r="W7" s="165"/>
    </row>
    <row r="8" spans="1:23" s="168" customFormat="1" ht="18" customHeight="1">
      <c r="A8" s="16" t="s">
        <v>17</v>
      </c>
      <c r="B8" s="134">
        <f>IF('実数'!B8/'率'!$T8*100000,'実数'!B8/'率'!$T8*100000,"-")</f>
        <v>324.76167812198156</v>
      </c>
      <c r="C8" s="135">
        <f>IF('実数'!C8/'率'!$T8*100000,'実数'!C8/'率'!$T8*100000,"-")</f>
        <v>9.7988437364391</v>
      </c>
      <c r="D8" s="18">
        <f>IF('実数'!D8/'率'!$T8*100000,'実数'!D8/'率'!$T8*100000,"-")</f>
        <v>60.1928972381259</v>
      </c>
      <c r="E8" s="18">
        <f>IF('実数'!E8/'率'!$T8*100000,'実数'!E8/'率'!$T8*100000,"-")</f>
        <v>33.5960356677912</v>
      </c>
      <c r="F8" s="18">
        <f>IF('実数'!F8/'率'!$T8*100000,'実数'!F8/'率'!$T8*100000,"-")</f>
        <v>5.5993392779652</v>
      </c>
      <c r="G8" s="18">
        <f>IF('実数'!G8/'率'!$T8*100000,'実数'!G8/'率'!$T8*100000,"-")</f>
        <v>40.595209765247695</v>
      </c>
      <c r="H8" s="18">
        <f>IF('実数'!H8/'率'!$T8*100000,'実数'!H8/'率'!$T8*100000,"-")</f>
        <v>19.5976874728782</v>
      </c>
      <c r="I8" s="136">
        <f>IF('実数'!I8/'率'!$T8*100000,'実数'!I8/'率'!$T8*100000,"-")</f>
        <v>18.1978526533869</v>
      </c>
      <c r="J8" s="137">
        <f>IF('実数'!J8/'率'!$T8*100000,'実数'!J8/'率'!$T8*100000,"-")</f>
        <v>58.793062418634605</v>
      </c>
      <c r="K8" s="132"/>
      <c r="L8" s="133"/>
      <c r="M8" s="17">
        <f>IF('実数'!M8/'率'!$U8*100000,'実数'!M8/'率'!$U8*100000,"-")</f>
        <v>13.139223209123875</v>
      </c>
      <c r="N8" s="18">
        <f>IF('実数'!N8/'率'!$U8*100000,'実数'!N8/'率'!$U8*100000,"-")</f>
        <v>13.139223209123875</v>
      </c>
      <c r="O8" s="135">
        <f>IF('実数'!O8/'率'!$T8*100000,'実数'!O8/'率'!$T8*100000,"-")</f>
        <v>8.3990089169478</v>
      </c>
      <c r="P8" s="18">
        <f>IF('実数'!P8/'率'!$T8*100000,'実数'!P8/'率'!$T8*100000,"-")</f>
        <v>55.993392779652005</v>
      </c>
      <c r="Q8" s="139">
        <f>IF('実数'!Q8/'率'!$T8*100000,'実数'!Q8/'率'!$T8*100000,"-")</f>
        <v>39.1953749457564</v>
      </c>
      <c r="R8" s="101" t="s">
        <v>17</v>
      </c>
      <c r="S8" s="177"/>
      <c r="T8" s="178">
        <f>SUM(T9:T12)</f>
        <v>71437</v>
      </c>
      <c r="U8" s="178">
        <v>38054</v>
      </c>
      <c r="V8" s="167"/>
      <c r="W8" s="167"/>
    </row>
    <row r="9" spans="1:23" s="154" customFormat="1" ht="18" customHeight="1">
      <c r="A9" s="21" t="s">
        <v>18</v>
      </c>
      <c r="B9" s="179">
        <f>IF('実数'!B9/'率'!$T9*100000,'実数'!B9/'率'!$T9*100000,"-")</f>
        <v>289.9908541346004</v>
      </c>
      <c r="C9" s="180">
        <f>IF('実数'!C9/'率'!$T9*100000,'実数'!C9/'率'!$T9*100000,"-")</f>
        <v>8.922795511833858</v>
      </c>
      <c r="D9" s="181">
        <f>IF('実数'!D9/'率'!$T9*100000,'実数'!D9/'率'!$T9*100000,"-")</f>
        <v>49.07537531508621</v>
      </c>
      <c r="E9" s="181">
        <f>IF('実数'!E9/'率'!$T9*100000,'実数'!E9/'率'!$T9*100000,"-")</f>
        <v>33.460483169376964</v>
      </c>
      <c r="F9" s="181">
        <f>IF('実数'!F9/'率'!$T9*100000,'実数'!F9/'率'!$T9*100000,"-")</f>
        <v>2.2306988779584644</v>
      </c>
      <c r="G9" s="181">
        <f>IF('実数'!G9/'率'!$T9*100000,'実数'!G9/'率'!$T9*100000,"-")</f>
        <v>28.999085413460033</v>
      </c>
      <c r="H9" s="181">
        <f>IF('実数'!H9/'率'!$T9*100000,'実数'!H9/'率'!$T9*100000,"-")</f>
        <v>17.845591023667716</v>
      </c>
      <c r="I9" s="182">
        <f>IF('実数'!I9/'率'!$T9*100000,'実数'!I9/'率'!$T9*100000,"-")</f>
        <v>11.153494389792321</v>
      </c>
      <c r="J9" s="183">
        <f>IF('実数'!J9/'率'!$T9*100000,'実数'!J9/'率'!$T9*100000,"-")</f>
        <v>66.92096633875393</v>
      </c>
      <c r="K9" s="160"/>
      <c r="L9" s="161"/>
      <c r="M9" s="184">
        <f>IF('実数'!M9/'率'!$U9*100000,'実数'!M9/'率'!$U9*100000,"-")</f>
        <v>12.561236025624922</v>
      </c>
      <c r="N9" s="181">
        <f>IF('実数'!N9/'率'!$U9*100000,'実数'!N9/'率'!$U9*100000,"-")</f>
        <v>12.561236025624922</v>
      </c>
      <c r="O9" s="180">
        <f>IF('実数'!O9/'率'!$T9*100000,'実数'!O9/'率'!$T9*100000,"-")</f>
        <v>2.2306988779584644</v>
      </c>
      <c r="P9" s="181">
        <f>IF('実数'!P9/'率'!$T9*100000,'実数'!P9/'率'!$T9*100000,"-")</f>
        <v>55.76747194896161</v>
      </c>
      <c r="Q9" s="141">
        <f>IF('実数'!Q9/'率'!$T9*100000,'実数'!Q9/'率'!$T9*100000,"-")</f>
        <v>35.69118204733543</v>
      </c>
      <c r="R9" s="104" t="s">
        <v>18</v>
      </c>
      <c r="S9" s="163"/>
      <c r="T9" s="185">
        <v>44829</v>
      </c>
      <c r="U9" s="185">
        <v>23883</v>
      </c>
      <c r="V9" s="165"/>
      <c r="W9" s="165"/>
    </row>
    <row r="10" spans="1:23" s="154" customFormat="1" ht="18" customHeight="1">
      <c r="A10" s="23" t="s">
        <v>19</v>
      </c>
      <c r="B10" s="186">
        <f>IF('実数'!B10/'率'!$T10*100000,'実数'!B10/'率'!$T10*100000,"-")</f>
        <v>349.05208404626654</v>
      </c>
      <c r="C10" s="187">
        <f>IF('実数'!C10/'率'!$T10*100000,'実数'!C10/'率'!$T10*100000,"-")</f>
        <v>13.688317021422217</v>
      </c>
      <c r="D10" s="188">
        <f>IF('実数'!D10/'率'!$T10*100000,'実数'!D10/'率'!$T10*100000,"-")</f>
        <v>54.753268085688866</v>
      </c>
      <c r="E10" s="188">
        <f>IF('実数'!E10/'率'!$T10*100000,'実数'!E10/'率'!$T10*100000,"-")</f>
        <v>41.064951064266644</v>
      </c>
      <c r="F10" s="188">
        <f>IF('実数'!F10/'率'!$T10*100000,'実数'!F10/'率'!$T10*100000,"-")</f>
        <v>13.688317021422217</v>
      </c>
      <c r="G10" s="188">
        <f>IF('実数'!G10/'率'!$T10*100000,'実数'!G10/'率'!$T10*100000,"-")</f>
        <v>61.59742659639998</v>
      </c>
      <c r="H10" s="188">
        <f>IF('実数'!H10/'率'!$T10*100000,'実数'!H10/'率'!$T10*100000,"-")</f>
        <v>13.688317021422217</v>
      </c>
      <c r="I10" s="189">
        <f>IF('実数'!I10/'率'!$T10*100000,'実数'!I10/'率'!$T10*100000,"-")</f>
        <v>20.532475532133322</v>
      </c>
      <c r="J10" s="190">
        <f>IF('実数'!J10/'率'!$T10*100000,'実数'!J10/'率'!$T10*100000,"-")</f>
        <v>47.909109574977755</v>
      </c>
      <c r="K10" s="160"/>
      <c r="L10" s="161"/>
      <c r="M10" s="191">
        <f>IF('実数'!M10/'率'!$U10*100000,'実数'!M10/'率'!$U10*100000,"-")</f>
        <v>12.960082944530845</v>
      </c>
      <c r="N10" s="188">
        <f>IF('実数'!N10/'率'!$U10*100000,'実数'!N10/'率'!$U10*100000,"-")</f>
        <v>12.960082944530845</v>
      </c>
      <c r="O10" s="187">
        <f>IF('実数'!O10/'率'!$T10*100000,'実数'!O10/'率'!$T10*100000,"-")</f>
        <v>6.844158510711108</v>
      </c>
      <c r="P10" s="188">
        <f>IF('実数'!P10/'率'!$T10*100000,'実数'!P10/'率'!$T10*100000,"-")</f>
        <v>61.59742659639998</v>
      </c>
      <c r="Q10" s="142">
        <f>IF('実数'!Q10/'率'!$T10*100000,'実数'!Q10/'率'!$T10*100000,"-")</f>
        <v>54.753268085688866</v>
      </c>
      <c r="R10" s="105" t="s">
        <v>19</v>
      </c>
      <c r="S10" s="163"/>
      <c r="T10" s="192">
        <v>14611</v>
      </c>
      <c r="U10" s="192">
        <v>7716</v>
      </c>
      <c r="V10" s="165"/>
      <c r="W10" s="165"/>
    </row>
    <row r="11" spans="1:23" s="154" customFormat="1" ht="18" customHeight="1">
      <c r="A11" s="23" t="s">
        <v>20</v>
      </c>
      <c r="B11" s="186">
        <f>IF('実数'!B11/'率'!$T11*100000,'実数'!B11/'率'!$T11*100000,"-")</f>
        <v>359.1331269349845</v>
      </c>
      <c r="C11" s="187" t="str">
        <f>IF('実数'!C11/'率'!$T11*100000,'実数'!C11/'率'!$T11*100000,"-")</f>
        <v>-</v>
      </c>
      <c r="D11" s="188">
        <f>IF('実数'!D11/'率'!$T11*100000,'実数'!D11/'率'!$T11*100000,"-")</f>
        <v>86.68730650154798</v>
      </c>
      <c r="E11" s="188">
        <f>IF('実数'!E11/'率'!$T11*100000,'実数'!E11/'率'!$T11*100000,"-")</f>
        <v>24.76780185758514</v>
      </c>
      <c r="F11" s="188">
        <f>IF('実数'!F11/'率'!$T11*100000,'実数'!F11/'率'!$T11*100000,"-")</f>
        <v>12.38390092879257</v>
      </c>
      <c r="G11" s="188">
        <f>IF('実数'!G11/'率'!$T11*100000,'実数'!G11/'率'!$T11*100000,"-")</f>
        <v>74.30340557275541</v>
      </c>
      <c r="H11" s="188">
        <f>IF('実数'!H11/'率'!$T11*100000,'実数'!H11/'率'!$T11*100000,"-")</f>
        <v>12.38390092879257</v>
      </c>
      <c r="I11" s="189">
        <f>IF('実数'!I11/'率'!$T11*100000,'実数'!I11/'率'!$T11*100000,"-")</f>
        <v>37.151702786377705</v>
      </c>
      <c r="J11" s="190">
        <f>IF('実数'!J11/'率'!$T11*100000,'実数'!J11/'率'!$T11*100000,"-")</f>
        <v>24.76780185758514</v>
      </c>
      <c r="K11" s="160"/>
      <c r="L11" s="161"/>
      <c r="M11" s="191" t="str">
        <f>IF('実数'!M11/'率'!$U11*100000,'実数'!M11/'率'!$U11*100000,"-")</f>
        <v>-</v>
      </c>
      <c r="N11" s="188">
        <f>IF('実数'!N11/'率'!$U11*100000,'実数'!N11/'率'!$U11*100000,"-")</f>
        <v>23.094688221709006</v>
      </c>
      <c r="O11" s="187">
        <f>IF('実数'!O11/'率'!$T11*100000,'実数'!O11/'率'!$T11*100000,"-")</f>
        <v>37.151702786377705</v>
      </c>
      <c r="P11" s="188">
        <f>IF('実数'!P11/'率'!$T11*100000,'実数'!P11/'率'!$T11*100000,"-")</f>
        <v>37.151702786377705</v>
      </c>
      <c r="Q11" s="142">
        <f>IF('実数'!Q11/'率'!$T11*100000,'実数'!Q11/'率'!$T11*100000,"-")</f>
        <v>37.151702786377705</v>
      </c>
      <c r="R11" s="105" t="s">
        <v>20</v>
      </c>
      <c r="S11" s="163"/>
      <c r="T11" s="192">
        <v>8075</v>
      </c>
      <c r="U11" s="192">
        <v>4330</v>
      </c>
      <c r="V11" s="165"/>
      <c r="W11" s="165"/>
    </row>
    <row r="12" spans="1:23" s="154" customFormat="1" ht="18" customHeight="1">
      <c r="A12" s="25" t="s">
        <v>21</v>
      </c>
      <c r="B12" s="193">
        <f>IF('実数'!B12/'率'!$T12*100000,'実数'!B12/'率'!$T12*100000,"-")</f>
        <v>560.9382967873534</v>
      </c>
      <c r="C12" s="194">
        <f>IF('実数'!C12/'率'!$T12*100000,'実数'!C12/'率'!$T12*100000,"-")</f>
        <v>25.497195308516066</v>
      </c>
      <c r="D12" s="195">
        <f>IF('実数'!D12/'率'!$T12*100000,'実数'!D12/'率'!$T12*100000,"-")</f>
        <v>152.9831718510964</v>
      </c>
      <c r="E12" s="195">
        <f>IF('実数'!E12/'率'!$T12*100000,'実数'!E12/'率'!$T12*100000,"-")</f>
        <v>25.497195308516066</v>
      </c>
      <c r="F12" s="195" t="str">
        <f>IF('実数'!F12/'率'!$T12*100000,'実数'!F12/'率'!$T12*100000,"-")</f>
        <v>-</v>
      </c>
      <c r="G12" s="195">
        <f>IF('実数'!G12/'率'!$T12*100000,'実数'!G12/'率'!$T12*100000,"-")</f>
        <v>25.497195308516066</v>
      </c>
      <c r="H12" s="195">
        <f>IF('実数'!H12/'率'!$T12*100000,'実数'!H12/'率'!$T12*100000,"-")</f>
        <v>76.4915859255482</v>
      </c>
      <c r="I12" s="196">
        <f>IF('実数'!I12/'率'!$T12*100000,'実数'!I12/'率'!$T12*100000,"-")</f>
        <v>50.99439061703213</v>
      </c>
      <c r="J12" s="197">
        <f>IF('実数'!J12/'率'!$T12*100000,'実数'!J12/'率'!$T12*100000,"-")</f>
        <v>76.4915859255482</v>
      </c>
      <c r="K12" s="160"/>
      <c r="L12" s="161"/>
      <c r="M12" s="198">
        <f>IF('実数'!M12/'率'!$U12*100000,'実数'!M12/'率'!$U12*100000,"-")</f>
        <v>47.05882352941177</v>
      </c>
      <c r="N12" s="195" t="str">
        <f>IF('実数'!N12/'率'!$U12*100000,'実数'!N12/'率'!$U12*100000,"-")</f>
        <v>-</v>
      </c>
      <c r="O12" s="194">
        <f>IF('実数'!O12/'率'!$T12*100000,'実数'!O12/'率'!$T12*100000,"-")</f>
        <v>25.497195308516066</v>
      </c>
      <c r="P12" s="195">
        <f>IF('実数'!P12/'率'!$T12*100000,'実数'!P12/'率'!$T12*100000,"-")</f>
        <v>76.4915859255482</v>
      </c>
      <c r="Q12" s="27">
        <f>IF('実数'!Q12/'率'!$T12*100000,'実数'!Q12/'率'!$T12*100000,"-")</f>
        <v>25.497195308516066</v>
      </c>
      <c r="R12" s="106" t="s">
        <v>21</v>
      </c>
      <c r="S12" s="163"/>
      <c r="T12" s="176">
        <v>3922</v>
      </c>
      <c r="U12" s="176">
        <v>2125</v>
      </c>
      <c r="V12" s="165"/>
      <c r="W12" s="165"/>
    </row>
    <row r="13" spans="1:23" s="168" customFormat="1" ht="18" customHeight="1">
      <c r="A13" s="16" t="s">
        <v>22</v>
      </c>
      <c r="B13" s="134">
        <f>IF('実数'!B13/'率'!$T13*100000,'実数'!B13/'率'!$T13*100000,"-")</f>
        <v>213.9046404724357</v>
      </c>
      <c r="C13" s="135">
        <f>IF('実数'!C13/'率'!$T13*100000,'実数'!C13/'率'!$T13*100000,"-")</f>
        <v>3.35536690937154</v>
      </c>
      <c r="D13" s="18">
        <f>IF('実数'!D13/'率'!$T13*100000,'実数'!D13/'率'!$T13*100000,"-")</f>
        <v>31.03714391168674</v>
      </c>
      <c r="E13" s="18">
        <f>IF('実数'!E13/'率'!$T13*100000,'実数'!E13/'率'!$T13*100000,"-")</f>
        <v>13.42146763748616</v>
      </c>
      <c r="F13" s="18">
        <f>IF('実数'!F13/'率'!$T13*100000,'実数'!F13/'率'!$T13*100000,"-")</f>
        <v>10.904942455457505</v>
      </c>
      <c r="G13" s="18">
        <f>IF('実数'!G13/'率'!$T13*100000,'実数'!G13/'率'!$T13*100000,"-")</f>
        <v>44.45861154917291</v>
      </c>
      <c r="H13" s="18">
        <f>IF('実数'!H13/'率'!$T13*100000,'実数'!H13/'率'!$T13*100000,"-")</f>
        <v>11.74378418280039</v>
      </c>
      <c r="I13" s="136">
        <f>IF('実数'!I13/'率'!$T13*100000,'実数'!I13/'率'!$T13*100000,"-")</f>
        <v>8.38841727342885</v>
      </c>
      <c r="J13" s="137">
        <f>IF('実数'!J13/'率'!$T13*100000,'実数'!J13/'率'!$T13*100000,"-")</f>
        <v>43.61976982183002</v>
      </c>
      <c r="K13" s="132"/>
      <c r="L13" s="133"/>
      <c r="M13" s="17">
        <f>IF('実数'!M13/'率'!$U13*100000,'実数'!M13/'率'!$U13*100000,"-")</f>
        <v>16.112659716739444</v>
      </c>
      <c r="N13" s="18">
        <f>IF('実数'!N13/'率'!$U13*100000,'実数'!N13/'率'!$U13*100000,"-")</f>
        <v>9.667595830043664</v>
      </c>
      <c r="O13" s="135">
        <f>IF('実数'!O13/'率'!$T13*100000,'実数'!O13/'率'!$T13*100000,"-")</f>
        <v>4.194208636714425</v>
      </c>
      <c r="P13" s="18">
        <f>IF('実数'!P13/'率'!$T13*100000,'実数'!P13/'率'!$T13*100000,"-")</f>
        <v>29.35946045700097</v>
      </c>
      <c r="Q13" s="139">
        <f>IF('実数'!Q13/'率'!$T13*100000,'実数'!Q13/'率'!$T13*100000,"-")</f>
        <v>24.326410092943664</v>
      </c>
      <c r="R13" s="101" t="s">
        <v>22</v>
      </c>
      <c r="S13" s="177"/>
      <c r="T13" s="178">
        <f>SUM(T14:T19)</f>
        <v>119212</v>
      </c>
      <c r="U13" s="178">
        <v>62063</v>
      </c>
      <c r="V13" s="167"/>
      <c r="W13" s="167"/>
    </row>
    <row r="14" spans="1:23" s="154" customFormat="1" ht="18" customHeight="1">
      <c r="A14" s="21" t="s">
        <v>23</v>
      </c>
      <c r="B14" s="179">
        <f>IF('実数'!B14/'率'!$T14*100000,'実数'!B14/'率'!$T14*100000,"-")</f>
        <v>218.28284164572034</v>
      </c>
      <c r="C14" s="180" t="str">
        <f>IF('実数'!C14/'率'!$T14*100000,'実数'!C14/'率'!$T14*100000,"-")</f>
        <v>-</v>
      </c>
      <c r="D14" s="181">
        <f>IF('実数'!D14/'率'!$T14*100000,'実数'!D14/'率'!$T14*100000,"-")</f>
        <v>46.3024209551528</v>
      </c>
      <c r="E14" s="181">
        <f>IF('実数'!E14/'率'!$T14*100000,'実数'!E14/'率'!$T14*100000,"-")</f>
        <v>6.614631565021829</v>
      </c>
      <c r="F14" s="181">
        <f>IF('実数'!F14/'率'!$T14*100000,'実数'!F14/'率'!$T14*100000,"-")</f>
        <v>13.229263130043657</v>
      </c>
      <c r="G14" s="181">
        <f>IF('実数'!G14/'率'!$T14*100000,'実数'!G14/'率'!$T14*100000,"-")</f>
        <v>59.53168408519646</v>
      </c>
      <c r="H14" s="181">
        <f>IF('実数'!H14/'率'!$T14*100000,'実数'!H14/'率'!$T14*100000,"-")</f>
        <v>19.843894695065487</v>
      </c>
      <c r="I14" s="182" t="str">
        <f>IF('実数'!I14/'率'!$T14*100000,'実数'!I14/'率'!$T14*100000,"-")</f>
        <v>-</v>
      </c>
      <c r="J14" s="183">
        <f>IF('実数'!J14/'率'!$T14*100000,'実数'!J14/'率'!$T14*100000,"-")</f>
        <v>46.3024209551528</v>
      </c>
      <c r="K14" s="160"/>
      <c r="L14" s="161"/>
      <c r="M14" s="184">
        <f>IF('実数'!M14/'率'!$U14*100000,'実数'!M14/'率'!$U14*100000,"-")</f>
        <v>12.679092177000127</v>
      </c>
      <c r="N14" s="181" t="str">
        <f>IF('実数'!N14/'率'!$U14*100000,'実数'!N14/'率'!$U14*100000,"-")</f>
        <v>-</v>
      </c>
      <c r="O14" s="180" t="str">
        <f>IF('実数'!O14/'率'!$T14*100000,'実数'!O14/'率'!$T14*100000,"-")</f>
        <v>-</v>
      </c>
      <c r="P14" s="181">
        <f>IF('実数'!P14/'率'!$T14*100000,'実数'!P14/'率'!$T14*100000,"-")</f>
        <v>19.843894695065487</v>
      </c>
      <c r="Q14" s="141">
        <f>IF('実数'!Q14/'率'!$T14*100000,'実数'!Q14/'率'!$T14*100000,"-")</f>
        <v>19.843894695065487</v>
      </c>
      <c r="R14" s="104" t="s">
        <v>23</v>
      </c>
      <c r="S14" s="163"/>
      <c r="T14" s="185">
        <v>15118</v>
      </c>
      <c r="U14" s="185">
        <v>7887</v>
      </c>
      <c r="V14" s="165"/>
      <c r="W14" s="165"/>
    </row>
    <row r="15" spans="1:23" s="154" customFormat="1" ht="18" customHeight="1">
      <c r="A15" s="23" t="s">
        <v>24</v>
      </c>
      <c r="B15" s="186">
        <f>IF('実数'!B15/'率'!$T15*100000,'実数'!B15/'率'!$T15*100000,"-")</f>
        <v>309.0347209598255</v>
      </c>
      <c r="C15" s="187" t="str">
        <f>IF('実数'!C15/'率'!$T15*100000,'実数'!C15/'率'!$T15*100000,"-")</f>
        <v>-</v>
      </c>
      <c r="D15" s="188">
        <f>IF('実数'!D15/'率'!$T15*100000,'実数'!D15/'率'!$T15*100000,"-")</f>
        <v>66.65454765800158</v>
      </c>
      <c r="E15" s="188">
        <f>IF('実数'!E15/'率'!$T15*100000,'実数'!E15/'率'!$T15*100000,"-")</f>
        <v>42.41653032781918</v>
      </c>
      <c r="F15" s="188">
        <f>IF('実数'!F15/'率'!$T15*100000,'実数'!F15/'率'!$T15*100000,"-")</f>
        <v>6.059504332545598</v>
      </c>
      <c r="G15" s="188">
        <f>IF('実数'!G15/'率'!$T15*100000,'実数'!G15/'率'!$T15*100000,"-")</f>
        <v>72.71405199054716</v>
      </c>
      <c r="H15" s="188">
        <f>IF('実数'!H15/'率'!$T15*100000,'実数'!H15/'率'!$T15*100000,"-")</f>
        <v>6.059504332545598</v>
      </c>
      <c r="I15" s="189">
        <f>IF('実数'!I15/'率'!$T15*100000,'実数'!I15/'率'!$T15*100000,"-")</f>
        <v>12.119008665091195</v>
      </c>
      <c r="J15" s="190">
        <f>IF('実数'!J15/'率'!$T15*100000,'実数'!J15/'率'!$T15*100000,"-")</f>
        <v>78.77355632309278</v>
      </c>
      <c r="K15" s="160"/>
      <c r="L15" s="161"/>
      <c r="M15" s="191">
        <f>IF('実数'!M15/'率'!$U15*100000,'実数'!M15/'率'!$U15*100000,"-")</f>
        <v>11.475786091347258</v>
      </c>
      <c r="N15" s="188">
        <f>IF('実数'!N15/'率'!$U15*100000,'実数'!N15/'率'!$U15*100000,"-")</f>
        <v>11.475786091347258</v>
      </c>
      <c r="O15" s="187">
        <f>IF('実数'!O15/'率'!$T15*100000,'実数'!O15/'率'!$T15*100000,"-")</f>
        <v>6.059504332545598</v>
      </c>
      <c r="P15" s="188">
        <f>IF('実数'!P15/'率'!$T15*100000,'実数'!P15/'率'!$T15*100000,"-")</f>
        <v>6.059504332545598</v>
      </c>
      <c r="Q15" s="142">
        <f>IF('実数'!Q15/'率'!$T15*100000,'実数'!Q15/'率'!$T15*100000,"-")</f>
        <v>48.47603466036478</v>
      </c>
      <c r="R15" s="105" t="s">
        <v>24</v>
      </c>
      <c r="S15" s="163"/>
      <c r="T15" s="192">
        <v>16503</v>
      </c>
      <c r="U15" s="192">
        <v>8714</v>
      </c>
      <c r="V15" s="165"/>
      <c r="W15" s="165"/>
    </row>
    <row r="16" spans="1:23" s="154" customFormat="1" ht="18" customHeight="1">
      <c r="A16" s="23" t="s">
        <v>25</v>
      </c>
      <c r="B16" s="186">
        <f>IF('実数'!B16/'率'!$T16*100000,'実数'!B16/'率'!$T16*100000,"-")</f>
        <v>316.1698283649503</v>
      </c>
      <c r="C16" s="187" t="str">
        <f>IF('実数'!C16/'率'!$T16*100000,'実数'!C16/'率'!$T16*100000,"-")</f>
        <v>-</v>
      </c>
      <c r="D16" s="188">
        <f>IF('実数'!D16/'率'!$T16*100000,'実数'!D16/'率'!$T16*100000,"-")</f>
        <v>56.45889792231255</v>
      </c>
      <c r="E16" s="188">
        <f>IF('実数'!E16/'率'!$T16*100000,'実数'!E16/'率'!$T16*100000,"-")</f>
        <v>33.87533875338753</v>
      </c>
      <c r="F16" s="188">
        <f>IF('実数'!F16/'率'!$T16*100000,'実数'!F16/'率'!$T16*100000,"-")</f>
        <v>22.58355916892502</v>
      </c>
      <c r="G16" s="188" t="str">
        <f>IF('実数'!G16/'率'!$T16*100000,'実数'!G16/'率'!$T16*100000,"-")</f>
        <v>-</v>
      </c>
      <c r="H16" s="188">
        <f>IF('実数'!H16/'率'!$T16*100000,'実数'!H16/'率'!$T16*100000,"-")</f>
        <v>22.58355916892502</v>
      </c>
      <c r="I16" s="189">
        <f>IF('実数'!I16/'率'!$T16*100000,'実数'!I16/'率'!$T16*100000,"-")</f>
        <v>22.58355916892502</v>
      </c>
      <c r="J16" s="190">
        <f>IF('実数'!J16/'率'!$T16*100000,'実数'!J16/'率'!$T16*100000,"-")</f>
        <v>79.04245709123758</v>
      </c>
      <c r="K16" s="160"/>
      <c r="L16" s="161"/>
      <c r="M16" s="191">
        <f>IF('実数'!M16/'率'!$U16*100000,'実数'!M16/'率'!$U16*100000,"-")</f>
        <v>85.59811684142949</v>
      </c>
      <c r="N16" s="188">
        <f>IF('実数'!N16/'率'!$U16*100000,'実数'!N16/'率'!$U16*100000,"-")</f>
        <v>21.39952921035737</v>
      </c>
      <c r="O16" s="187" t="str">
        <f>IF('実数'!O16/'率'!$T16*100000,'実数'!O16/'率'!$T16*100000,"-")</f>
        <v>-</v>
      </c>
      <c r="P16" s="188">
        <f>IF('実数'!P16/'率'!$T16*100000,'実数'!P16/'率'!$T16*100000,"-")</f>
        <v>22.58355916892502</v>
      </c>
      <c r="Q16" s="142">
        <f>IF('実数'!Q16/'率'!$T16*100000,'実数'!Q16/'率'!$T16*100000,"-")</f>
        <v>56.45889792231255</v>
      </c>
      <c r="R16" s="105" t="s">
        <v>25</v>
      </c>
      <c r="S16" s="163"/>
      <c r="T16" s="192">
        <v>8856</v>
      </c>
      <c r="U16" s="192">
        <v>4673</v>
      </c>
      <c r="V16" s="165"/>
      <c r="W16" s="165"/>
    </row>
    <row r="17" spans="1:23" s="154" customFormat="1" ht="18" customHeight="1">
      <c r="A17" s="23" t="s">
        <v>26</v>
      </c>
      <c r="B17" s="186">
        <f>IF('実数'!B17/'率'!$T17*100000,'実数'!B17/'率'!$T17*100000,"-")</f>
        <v>308.1854043392505</v>
      </c>
      <c r="C17" s="187">
        <f>IF('実数'!C17/'率'!$T17*100000,'実数'!C17/'率'!$T17*100000,"-")</f>
        <v>24.65483234714004</v>
      </c>
      <c r="D17" s="188">
        <f>IF('実数'!D17/'率'!$T17*100000,'実数'!D17/'率'!$T17*100000,"-")</f>
        <v>24.65483234714004</v>
      </c>
      <c r="E17" s="188">
        <f>IF('実数'!E17/'率'!$T17*100000,'実数'!E17/'率'!$T17*100000,"-")</f>
        <v>12.32741617357002</v>
      </c>
      <c r="F17" s="188">
        <f>IF('実数'!F17/'率'!$T17*100000,'実数'!F17/'率'!$T17*100000,"-")</f>
        <v>12.32741617357002</v>
      </c>
      <c r="G17" s="188">
        <f>IF('実数'!G17/'率'!$T17*100000,'実数'!G17/'率'!$T17*100000,"-")</f>
        <v>12.32741617357002</v>
      </c>
      <c r="H17" s="188">
        <f>IF('実数'!H17/'率'!$T17*100000,'実数'!H17/'率'!$T17*100000,"-")</f>
        <v>36.98224852071006</v>
      </c>
      <c r="I17" s="189">
        <f>IF('実数'!I17/'率'!$T17*100000,'実数'!I17/'率'!$T17*100000,"-")</f>
        <v>24.65483234714004</v>
      </c>
      <c r="J17" s="190">
        <f>IF('実数'!J17/'率'!$T17*100000,'実数'!J17/'率'!$T17*100000,"-")</f>
        <v>49.30966469428008</v>
      </c>
      <c r="K17" s="160"/>
      <c r="L17" s="161"/>
      <c r="M17" s="191" t="str">
        <f>IF('実数'!M17/'率'!$U17*100000,'実数'!M17/'率'!$U17*100000,"-")</f>
        <v>-</v>
      </c>
      <c r="N17" s="188" t="str">
        <f>IF('実数'!N17/'率'!$U17*100000,'実数'!N17/'率'!$U17*100000,"-")</f>
        <v>-</v>
      </c>
      <c r="O17" s="187">
        <f>IF('実数'!O17/'率'!$T17*100000,'実数'!O17/'率'!$T17*100000,"-")</f>
        <v>24.65483234714004</v>
      </c>
      <c r="P17" s="188">
        <f>IF('実数'!P17/'率'!$T17*100000,'実数'!P17/'率'!$T17*100000,"-")</f>
        <v>86.29191321499013</v>
      </c>
      <c r="Q17" s="142">
        <f>IF('実数'!Q17/'率'!$T17*100000,'実数'!Q17/'率'!$T17*100000,"-")</f>
        <v>24.65483234714004</v>
      </c>
      <c r="R17" s="105" t="s">
        <v>26</v>
      </c>
      <c r="S17" s="163"/>
      <c r="T17" s="192">
        <v>8112</v>
      </c>
      <c r="U17" s="192">
        <v>4309</v>
      </c>
      <c r="V17" s="165"/>
      <c r="W17" s="165"/>
    </row>
    <row r="18" spans="1:23" s="154" customFormat="1" ht="18" customHeight="1">
      <c r="A18" s="23" t="s">
        <v>27</v>
      </c>
      <c r="B18" s="186">
        <f>IF('実数'!B18/'率'!$T18*100000,'実数'!B18/'率'!$T18*100000,"-")</f>
        <v>208.47152468492374</v>
      </c>
      <c r="C18" s="187">
        <f>IF('実数'!C18/'率'!$T18*100000,'実数'!C18/'率'!$T18*100000,"-")</f>
        <v>4.73798919738463</v>
      </c>
      <c r="D18" s="188">
        <f>IF('実数'!D18/'率'!$T18*100000,'実数'!D18/'率'!$T18*100000,"-")</f>
        <v>14.21396759215389</v>
      </c>
      <c r="E18" s="188">
        <f>IF('実数'!E18/'率'!$T18*100000,'実数'!E18/'率'!$T18*100000,"-")</f>
        <v>9.47597839476926</v>
      </c>
      <c r="F18" s="188">
        <f>IF('実数'!F18/'率'!$T18*100000,'実数'!F18/'率'!$T18*100000,"-")</f>
        <v>14.21396759215389</v>
      </c>
      <c r="G18" s="188">
        <f>IF('実数'!G18/'率'!$T18*100000,'実数'!G18/'率'!$T18*100000,"-")</f>
        <v>42.64190277646167</v>
      </c>
      <c r="H18" s="188">
        <f>IF('実数'!H18/'率'!$T18*100000,'実数'!H18/'率'!$T18*100000,"-")</f>
        <v>4.73798919738463</v>
      </c>
      <c r="I18" s="189">
        <f>IF('実数'!I18/'率'!$T18*100000,'実数'!I18/'率'!$T18*100000,"-")</f>
        <v>14.21396759215389</v>
      </c>
      <c r="J18" s="190">
        <f>IF('実数'!J18/'率'!$T18*100000,'実数'!J18/'率'!$T18*100000,"-")</f>
        <v>28.42793518430778</v>
      </c>
      <c r="K18" s="160"/>
      <c r="L18" s="161"/>
      <c r="M18" s="191">
        <f>IF('実数'!M18/'率'!$U18*100000,'実数'!M18/'率'!$U18*100000,"-")</f>
        <v>18.25983748744636</v>
      </c>
      <c r="N18" s="188">
        <f>IF('実数'!N18/'率'!$U18*100000,'実数'!N18/'率'!$U18*100000,"-")</f>
        <v>18.25983748744636</v>
      </c>
      <c r="O18" s="187">
        <f>IF('実数'!O18/'率'!$T18*100000,'実数'!O18/'率'!$T18*100000,"-")</f>
        <v>4.73798919738463</v>
      </c>
      <c r="P18" s="188">
        <f>IF('実数'!P18/'率'!$T18*100000,'実数'!P18/'率'!$T18*100000,"-")</f>
        <v>52.117881171230934</v>
      </c>
      <c r="Q18" s="142">
        <f>IF('実数'!Q18/'率'!$T18*100000,'実数'!Q18/'率'!$T18*100000,"-")</f>
        <v>23.68994598692315</v>
      </c>
      <c r="R18" s="105" t="s">
        <v>27</v>
      </c>
      <c r="S18" s="163"/>
      <c r="T18" s="192">
        <v>21106</v>
      </c>
      <c r="U18" s="192">
        <v>10953</v>
      </c>
      <c r="V18" s="165"/>
      <c r="W18" s="165"/>
    </row>
    <row r="19" spans="1:23" s="154" customFormat="1" ht="18" customHeight="1">
      <c r="A19" s="25" t="s">
        <v>28</v>
      </c>
      <c r="B19" s="193">
        <f>IF('実数'!B19/'率'!$T19*100000,'実数'!B19/'率'!$T19*100000,"-")</f>
        <v>149.4436254215724</v>
      </c>
      <c r="C19" s="194">
        <f>IF('実数'!C19/'率'!$T19*100000,'実数'!C19/'率'!$T19*100000,"-")</f>
        <v>2.0195084516428703</v>
      </c>
      <c r="D19" s="195">
        <f>IF('実数'!D19/'率'!$T19*100000,'実数'!D19/'率'!$T19*100000,"-")</f>
        <v>18.17557606478583</v>
      </c>
      <c r="E19" s="195">
        <f>IF('実数'!E19/'率'!$T19*100000,'実数'!E19/'率'!$T19*100000,"-")</f>
        <v>4.039016903285741</v>
      </c>
      <c r="F19" s="195">
        <f>IF('実数'!F19/'率'!$T19*100000,'実数'!F19/'率'!$T19*100000,"-")</f>
        <v>8.078033806571481</v>
      </c>
      <c r="G19" s="195">
        <f>IF('実数'!G19/'率'!$T19*100000,'実数'!G19/'率'!$T19*100000,"-")</f>
        <v>44.42918593614314</v>
      </c>
      <c r="H19" s="195">
        <f>IF('実数'!H19/'率'!$T19*100000,'実数'!H19/'率'!$T19*100000,"-")</f>
        <v>8.078033806571481</v>
      </c>
      <c r="I19" s="196">
        <f>IF('実数'!I19/'率'!$T19*100000,'実数'!I19/'率'!$T19*100000,"-")</f>
        <v>2.0195084516428703</v>
      </c>
      <c r="J19" s="197">
        <f>IF('実数'!J19/'率'!$T19*100000,'実数'!J19/'率'!$T19*100000,"-")</f>
        <v>30.29262677464305</v>
      </c>
      <c r="K19" s="160"/>
      <c r="L19" s="161"/>
      <c r="M19" s="198">
        <f>IF('実数'!M19/'率'!$U19*100000,'実数'!M19/'率'!$U19*100000,"-")</f>
        <v>7.8348415403298475</v>
      </c>
      <c r="N19" s="195">
        <f>IF('実数'!N19/'率'!$U19*100000,'実数'!N19/'率'!$U19*100000,"-")</f>
        <v>7.8348415403298475</v>
      </c>
      <c r="O19" s="194">
        <f>IF('実数'!O19/'率'!$T19*100000,'実数'!O19/'率'!$T19*100000,"-")</f>
        <v>2.0195084516428703</v>
      </c>
      <c r="P19" s="195">
        <f>IF('実数'!P19/'率'!$T19*100000,'実数'!P19/'率'!$T19*100000,"-")</f>
        <v>22.21459296807157</v>
      </c>
      <c r="Q19" s="27">
        <f>IF('実数'!Q19/'率'!$T19*100000,'実数'!Q19/'率'!$T19*100000,"-")</f>
        <v>12.11705070985722</v>
      </c>
      <c r="R19" s="106" t="s">
        <v>28</v>
      </c>
      <c r="S19" s="163"/>
      <c r="T19" s="176">
        <v>49517</v>
      </c>
      <c r="U19" s="176">
        <v>25527</v>
      </c>
      <c r="V19" s="165"/>
      <c r="W19" s="165"/>
    </row>
    <row r="20" spans="1:23" s="168" customFormat="1" ht="18" customHeight="1">
      <c r="A20" s="16" t="s">
        <v>29</v>
      </c>
      <c r="B20" s="134">
        <f>IF('実数'!B20/'率'!$T20*100000,'実数'!B20/'率'!$T20*100000,"-")</f>
        <v>261.40964660560553</v>
      </c>
      <c r="C20" s="135">
        <f>IF('実数'!C20/'率'!$T20*100000,'実数'!C20/'率'!$T20*100000,"-")</f>
        <v>9.827430323519007</v>
      </c>
      <c r="D20" s="18">
        <f>IF('実数'!D20/'率'!$T20*100000,'実数'!D20/'率'!$T20*100000,"-")</f>
        <v>47.17166555289123</v>
      </c>
      <c r="E20" s="18">
        <f>IF('実数'!E20/'率'!$T20*100000,'実数'!E20/'率'!$T20*100000,"-")</f>
        <v>19.654860647038014</v>
      </c>
      <c r="F20" s="18">
        <f>IF('実数'!F20/'率'!$T20*100000,'実数'!F20/'率'!$T20*100000,"-")</f>
        <v>13.75840245292661</v>
      </c>
      <c r="G20" s="18">
        <f>IF('実数'!G20/'率'!$T20*100000,'実数'!G20/'率'!$T20*100000,"-")</f>
        <v>34.39600613231652</v>
      </c>
      <c r="H20" s="18">
        <f>IF('実数'!H20/'率'!$T20*100000,'実数'!H20/'率'!$T20*100000,"-")</f>
        <v>10.810173355870907</v>
      </c>
      <c r="I20" s="136">
        <f>IF('実数'!I20/'率'!$T20*100000,'実数'!I20/'率'!$T20*100000,"-")</f>
        <v>15.72388851763041</v>
      </c>
      <c r="J20" s="137">
        <f>IF('実数'!J20/'率'!$T20*100000,'実数'!J20/'率'!$T20*100000,"-")</f>
        <v>45.20617948818742</v>
      </c>
      <c r="K20" s="132"/>
      <c r="L20" s="133"/>
      <c r="M20" s="17">
        <f>IF('実数'!M20/'率'!$U20*100000,'実数'!M20/'率'!$U20*100000,"-")</f>
        <v>13.142331449599158</v>
      </c>
      <c r="N20" s="18">
        <f>IF('実数'!N20/'率'!$U20*100000,'実数'!N20/'率'!$U20*100000,"-")</f>
        <v>9.387379606856543</v>
      </c>
      <c r="O20" s="135">
        <f>IF('実数'!O20/'率'!$T20*100000,'実数'!O20/'率'!$T20*100000,"-")</f>
        <v>1.9654860647038013</v>
      </c>
      <c r="P20" s="18">
        <f>IF('実数'!P20/'率'!$T20*100000,'実数'!P20/'率'!$T20*100000,"-")</f>
        <v>51.102637682298834</v>
      </c>
      <c r="Q20" s="139">
        <f>IF('実数'!Q20/'率'!$T20*100000,'実数'!Q20/'率'!$T20*100000,"-")</f>
        <v>33.41326309996462</v>
      </c>
      <c r="R20" s="101" t="s">
        <v>29</v>
      </c>
      <c r="S20" s="177"/>
      <c r="T20" s="178">
        <f>SUM(T21:T26)</f>
        <v>101756</v>
      </c>
      <c r="U20" s="178">
        <v>53263</v>
      </c>
      <c r="V20" s="167"/>
      <c r="W20" s="167"/>
    </row>
    <row r="21" spans="1:23" s="154" customFormat="1" ht="18" customHeight="1">
      <c r="A21" s="21" t="s">
        <v>30</v>
      </c>
      <c r="B21" s="179">
        <f>IF('実数'!B21/'率'!$T21*100000,'実数'!B21/'率'!$T21*100000,"-")</f>
        <v>221.6046355330318</v>
      </c>
      <c r="C21" s="180">
        <f>IF('実数'!C21/'率'!$T21*100000,'実数'!C21/'率'!$T21*100000,"-")</f>
        <v>9.082157193976713</v>
      </c>
      <c r="D21" s="181">
        <f>IF('実数'!D21/'率'!$T21*100000,'実数'!D21/'率'!$T21*100000,"-")</f>
        <v>38.14506021470219</v>
      </c>
      <c r="E21" s="181">
        <f>IF('実数'!E21/'率'!$T21*100000,'実数'!E21/'率'!$T21*100000,"-")</f>
        <v>21.79717726554411</v>
      </c>
      <c r="F21" s="181">
        <f>IF('実数'!F21/'率'!$T21*100000,'実数'!F21/'率'!$T21*100000,"-")</f>
        <v>12.715020071567398</v>
      </c>
      <c r="G21" s="181">
        <f>IF('実数'!G21/'率'!$T21*100000,'実数'!G21/'率'!$T21*100000,"-")</f>
        <v>16.347882949158084</v>
      </c>
      <c r="H21" s="181">
        <f>IF('実数'!H21/'率'!$T21*100000,'実数'!H21/'率'!$T21*100000,"-")</f>
        <v>14.531451510362741</v>
      </c>
      <c r="I21" s="182">
        <f>IF('実数'!I21/'率'!$T21*100000,'実数'!I21/'率'!$T21*100000,"-")</f>
        <v>25.430040143134796</v>
      </c>
      <c r="J21" s="183">
        <f>IF('実数'!J21/'率'!$T21*100000,'実数'!J21/'率'!$T21*100000,"-")</f>
        <v>32.69576589831617</v>
      </c>
      <c r="K21" s="160"/>
      <c r="L21" s="161"/>
      <c r="M21" s="184">
        <f>IF('実数'!M21/'率'!$U21*100000,'実数'!M21/'率'!$U21*100000,"-")</f>
        <v>10.423905489923557</v>
      </c>
      <c r="N21" s="181">
        <f>IF('実数'!N21/'率'!$U21*100000,'実数'!N21/'率'!$U21*100000,"-")</f>
        <v>3.4746351633078527</v>
      </c>
      <c r="O21" s="180">
        <f>IF('実数'!O21/'率'!$T21*100000,'実数'!O21/'率'!$T21*100000,"-")</f>
        <v>3.6328628775906853</v>
      </c>
      <c r="P21" s="181">
        <f>IF('実数'!P21/'率'!$T21*100000,'実数'!P21/'率'!$T21*100000,"-")</f>
        <v>39.96149165349754</v>
      </c>
      <c r="Q21" s="141">
        <f>IF('実数'!Q21/'率'!$T21*100000,'実数'!Q21/'率'!$T21*100000,"-")</f>
        <v>34.51219733711151</v>
      </c>
      <c r="R21" s="104" t="s">
        <v>30</v>
      </c>
      <c r="S21" s="163"/>
      <c r="T21" s="185">
        <v>55053</v>
      </c>
      <c r="U21" s="185">
        <v>28780</v>
      </c>
      <c r="V21" s="165"/>
      <c r="W21" s="165"/>
    </row>
    <row r="22" spans="1:23" s="154" customFormat="1" ht="18" customHeight="1">
      <c r="A22" s="23" t="s">
        <v>31</v>
      </c>
      <c r="B22" s="186">
        <f>IF('実数'!B22/'率'!$T22*100000,'実数'!B22/'率'!$T22*100000,"-")</f>
        <v>295.0737684421105</v>
      </c>
      <c r="C22" s="187">
        <f>IF('実数'!C22/'率'!$T22*100000,'実数'!C22/'率'!$T22*100000,"-")</f>
        <v>5.0012503125781445</v>
      </c>
      <c r="D22" s="188">
        <f>IF('実数'!D22/'率'!$T22*100000,'実数'!D22/'率'!$T22*100000,"-")</f>
        <v>60.01500375093774</v>
      </c>
      <c r="E22" s="188">
        <f>IF('実数'!E22/'率'!$T22*100000,'実数'!E22/'率'!$T22*100000,"-")</f>
        <v>20.005001250312578</v>
      </c>
      <c r="F22" s="188">
        <f>IF('実数'!F22/'率'!$T22*100000,'実数'!F22/'率'!$T22*100000,"-")</f>
        <v>15.003750937734434</v>
      </c>
      <c r="G22" s="188">
        <f>IF('実数'!G22/'率'!$T22*100000,'実数'!G22/'率'!$T22*100000,"-")</f>
        <v>55.013753438359586</v>
      </c>
      <c r="H22" s="188">
        <f>IF('実数'!H22/'率'!$T22*100000,'実数'!H22/'率'!$T22*100000,"-")</f>
        <v>5.0012503125781445</v>
      </c>
      <c r="I22" s="189">
        <f>IF('実数'!I22/'率'!$T22*100000,'実数'!I22/'率'!$T22*100000,"-")</f>
        <v>10.002500625156289</v>
      </c>
      <c r="J22" s="190">
        <f>IF('実数'!J22/'率'!$T22*100000,'実数'!J22/'率'!$T22*100000,"-")</f>
        <v>50.01250312578145</v>
      </c>
      <c r="K22" s="160"/>
      <c r="L22" s="161"/>
      <c r="M22" s="191">
        <f>IF('実数'!M22/'率'!$U22*100000,'実数'!M22/'率'!$U22*100000,"-")</f>
        <v>9.439305267132339</v>
      </c>
      <c r="N22" s="188">
        <f>IF('実数'!N22/'率'!$U22*100000,'実数'!N22/'率'!$U22*100000,"-")</f>
        <v>28.317915801397017</v>
      </c>
      <c r="O22" s="187" t="str">
        <f>IF('実数'!O22/'率'!$T22*100000,'実数'!O22/'率'!$T22*100000,"-")</f>
        <v>-</v>
      </c>
      <c r="P22" s="188">
        <f>IF('実数'!P22/'率'!$T22*100000,'実数'!P22/'率'!$T22*100000,"-")</f>
        <v>55.013753438359586</v>
      </c>
      <c r="Q22" s="142">
        <f>IF('実数'!Q22/'率'!$T22*100000,'実数'!Q22/'率'!$T22*100000,"-")</f>
        <v>35.00875218804701</v>
      </c>
      <c r="R22" s="105" t="s">
        <v>31</v>
      </c>
      <c r="S22" s="163"/>
      <c r="T22" s="192">
        <v>19995</v>
      </c>
      <c r="U22" s="192">
        <v>10594</v>
      </c>
      <c r="V22" s="165"/>
      <c r="W22" s="165"/>
    </row>
    <row r="23" spans="1:23" s="154" customFormat="1" ht="18" customHeight="1">
      <c r="A23" s="23" t="s">
        <v>32</v>
      </c>
      <c r="B23" s="186">
        <f>IF('実数'!B23/'率'!$T23*100000,'実数'!B23/'率'!$T23*100000,"-")</f>
        <v>325.1277287505806</v>
      </c>
      <c r="C23" s="187">
        <f>IF('実数'!C23/'率'!$T23*100000,'実数'!C23/'率'!$T23*100000,"-")</f>
        <v>26.541039081680047</v>
      </c>
      <c r="D23" s="188">
        <f>IF('実数'!D23/'率'!$T23*100000,'実数'!D23/'率'!$T23*100000,"-")</f>
        <v>53.082078163360094</v>
      </c>
      <c r="E23" s="188">
        <f>IF('実数'!E23/'率'!$T23*100000,'実数'!E23/'率'!$T23*100000,"-")</f>
        <v>6.635259770420012</v>
      </c>
      <c r="F23" s="188">
        <f>IF('実数'!F23/'率'!$T23*100000,'実数'!F23/'率'!$T23*100000,"-")</f>
        <v>19.905779311260034</v>
      </c>
      <c r="G23" s="188">
        <f>IF('実数'!G23/'率'!$T23*100000,'実数'!G23/'率'!$T23*100000,"-")</f>
        <v>66.35259770420012</v>
      </c>
      <c r="H23" s="188" t="str">
        <f>IF('実数'!H23/'率'!$T23*100000,'実数'!H23/'率'!$T23*100000,"-")</f>
        <v>-</v>
      </c>
      <c r="I23" s="189" t="str">
        <f>IF('実数'!I23/'率'!$T23*100000,'実数'!I23/'率'!$T23*100000,"-")</f>
        <v>-</v>
      </c>
      <c r="J23" s="190">
        <f>IF('実数'!J23/'率'!$T23*100000,'実数'!J23/'率'!$T23*100000,"-")</f>
        <v>66.35259770420012</v>
      </c>
      <c r="K23" s="160"/>
      <c r="L23" s="161"/>
      <c r="M23" s="191">
        <f>IF('実数'!M23/'率'!$U23*100000,'実数'!M23/'率'!$U23*100000,"-")</f>
        <v>12.467273407305822</v>
      </c>
      <c r="N23" s="188" t="str">
        <f>IF('実数'!N23/'率'!$U23*100000,'実数'!N23/'率'!$U23*100000,"-")</f>
        <v>-</v>
      </c>
      <c r="O23" s="187" t="str">
        <f>IF('実数'!O23/'率'!$T23*100000,'実数'!O23/'率'!$T23*100000,"-")</f>
        <v>-</v>
      </c>
      <c r="P23" s="188">
        <f>IF('実数'!P23/'率'!$T23*100000,'実数'!P23/'率'!$T23*100000,"-")</f>
        <v>79.62311724504013</v>
      </c>
      <c r="Q23" s="142">
        <f>IF('実数'!Q23/'率'!$T23*100000,'実数'!Q23/'率'!$T23*100000,"-")</f>
        <v>26.541039081680047</v>
      </c>
      <c r="R23" s="105" t="s">
        <v>32</v>
      </c>
      <c r="S23" s="163"/>
      <c r="T23" s="192">
        <v>15071</v>
      </c>
      <c r="U23" s="192">
        <v>8021</v>
      </c>
      <c r="V23" s="165"/>
      <c r="W23" s="165"/>
    </row>
    <row r="24" spans="1:23" s="154" customFormat="1" ht="18" customHeight="1">
      <c r="A24" s="23" t="s">
        <v>33</v>
      </c>
      <c r="B24" s="186">
        <f>IF('実数'!B24/'率'!$T24*100000,'実数'!B24/'率'!$T24*100000,"-")</f>
        <v>271.2324122732666</v>
      </c>
      <c r="C24" s="187" t="str">
        <f>IF('実数'!C24/'率'!$T24*100000,'実数'!C24/'率'!$T24*100000,"-")</f>
        <v>-</v>
      </c>
      <c r="D24" s="188">
        <f>IF('実数'!D24/'率'!$T24*100000,'実数'!D24/'率'!$T24*100000,"-")</f>
        <v>67.80810306831665</v>
      </c>
      <c r="E24" s="188">
        <f>IF('実数'!E24/'率'!$T24*100000,'実数'!E24/'率'!$T24*100000,"-")</f>
        <v>16.952025767079164</v>
      </c>
      <c r="F24" s="188">
        <f>IF('実数'!F24/'率'!$T24*100000,'実数'!F24/'率'!$T24*100000,"-")</f>
        <v>16.952025767079164</v>
      </c>
      <c r="G24" s="188">
        <f>IF('実数'!G24/'率'!$T24*100000,'実数'!G24/'率'!$T24*100000,"-")</f>
        <v>33.90405153415833</v>
      </c>
      <c r="H24" s="188">
        <f>IF('実数'!H24/'率'!$T24*100000,'実数'!H24/'率'!$T24*100000,"-")</f>
        <v>16.952025767079164</v>
      </c>
      <c r="I24" s="189" t="str">
        <f>IF('実数'!I24/'率'!$T24*100000,'実数'!I24/'率'!$T24*100000,"-")</f>
        <v>-</v>
      </c>
      <c r="J24" s="190">
        <f>IF('実数'!J24/'率'!$T24*100000,'実数'!J24/'率'!$T24*100000,"-")</f>
        <v>33.90405153415833</v>
      </c>
      <c r="K24" s="160"/>
      <c r="L24" s="161"/>
      <c r="M24" s="191">
        <f>IF('実数'!M24/'率'!$U24*100000,'実数'!M24/'率'!$U24*100000,"-")</f>
        <v>31.78639542275906</v>
      </c>
      <c r="N24" s="188">
        <f>IF('実数'!N24/'率'!$U24*100000,'実数'!N24/'率'!$U24*100000,"-")</f>
        <v>31.78639542275906</v>
      </c>
      <c r="O24" s="187" t="str">
        <f>IF('実数'!O24/'率'!$T24*100000,'実数'!O24/'率'!$T24*100000,"-")</f>
        <v>-</v>
      </c>
      <c r="P24" s="188">
        <f>IF('実数'!P24/'率'!$T24*100000,'実数'!P24/'率'!$T24*100000,"-")</f>
        <v>50.8560773012375</v>
      </c>
      <c r="Q24" s="142">
        <f>IF('実数'!Q24/'率'!$T24*100000,'実数'!Q24/'率'!$T24*100000,"-")</f>
        <v>33.90405153415833</v>
      </c>
      <c r="R24" s="105" t="s">
        <v>33</v>
      </c>
      <c r="S24" s="163"/>
      <c r="T24" s="192">
        <v>5899</v>
      </c>
      <c r="U24" s="192">
        <v>3146</v>
      </c>
      <c r="V24" s="165"/>
      <c r="W24" s="165"/>
    </row>
    <row r="25" spans="1:23" s="154" customFormat="1" ht="18" customHeight="1">
      <c r="A25" s="23" t="s">
        <v>34</v>
      </c>
      <c r="B25" s="186">
        <f>IF('実数'!B25/'率'!$T25*100000,'実数'!B25/'率'!$T25*100000,"-")</f>
        <v>369.14707596658246</v>
      </c>
      <c r="C25" s="187" t="str">
        <f>IF('実数'!C25/'率'!$T25*100000,'実数'!C25/'率'!$T25*100000,"-")</f>
        <v>-</v>
      </c>
      <c r="D25" s="188">
        <f>IF('実数'!D25/'率'!$T25*100000,'実数'!D25/'率'!$T25*100000,"-")</f>
        <v>58.286380415776186</v>
      </c>
      <c r="E25" s="188">
        <f>IF('実数'!E25/'率'!$T25*100000,'実数'!E25/'率'!$T25*100000,"-")</f>
        <v>19.428793471925395</v>
      </c>
      <c r="F25" s="188" t="str">
        <f>IF('実数'!F25/'率'!$T25*100000,'実数'!F25/'率'!$T25*100000,"-")</f>
        <v>-</v>
      </c>
      <c r="G25" s="188">
        <f>IF('実数'!G25/'率'!$T25*100000,'実数'!G25/'率'!$T25*100000,"-")</f>
        <v>58.286380415776186</v>
      </c>
      <c r="H25" s="188">
        <f>IF('実数'!H25/'率'!$T25*100000,'実数'!H25/'率'!$T25*100000,"-")</f>
        <v>19.428793471925395</v>
      </c>
      <c r="I25" s="189" t="str">
        <f>IF('実数'!I25/'率'!$T25*100000,'実数'!I25/'率'!$T25*100000,"-")</f>
        <v>-</v>
      </c>
      <c r="J25" s="190">
        <f>IF('実数'!J25/'率'!$T25*100000,'実数'!J25/'率'!$T25*100000,"-")</f>
        <v>116.57276083155237</v>
      </c>
      <c r="K25" s="160"/>
      <c r="L25" s="161"/>
      <c r="M25" s="191">
        <f>IF('実数'!M25/'率'!$U25*100000,'実数'!M25/'率'!$U25*100000,"-")</f>
        <v>41.27115146512588</v>
      </c>
      <c r="N25" s="188" t="str">
        <f>IF('実数'!N25/'率'!$U25*100000,'実数'!N25/'率'!$U25*100000,"-")</f>
        <v>-</v>
      </c>
      <c r="O25" s="187" t="str">
        <f>IF('実数'!O25/'率'!$T25*100000,'実数'!O25/'率'!$T25*100000,"-")</f>
        <v>-</v>
      </c>
      <c r="P25" s="188">
        <f>IF('実数'!P25/'率'!$T25*100000,'実数'!P25/'率'!$T25*100000,"-")</f>
        <v>77.71517388770158</v>
      </c>
      <c r="Q25" s="142">
        <f>IF('実数'!Q25/'率'!$T25*100000,'実数'!Q25/'率'!$T25*100000,"-")</f>
        <v>19.428793471925395</v>
      </c>
      <c r="R25" s="105" t="s">
        <v>34</v>
      </c>
      <c r="S25" s="163"/>
      <c r="T25" s="192">
        <v>5147</v>
      </c>
      <c r="U25" s="192">
        <v>2423</v>
      </c>
      <c r="V25" s="165"/>
      <c r="W25" s="165"/>
    </row>
    <row r="26" spans="1:23" s="154" customFormat="1" ht="18" customHeight="1">
      <c r="A26" s="25" t="s">
        <v>35</v>
      </c>
      <c r="B26" s="193">
        <f>IF('実数'!B26/'率'!$T26*100000,'実数'!B26/'率'!$T26*100000,"-")</f>
        <v>169.2047377326565</v>
      </c>
      <c r="C26" s="194" t="str">
        <f>IF('実数'!C26/'率'!$T26*100000,'実数'!C26/'率'!$T26*100000,"-")</f>
        <v>-</v>
      </c>
      <c r="D26" s="195" t="str">
        <f>IF('実数'!D26/'率'!$T26*100000,'実数'!D26/'率'!$T26*100000,"-")</f>
        <v>-</v>
      </c>
      <c r="E26" s="195">
        <f>IF('実数'!E26/'率'!$T26*100000,'実数'!E26/'率'!$T26*100000,"-")</f>
        <v>169.2047377326565</v>
      </c>
      <c r="F26" s="195" t="str">
        <f>IF('実数'!F26/'率'!$T26*100000,'実数'!F26/'率'!$T26*100000,"-")</f>
        <v>-</v>
      </c>
      <c r="G26" s="195" t="str">
        <f>IF('実数'!G26/'率'!$T26*100000,'実数'!G26/'率'!$T26*100000,"-")</f>
        <v>-</v>
      </c>
      <c r="H26" s="195" t="str">
        <f>IF('実数'!H26/'率'!$T26*100000,'実数'!H26/'率'!$T26*100000,"-")</f>
        <v>-</v>
      </c>
      <c r="I26" s="196" t="str">
        <f>IF('実数'!I26/'率'!$T26*100000,'実数'!I26/'率'!$T26*100000,"-")</f>
        <v>-</v>
      </c>
      <c r="J26" s="197" t="str">
        <f>IF('実数'!J26/'率'!$T26*100000,'実数'!J26/'率'!$T26*100000,"-")</f>
        <v>-</v>
      </c>
      <c r="K26" s="160"/>
      <c r="L26" s="161"/>
      <c r="M26" s="198" t="str">
        <f>IF('実数'!M26/'率'!$U26*100000,'実数'!M26/'率'!$U26*100000,"-")</f>
        <v>-</v>
      </c>
      <c r="N26" s="195" t="str">
        <f>IF('実数'!N26/'率'!$U26*100000,'実数'!N26/'率'!$U26*100000,"-")</f>
        <v>-</v>
      </c>
      <c r="O26" s="194" t="str">
        <f>IF('実数'!O26/'率'!$T26*100000,'実数'!O26/'率'!$T26*100000,"-")</f>
        <v>-</v>
      </c>
      <c r="P26" s="195" t="str">
        <f>IF('実数'!P26/'率'!$T26*100000,'実数'!P26/'率'!$T26*100000,"-")</f>
        <v>-</v>
      </c>
      <c r="Q26" s="27">
        <f>IF('実数'!Q26/'率'!$T26*100000,'実数'!Q26/'率'!$T26*100000,"-")</f>
        <v>169.2047377326565</v>
      </c>
      <c r="R26" s="106" t="s">
        <v>35</v>
      </c>
      <c r="S26" s="163"/>
      <c r="T26" s="176">
        <v>591</v>
      </c>
      <c r="U26" s="176">
        <v>299</v>
      </c>
      <c r="V26" s="165"/>
      <c r="W26" s="165"/>
    </row>
    <row r="27" spans="1:23" s="168" customFormat="1" ht="18" customHeight="1">
      <c r="A27" s="16" t="s">
        <v>36</v>
      </c>
      <c r="B27" s="134">
        <f>IF('実数'!B27/'率'!$T27*100000,'実数'!B27/'率'!$T27*100000,"-")</f>
        <v>285.697694675106</v>
      </c>
      <c r="C27" s="135">
        <f>IF('実数'!C27/'率'!$T27*100000,'実数'!C27/'率'!$T27*100000,"-")</f>
        <v>6.9682364554903895</v>
      </c>
      <c r="D27" s="18">
        <f>IF('実数'!D27/'率'!$T27*100000,'実数'!D27/'率'!$T27*100000,"-")</f>
        <v>42.97079147552407</v>
      </c>
      <c r="E27" s="18">
        <f>IF('実数'!E27/'率'!$T27*100000,'実数'!E27/'率'!$T27*100000,"-")</f>
        <v>12.77510016839905</v>
      </c>
      <c r="F27" s="18">
        <f>IF('実数'!F27/'率'!$T27*100000,'実数'!F27/'率'!$T27*100000,"-")</f>
        <v>13.936472910980779</v>
      </c>
      <c r="G27" s="18">
        <f>IF('実数'!G27/'率'!$T27*100000,'実数'!G27/'率'!$T27*100000,"-")</f>
        <v>31.357064049706754</v>
      </c>
      <c r="H27" s="18">
        <f>IF('実数'!H27/'率'!$T27*100000,'実数'!H27/'率'!$T27*100000,"-")</f>
        <v>13.936472910980779</v>
      </c>
      <c r="I27" s="136">
        <f>IF('実数'!I27/'率'!$T27*100000,'実数'!I27/'率'!$T27*100000,"-")</f>
        <v>25.5502003367981</v>
      </c>
      <c r="J27" s="137">
        <f>IF('実数'!J27/'率'!$T27*100000,'実数'!J27/'率'!$T27*100000,"-")</f>
        <v>73.16648278264908</v>
      </c>
      <c r="K27" s="132"/>
      <c r="L27" s="133"/>
      <c r="M27" s="17">
        <f>IF('実数'!M27/'率'!$U27*100000,'実数'!M27/'率'!$U27*100000,"-")</f>
        <v>13.204225352112674</v>
      </c>
      <c r="N27" s="18">
        <f>IF('実数'!N27/'率'!$U27*100000,'実数'!N27/'率'!$U27*100000,"-")</f>
        <v>2.200704225352113</v>
      </c>
      <c r="O27" s="135">
        <f>IF('実数'!O27/'率'!$T27*100000,'実数'!O27/'率'!$T27*100000,"-")</f>
        <v>5.806863712908657</v>
      </c>
      <c r="P27" s="18">
        <f>IF('実数'!P27/'率'!$T27*100000,'実数'!P27/'率'!$T27*100000,"-")</f>
        <v>51.1004006735962</v>
      </c>
      <c r="Q27" s="139">
        <f>IF('実数'!Q27/'率'!$T27*100000,'実数'!Q27/'率'!$T27*100000,"-")</f>
        <v>26.711573079379825</v>
      </c>
      <c r="R27" s="101" t="s">
        <v>36</v>
      </c>
      <c r="S27" s="177"/>
      <c r="T27" s="178">
        <f>SUM(T28:T33)</f>
        <v>86105</v>
      </c>
      <c r="U27" s="178">
        <v>45440</v>
      </c>
      <c r="V27" s="167"/>
      <c r="W27" s="167"/>
    </row>
    <row r="28" spans="1:23" s="154" customFormat="1" ht="18" customHeight="1">
      <c r="A28" s="21" t="s">
        <v>37</v>
      </c>
      <c r="B28" s="179">
        <f>IF('実数'!B28/'率'!$T28*100000,'実数'!B28/'率'!$T28*100000,"-")</f>
        <v>312.78195488721803</v>
      </c>
      <c r="C28" s="180">
        <f>IF('実数'!C28/'率'!$T28*100000,'実数'!C28/'率'!$T28*100000,"-")</f>
        <v>6.015037593984962</v>
      </c>
      <c r="D28" s="181">
        <f>IF('実数'!D28/'率'!$T28*100000,'実数'!D28/'率'!$T28*100000,"-")</f>
        <v>48.1203007518797</v>
      </c>
      <c r="E28" s="181">
        <f>IF('実数'!E28/'率'!$T28*100000,'実数'!E28/'率'!$T28*100000,"-")</f>
        <v>12.030075187969924</v>
      </c>
      <c r="F28" s="181">
        <f>IF('実数'!F28/'率'!$T28*100000,'実数'!F28/'率'!$T28*100000,"-")</f>
        <v>24.06015037593985</v>
      </c>
      <c r="G28" s="181">
        <f>IF('実数'!G28/'率'!$T28*100000,'実数'!G28/'率'!$T28*100000,"-")</f>
        <v>36.090225563909776</v>
      </c>
      <c r="H28" s="181">
        <f>IF('実数'!H28/'率'!$T28*100000,'実数'!H28/'率'!$T28*100000,"-")</f>
        <v>15.037593984962406</v>
      </c>
      <c r="I28" s="182">
        <f>IF('実数'!I28/'率'!$T28*100000,'実数'!I28/'率'!$T28*100000,"-")</f>
        <v>27.06766917293233</v>
      </c>
      <c r="J28" s="183">
        <f>IF('実数'!J28/'率'!$T28*100000,'実数'!J28/'率'!$T28*100000,"-")</f>
        <v>81.203007518797</v>
      </c>
      <c r="K28" s="160"/>
      <c r="L28" s="161"/>
      <c r="M28" s="184">
        <f>IF('実数'!M28/'率'!$U28*100000,'実数'!M28/'率'!$U28*100000,"-")</f>
        <v>17.100837941059112</v>
      </c>
      <c r="N28" s="181" t="str">
        <f>IF('実数'!N28/'率'!$U28*100000,'実数'!N28/'率'!$U28*100000,"-")</f>
        <v>-</v>
      </c>
      <c r="O28" s="180">
        <f>IF('実数'!O28/'率'!$T28*100000,'実数'!O28/'率'!$T28*100000,"-")</f>
        <v>6.015037593984962</v>
      </c>
      <c r="P28" s="181">
        <f>IF('実数'!P28/'率'!$T28*100000,'実数'!P28/'率'!$T28*100000,"-")</f>
        <v>48.1203007518797</v>
      </c>
      <c r="Q28" s="141">
        <f>IF('実数'!Q28/'率'!$T28*100000,'実数'!Q28/'率'!$T28*100000,"-")</f>
        <v>36.090225563909776</v>
      </c>
      <c r="R28" s="104" t="s">
        <v>37</v>
      </c>
      <c r="S28" s="163"/>
      <c r="T28" s="185">
        <v>33250</v>
      </c>
      <c r="U28" s="185">
        <v>17543</v>
      </c>
      <c r="V28" s="165"/>
      <c r="W28" s="165"/>
    </row>
    <row r="29" spans="1:23" s="154" customFormat="1" ht="18" customHeight="1">
      <c r="A29" s="23" t="s">
        <v>38</v>
      </c>
      <c r="B29" s="186">
        <f>IF('実数'!B29/'率'!$T29*100000,'実数'!B29/'率'!$T29*100000,"-")</f>
        <v>231.65000992785758</v>
      </c>
      <c r="C29" s="187">
        <f>IF('実数'!C29/'率'!$T29*100000,'実数'!C29/'率'!$T29*100000,"-")</f>
        <v>6.618571712224501</v>
      </c>
      <c r="D29" s="188">
        <f>IF('実数'!D29/'率'!$T29*100000,'実数'!D29/'率'!$T29*100000,"-")</f>
        <v>39.71143027334701</v>
      </c>
      <c r="E29" s="188">
        <f>IF('実数'!E29/'率'!$T29*100000,'実数'!E29/'率'!$T29*100000,"-")</f>
        <v>13.237143424449002</v>
      </c>
      <c r="F29" s="188" t="str">
        <f>IF('実数'!F29/'率'!$T29*100000,'実数'!F29/'率'!$T29*100000,"-")</f>
        <v>-</v>
      </c>
      <c r="G29" s="188">
        <f>IF('実数'!G29/'率'!$T29*100000,'実数'!G29/'率'!$T29*100000,"-")</f>
        <v>33.09285856112251</v>
      </c>
      <c r="H29" s="188">
        <f>IF('実数'!H29/'率'!$T29*100000,'実数'!H29/'率'!$T29*100000,"-")</f>
        <v>19.855715136673506</v>
      </c>
      <c r="I29" s="189">
        <f>IF('実数'!I29/'率'!$T29*100000,'実数'!I29/'率'!$T29*100000,"-")</f>
        <v>26.474286848898004</v>
      </c>
      <c r="J29" s="190">
        <f>IF('実数'!J29/'率'!$T29*100000,'実数'!J29/'率'!$T29*100000,"-")</f>
        <v>39.71143027334701</v>
      </c>
      <c r="K29" s="160"/>
      <c r="L29" s="161"/>
      <c r="M29" s="191" t="str">
        <f>IF('実数'!M29/'率'!$U29*100000,'実数'!M29/'率'!$U29*100000,"-")</f>
        <v>-</v>
      </c>
      <c r="N29" s="188" t="str">
        <f>IF('実数'!N29/'率'!$U29*100000,'実数'!N29/'率'!$U29*100000,"-")</f>
        <v>-</v>
      </c>
      <c r="O29" s="187">
        <f>IF('実数'!O29/'率'!$T29*100000,'実数'!O29/'率'!$T29*100000,"-")</f>
        <v>6.618571712224501</v>
      </c>
      <c r="P29" s="188">
        <f>IF('実数'!P29/'率'!$T29*100000,'実数'!P29/'率'!$T29*100000,"-")</f>
        <v>46.33000198557151</v>
      </c>
      <c r="Q29" s="142">
        <f>IF('実数'!Q29/'率'!$T29*100000,'実数'!Q29/'率'!$T29*100000,"-")</f>
        <v>13.237143424449002</v>
      </c>
      <c r="R29" s="105" t="s">
        <v>38</v>
      </c>
      <c r="S29" s="163"/>
      <c r="T29" s="192">
        <v>15109</v>
      </c>
      <c r="U29" s="192">
        <v>8066</v>
      </c>
      <c r="V29" s="165"/>
      <c r="W29" s="165"/>
    </row>
    <row r="30" spans="1:23" s="154" customFormat="1" ht="18" customHeight="1">
      <c r="A30" s="23" t="s">
        <v>39</v>
      </c>
      <c r="B30" s="186">
        <f>IF('実数'!B30/'率'!$T30*100000,'実数'!B30/'率'!$T30*100000,"-")</f>
        <v>326.59973388169834</v>
      </c>
      <c r="C30" s="187" t="str">
        <f>IF('実数'!C30/'率'!$T30*100000,'実数'!C30/'率'!$T30*100000,"-")</f>
        <v>-</v>
      </c>
      <c r="D30" s="188">
        <f>IF('実数'!D30/'率'!$T30*100000,'実数'!D30/'率'!$T30*100000,"-")</f>
        <v>72.57771864037741</v>
      </c>
      <c r="E30" s="188">
        <f>IF('実数'!E30/'率'!$T30*100000,'実数'!E30/'率'!$T30*100000,"-")</f>
        <v>12.0962864400629</v>
      </c>
      <c r="F30" s="188">
        <f>IF('実数'!F30/'率'!$T30*100000,'実数'!F30/'率'!$T30*100000,"-")</f>
        <v>12.0962864400629</v>
      </c>
      <c r="G30" s="188">
        <f>IF('実数'!G30/'率'!$T30*100000,'実数'!G30/'率'!$T30*100000,"-")</f>
        <v>12.0962864400629</v>
      </c>
      <c r="H30" s="188" t="str">
        <f>IF('実数'!H30/'率'!$T30*100000,'実数'!H30/'率'!$T30*100000,"-")</f>
        <v>-</v>
      </c>
      <c r="I30" s="189">
        <f>IF('実数'!I30/'率'!$T30*100000,'実数'!I30/'率'!$T30*100000,"-")</f>
        <v>36.288859320188706</v>
      </c>
      <c r="J30" s="190">
        <f>IF('実数'!J30/'率'!$T30*100000,'実数'!J30/'率'!$T30*100000,"-")</f>
        <v>120.962864400629</v>
      </c>
      <c r="K30" s="160"/>
      <c r="L30" s="161"/>
      <c r="M30" s="191">
        <f>IF('実数'!M30/'率'!$U30*100000,'実数'!M30/'率'!$U30*100000,"-")</f>
        <v>23.02025782688766</v>
      </c>
      <c r="N30" s="188" t="str">
        <f>IF('実数'!N30/'率'!$U30*100000,'実数'!N30/'率'!$U30*100000,"-")</f>
        <v>-</v>
      </c>
      <c r="O30" s="187" t="str">
        <f>IF('実数'!O30/'率'!$T30*100000,'実数'!O30/'率'!$T30*100000,"-")</f>
        <v>-</v>
      </c>
      <c r="P30" s="188">
        <f>IF('実数'!P30/'率'!$T30*100000,'実数'!P30/'率'!$T30*100000,"-")</f>
        <v>48.3851457602516</v>
      </c>
      <c r="Q30" s="142">
        <f>IF('実数'!Q30/'率'!$T30*100000,'実数'!Q30/'率'!$T30*100000,"-")</f>
        <v>24.1925728801258</v>
      </c>
      <c r="R30" s="105" t="s">
        <v>39</v>
      </c>
      <c r="S30" s="163"/>
      <c r="T30" s="192">
        <v>8267</v>
      </c>
      <c r="U30" s="192">
        <v>4344</v>
      </c>
      <c r="V30" s="165"/>
      <c r="W30" s="165"/>
    </row>
    <row r="31" spans="1:23" s="154" customFormat="1" ht="18" customHeight="1">
      <c r="A31" s="23" t="s">
        <v>40</v>
      </c>
      <c r="B31" s="186">
        <f>IF('実数'!B31/'率'!$T31*100000,'実数'!B31/'率'!$T31*100000,"-")</f>
        <v>214.6786528914531</v>
      </c>
      <c r="C31" s="187">
        <f>IF('実数'!C31/'率'!$T31*100000,'実数'!C31/'率'!$T31*100000,"-")</f>
        <v>6.70870790285791</v>
      </c>
      <c r="D31" s="188">
        <f>IF('実数'!D31/'率'!$T31*100000,'実数'!D31/'率'!$T31*100000,"-")</f>
        <v>20.12612370857373</v>
      </c>
      <c r="E31" s="188">
        <f>IF('実数'!E31/'率'!$T31*100000,'実数'!E31/'率'!$T31*100000,"-")</f>
        <v>13.41741580571582</v>
      </c>
      <c r="F31" s="188">
        <f>IF('実数'!F31/'率'!$T31*100000,'実数'!F31/'率'!$T31*100000,"-")</f>
        <v>6.70870790285791</v>
      </c>
      <c r="G31" s="188">
        <f>IF('実数'!G31/'率'!$T31*100000,'実数'!G31/'率'!$T31*100000,"-")</f>
        <v>40.25224741714746</v>
      </c>
      <c r="H31" s="188">
        <f>IF('実数'!H31/'率'!$T31*100000,'実数'!H31/'率'!$T31*100000,"-")</f>
        <v>6.70870790285791</v>
      </c>
      <c r="I31" s="189">
        <f>IF('実数'!I31/'率'!$T31*100000,'実数'!I31/'率'!$T31*100000,"-")</f>
        <v>6.70870790285791</v>
      </c>
      <c r="J31" s="190">
        <f>IF('実数'!J31/'率'!$T31*100000,'実数'!J31/'率'!$T31*100000,"-")</f>
        <v>46.96095532000536</v>
      </c>
      <c r="K31" s="160"/>
      <c r="L31" s="161"/>
      <c r="M31" s="191" t="str">
        <f>IF('実数'!M31/'率'!$U31*100000,'実数'!M31/'率'!$U31*100000,"-")</f>
        <v>-</v>
      </c>
      <c r="N31" s="188" t="str">
        <f>IF('実数'!N31/'率'!$U31*100000,'実数'!N31/'率'!$U31*100000,"-")</f>
        <v>-</v>
      </c>
      <c r="O31" s="187" t="str">
        <f>IF('実数'!O31/'率'!$T31*100000,'実数'!O31/'率'!$T31*100000,"-")</f>
        <v>-</v>
      </c>
      <c r="P31" s="188">
        <f>IF('実数'!P31/'率'!$T31*100000,'実数'!P31/'率'!$T31*100000,"-")</f>
        <v>67.0870790285791</v>
      </c>
      <c r="Q31" s="142">
        <f>IF('実数'!Q31/'率'!$T31*100000,'実数'!Q31/'率'!$T31*100000,"-")</f>
        <v>20.12612370857373</v>
      </c>
      <c r="R31" s="105" t="s">
        <v>40</v>
      </c>
      <c r="S31" s="163"/>
      <c r="T31" s="192">
        <v>14906</v>
      </c>
      <c r="U31" s="192">
        <v>7699</v>
      </c>
      <c r="V31" s="165"/>
      <c r="W31" s="165"/>
    </row>
    <row r="32" spans="1:23" s="154" customFormat="1" ht="18" customHeight="1">
      <c r="A32" s="23" t="s">
        <v>41</v>
      </c>
      <c r="B32" s="186">
        <f>IF('実数'!B32/'率'!$T32*100000,'実数'!B32/'率'!$T32*100000,"-")</f>
        <v>356.50623885918003</v>
      </c>
      <c r="C32" s="187" t="str">
        <f>IF('実数'!C32/'率'!$T32*100000,'実数'!C32/'率'!$T32*100000,"-")</f>
        <v>-</v>
      </c>
      <c r="D32" s="188">
        <f>IF('実数'!D32/'率'!$T32*100000,'実数'!D32/'率'!$T32*100000,"-")</f>
        <v>52.42738806752647</v>
      </c>
      <c r="E32" s="188">
        <f>IF('実数'!E32/'率'!$T32*100000,'実数'!E32/'率'!$T32*100000,"-")</f>
        <v>20.97095522701059</v>
      </c>
      <c r="F32" s="188">
        <f>IF('実数'!F32/'率'!$T32*100000,'実数'!F32/'率'!$T32*100000,"-")</f>
        <v>10.485477613505296</v>
      </c>
      <c r="G32" s="188">
        <f>IF('実数'!G32/'率'!$T32*100000,'実数'!G32/'率'!$T32*100000,"-")</f>
        <v>20.97095522701059</v>
      </c>
      <c r="H32" s="188">
        <f>IF('実数'!H32/'率'!$T32*100000,'実数'!H32/'率'!$T32*100000,"-")</f>
        <v>31.456432840515884</v>
      </c>
      <c r="I32" s="189">
        <f>IF('実数'!I32/'率'!$T32*100000,'実数'!I32/'率'!$T32*100000,"-")</f>
        <v>31.456432840515884</v>
      </c>
      <c r="J32" s="190">
        <f>IF('実数'!J32/'率'!$T32*100000,'実数'!J32/'率'!$T32*100000,"-")</f>
        <v>104.85477613505294</v>
      </c>
      <c r="K32" s="160"/>
      <c r="L32" s="161"/>
      <c r="M32" s="191">
        <f>IF('実数'!M32/'率'!$U32*100000,'実数'!M32/'率'!$U32*100000,"-")</f>
        <v>39.07776475185619</v>
      </c>
      <c r="N32" s="188">
        <f>IF('実数'!N32/'率'!$U32*100000,'実数'!N32/'率'!$U32*100000,"-")</f>
        <v>19.538882375928097</v>
      </c>
      <c r="O32" s="187">
        <f>IF('実数'!O32/'率'!$T32*100000,'実数'!O32/'率'!$T32*100000,"-")</f>
        <v>20.97095522701059</v>
      </c>
      <c r="P32" s="188">
        <f>IF('実数'!P32/'率'!$T32*100000,'実数'!P32/'率'!$T32*100000,"-")</f>
        <v>31.456432840515884</v>
      </c>
      <c r="Q32" s="142">
        <f>IF('実数'!Q32/'率'!$T32*100000,'実数'!Q32/'率'!$T32*100000,"-")</f>
        <v>31.456432840515884</v>
      </c>
      <c r="R32" s="105" t="s">
        <v>41</v>
      </c>
      <c r="S32" s="163"/>
      <c r="T32" s="192">
        <v>9537</v>
      </c>
      <c r="U32" s="192">
        <v>5118</v>
      </c>
      <c r="V32" s="165"/>
      <c r="W32" s="165"/>
    </row>
    <row r="33" spans="1:23" s="154" customFormat="1" ht="18" customHeight="1">
      <c r="A33" s="25" t="s">
        <v>42</v>
      </c>
      <c r="B33" s="193">
        <f>IF('実数'!B33/'率'!$T33*100000,'実数'!B33/'率'!$T33*100000,"-")</f>
        <v>277.99841143764894</v>
      </c>
      <c r="C33" s="194">
        <f>IF('実数'!C33/'率'!$T33*100000,'実数'!C33/'率'!$T33*100000,"-")</f>
        <v>39.714058776806986</v>
      </c>
      <c r="D33" s="195">
        <f>IF('実数'!D33/'率'!$T33*100000,'実数'!D33/'率'!$T33*100000,"-")</f>
        <v>19.857029388403493</v>
      </c>
      <c r="E33" s="195" t="str">
        <f>IF('実数'!E33/'率'!$T33*100000,'実数'!E33/'率'!$T33*100000,"-")</f>
        <v>-</v>
      </c>
      <c r="F33" s="195">
        <f>IF('実数'!F33/'率'!$T33*100000,'実数'!F33/'率'!$T33*100000,"-")</f>
        <v>19.857029388403493</v>
      </c>
      <c r="G33" s="195">
        <f>IF('実数'!G33/'率'!$T33*100000,'実数'!G33/'率'!$T33*100000,"-")</f>
        <v>19.857029388403493</v>
      </c>
      <c r="H33" s="195" t="str">
        <f>IF('実数'!H33/'率'!$T33*100000,'実数'!H33/'率'!$T33*100000,"-")</f>
        <v>-</v>
      </c>
      <c r="I33" s="196">
        <f>IF('実数'!I33/'率'!$T33*100000,'実数'!I33/'率'!$T33*100000,"-")</f>
        <v>39.714058776806986</v>
      </c>
      <c r="J33" s="197">
        <f>IF('実数'!J33/'率'!$T33*100000,'実数'!J33/'率'!$T33*100000,"-")</f>
        <v>59.57108816521049</v>
      </c>
      <c r="K33" s="160"/>
      <c r="L33" s="161"/>
      <c r="M33" s="198" t="str">
        <f>IF('実数'!M33/'率'!$U33*100000,'実数'!M33/'率'!$U33*100000,"-")</f>
        <v>-</v>
      </c>
      <c r="N33" s="195" t="str">
        <f>IF('実数'!N33/'率'!$U33*100000,'実数'!N33/'率'!$U33*100000,"-")</f>
        <v>-</v>
      </c>
      <c r="O33" s="194" t="str">
        <f>IF('実数'!O33/'率'!$T33*100000,'実数'!O33/'率'!$T33*100000,"-")</f>
        <v>-</v>
      </c>
      <c r="P33" s="195">
        <f>IF('実数'!P33/'率'!$T33*100000,'実数'!P33/'率'!$T33*100000,"-")</f>
        <v>79.42811755361397</v>
      </c>
      <c r="Q33" s="27">
        <f>IF('実数'!Q33/'率'!$T33*100000,'実数'!Q33/'率'!$T33*100000,"-")</f>
        <v>19.857029388403493</v>
      </c>
      <c r="R33" s="106" t="s">
        <v>42</v>
      </c>
      <c r="S33" s="163"/>
      <c r="T33" s="176">
        <v>5036</v>
      </c>
      <c r="U33" s="176">
        <v>2670</v>
      </c>
      <c r="V33" s="165"/>
      <c r="W33" s="165"/>
    </row>
    <row r="34" spans="1:23" s="168" customFormat="1" ht="18" customHeight="1">
      <c r="A34" s="16" t="s">
        <v>43</v>
      </c>
      <c r="B34" s="134">
        <f>IF('実数'!B34/'率'!$T34*100000,'実数'!B34/'率'!$T34*100000,"-")</f>
        <v>302.81660928361055</v>
      </c>
      <c r="C34" s="135">
        <f>IF('実数'!C34/'率'!$T34*100000,'実数'!C34/'率'!$T34*100000,"-")</f>
        <v>8.296345459824948</v>
      </c>
      <c r="D34" s="18">
        <f>IF('実数'!D34/'率'!$T34*100000,'実数'!D34/'率'!$T34*100000,"-")</f>
        <v>51.16079700225384</v>
      </c>
      <c r="E34" s="18">
        <f>IF('実数'!E34/'率'!$T34*100000,'実数'!E34/'率'!$T34*100000,"-")</f>
        <v>26.271760622779002</v>
      </c>
      <c r="F34" s="18">
        <f>IF('実数'!F34/'率'!$T34*100000,'実数'!F34/'率'!$T34*100000,"-")</f>
        <v>16.592690919649897</v>
      </c>
      <c r="G34" s="18">
        <f>IF('実数'!G34/'率'!$T34*100000,'実数'!G34/'率'!$T34*100000,"-")</f>
        <v>31.802657595995633</v>
      </c>
      <c r="H34" s="18">
        <f>IF('実数'!H34/'率'!$T34*100000,'実数'!H34/'率'!$T34*100000,"-")</f>
        <v>15.209966676345738</v>
      </c>
      <c r="I34" s="136">
        <f>IF('実数'!I34/'率'!$T34*100000,'実数'!I34/'率'!$T34*100000,"-")</f>
        <v>23.50631213617068</v>
      </c>
      <c r="J34" s="137">
        <f>IF('実数'!J34/'率'!$T34*100000,'実数'!J34/'率'!$T34*100000,"-")</f>
        <v>64.98803943529542</v>
      </c>
      <c r="K34" s="132"/>
      <c r="L34" s="133"/>
      <c r="M34" s="17">
        <f>IF('実数'!M34/'率'!$U34*100000,'実数'!M34/'率'!$U34*100000,"-")</f>
        <v>13.27104788194076</v>
      </c>
      <c r="N34" s="18">
        <f>IF('実数'!N34/'率'!$U34*100000,'実数'!N34/'率'!$U34*100000,"-")</f>
        <v>5.308419152776303</v>
      </c>
      <c r="O34" s="135">
        <f>IF('実数'!O34/'率'!$T34*100000,'実数'!O34/'率'!$T34*100000,"-")</f>
        <v>5.530896973216631</v>
      </c>
      <c r="P34" s="18">
        <f>IF('実数'!P34/'率'!$T34*100000,'実数'!P34/'率'!$T34*100000,"-")</f>
        <v>49.77807275894968</v>
      </c>
      <c r="Q34" s="139">
        <f>IF('実数'!Q34/'率'!$T34*100000,'実数'!Q34/'率'!$T34*100000,"-")</f>
        <v>42.86445154242889</v>
      </c>
      <c r="R34" s="101" t="s">
        <v>43</v>
      </c>
      <c r="S34" s="177"/>
      <c r="T34" s="178">
        <f>SUM(T35:T42)</f>
        <v>72321</v>
      </c>
      <c r="U34" s="178">
        <v>37676</v>
      </c>
      <c r="V34" s="167"/>
      <c r="W34" s="167"/>
    </row>
    <row r="35" spans="1:23" s="154" customFormat="1" ht="18" customHeight="1">
      <c r="A35" s="21" t="s">
        <v>44</v>
      </c>
      <c r="B35" s="179">
        <f>IF('実数'!B35/'率'!$T35*100000,'実数'!B35/'率'!$T35*100000,"-")</f>
        <v>321.0562389524187</v>
      </c>
      <c r="C35" s="180" t="str">
        <f>IF('実数'!C35/'率'!$T35*100000,'実数'!C35/'率'!$T35*100000,"-")</f>
        <v>-</v>
      </c>
      <c r="D35" s="181">
        <f>IF('実数'!D35/'率'!$T35*100000,'実数'!D35/'率'!$T35*100000,"-")</f>
        <v>57.71797554200786</v>
      </c>
      <c r="E35" s="181">
        <f>IF('実数'!E35/'率'!$T35*100000,'実数'!E35/'率'!$T35*100000,"-")</f>
        <v>21.644240828252947</v>
      </c>
      <c r="F35" s="181">
        <f>IF('実数'!F35/'率'!$T35*100000,'実数'!F35/'率'!$T35*100000,"-")</f>
        <v>25.25161429962844</v>
      </c>
      <c r="G35" s="181">
        <f>IF('実数'!G35/'率'!$T35*100000,'実数'!G35/'率'!$T35*100000,"-")</f>
        <v>39.681108185130405</v>
      </c>
      <c r="H35" s="181">
        <f>IF('実数'!H35/'率'!$T35*100000,'実数'!H35/'率'!$T35*100000,"-")</f>
        <v>18.03686735687746</v>
      </c>
      <c r="I35" s="182">
        <f>IF('実数'!I35/'率'!$T35*100000,'実数'!I35/'率'!$T35*100000,"-")</f>
        <v>25.25161429962844</v>
      </c>
      <c r="J35" s="183">
        <f>IF('実数'!J35/'率'!$T35*100000,'実数'!J35/'率'!$T35*100000,"-")</f>
        <v>61.32534901338336</v>
      </c>
      <c r="K35" s="160"/>
      <c r="L35" s="161"/>
      <c r="M35" s="184">
        <f>IF('実数'!M35/'率'!$U35*100000,'実数'!M35/'率'!$U35*100000,"-")</f>
        <v>34.9357182783678</v>
      </c>
      <c r="N35" s="181">
        <f>IF('実数'!N35/'率'!$U35*100000,'実数'!N35/'率'!$U35*100000,"-")</f>
        <v>6.98714365567356</v>
      </c>
      <c r="O35" s="180">
        <f>IF('実数'!O35/'率'!$T35*100000,'実数'!O35/'率'!$T35*100000,"-")</f>
        <v>7.214746942750983</v>
      </c>
      <c r="P35" s="181">
        <f>IF('実数'!P35/'率'!$T35*100000,'実数'!P35/'率'!$T35*100000,"-")</f>
        <v>43.288481656505894</v>
      </c>
      <c r="Q35" s="141">
        <f>IF('実数'!Q35/'率'!$T35*100000,'実数'!Q35/'率'!$T35*100000,"-")</f>
        <v>46.89585512788139</v>
      </c>
      <c r="R35" s="104" t="s">
        <v>44</v>
      </c>
      <c r="S35" s="163"/>
      <c r="T35" s="185">
        <v>27721</v>
      </c>
      <c r="U35" s="185">
        <v>14312</v>
      </c>
      <c r="V35" s="165"/>
      <c r="W35" s="165"/>
    </row>
    <row r="36" spans="1:23" s="154" customFormat="1" ht="18" customHeight="1">
      <c r="A36" s="23" t="s">
        <v>45</v>
      </c>
      <c r="B36" s="186">
        <f>IF('実数'!B36/'率'!$T36*100000,'実数'!B36/'率'!$T36*100000,"-")</f>
        <v>251.28498001142202</v>
      </c>
      <c r="C36" s="187" t="str">
        <f>IF('実数'!C36/'率'!$T36*100000,'実数'!C36/'率'!$T36*100000,"-")</f>
        <v>-</v>
      </c>
      <c r="D36" s="188">
        <f>IF('実数'!D36/'率'!$T36*100000,'実数'!D36/'率'!$T36*100000,"-")</f>
        <v>79.9543118218161</v>
      </c>
      <c r="E36" s="188">
        <f>IF('実数'!E36/'率'!$T36*100000,'実数'!E36/'率'!$T36*100000,"-")</f>
        <v>22.84408909194746</v>
      </c>
      <c r="F36" s="188">
        <f>IF('実数'!F36/'率'!$T36*100000,'実数'!F36/'率'!$T36*100000,"-")</f>
        <v>11.42204454597373</v>
      </c>
      <c r="G36" s="188">
        <f>IF('実数'!G36/'率'!$T36*100000,'実数'!G36/'率'!$T36*100000,"-")</f>
        <v>22.84408909194746</v>
      </c>
      <c r="H36" s="188">
        <f>IF('実数'!H36/'率'!$T36*100000,'実数'!H36/'率'!$T36*100000,"-")</f>
        <v>11.42204454597373</v>
      </c>
      <c r="I36" s="189">
        <f>IF('実数'!I36/'率'!$T36*100000,'実数'!I36/'率'!$T36*100000,"-")</f>
        <v>34.266133637921186</v>
      </c>
      <c r="J36" s="190">
        <f>IF('実数'!J36/'率'!$T36*100000,'実数'!J36/'率'!$T36*100000,"-")</f>
        <v>34.266133637921186</v>
      </c>
      <c r="K36" s="160"/>
      <c r="L36" s="161"/>
      <c r="M36" s="191" t="str">
        <f>IF('実数'!M36/'率'!$U36*100000,'実数'!M36/'率'!$U36*100000,"-")</f>
        <v>-</v>
      </c>
      <c r="N36" s="188" t="str">
        <f>IF('実数'!N36/'率'!$U36*100000,'実数'!N36/'率'!$U36*100000,"-")</f>
        <v>-</v>
      </c>
      <c r="O36" s="187" t="str">
        <f>IF('実数'!O36/'率'!$T36*100000,'実数'!O36/'率'!$T36*100000,"-")</f>
        <v>-</v>
      </c>
      <c r="P36" s="188">
        <f>IF('実数'!P36/'率'!$T36*100000,'実数'!P36/'率'!$T36*100000,"-")</f>
        <v>34.266133637921186</v>
      </c>
      <c r="Q36" s="142">
        <f>IF('実数'!Q36/'率'!$T36*100000,'実数'!Q36/'率'!$T36*100000,"-")</f>
        <v>34.266133637921186</v>
      </c>
      <c r="R36" s="105" t="s">
        <v>45</v>
      </c>
      <c r="S36" s="163"/>
      <c r="T36" s="192">
        <v>8755</v>
      </c>
      <c r="U36" s="192">
        <v>4701</v>
      </c>
      <c r="V36" s="165"/>
      <c r="W36" s="165"/>
    </row>
    <row r="37" spans="1:23" s="154" customFormat="1" ht="18" customHeight="1">
      <c r="A37" s="23" t="s">
        <v>46</v>
      </c>
      <c r="B37" s="186">
        <f>IF('実数'!B37/'率'!$T37*100000,'実数'!B37/'率'!$T37*100000,"-")</f>
        <v>153.84615384615384</v>
      </c>
      <c r="C37" s="187">
        <f>IF('実数'!C37/'率'!$T37*100000,'実数'!C37/'率'!$T37*100000,"-")</f>
        <v>13.986013986013987</v>
      </c>
      <c r="D37" s="188" t="str">
        <f>IF('実数'!D37/'率'!$T37*100000,'実数'!D37/'率'!$T37*100000,"-")</f>
        <v>-</v>
      </c>
      <c r="E37" s="188" t="str">
        <f>IF('実数'!E37/'率'!$T37*100000,'実数'!E37/'率'!$T37*100000,"-")</f>
        <v>-</v>
      </c>
      <c r="F37" s="188" t="str">
        <f>IF('実数'!F37/'率'!$T37*100000,'実数'!F37/'率'!$T37*100000,"-")</f>
        <v>-</v>
      </c>
      <c r="G37" s="188">
        <f>IF('実数'!G37/'率'!$T37*100000,'実数'!G37/'率'!$T37*100000,"-")</f>
        <v>13.986013986013987</v>
      </c>
      <c r="H37" s="188">
        <f>IF('実数'!H37/'率'!$T37*100000,'実数'!H37/'率'!$T37*100000,"-")</f>
        <v>13.986013986013987</v>
      </c>
      <c r="I37" s="189">
        <f>IF('実数'!I37/'率'!$T37*100000,'実数'!I37/'率'!$T37*100000,"-")</f>
        <v>13.986013986013987</v>
      </c>
      <c r="J37" s="190">
        <f>IF('実数'!J37/'率'!$T37*100000,'実数'!J37/'率'!$T37*100000,"-")</f>
        <v>27.972027972027973</v>
      </c>
      <c r="K37" s="160"/>
      <c r="L37" s="161"/>
      <c r="M37" s="191" t="str">
        <f>IF('実数'!M37/'率'!$U37*100000,'実数'!M37/'率'!$U37*100000,"-")</f>
        <v>-</v>
      </c>
      <c r="N37" s="188" t="str">
        <f>IF('実数'!N37/'率'!$U37*100000,'実数'!N37/'率'!$U37*100000,"-")</f>
        <v>-</v>
      </c>
      <c r="O37" s="187" t="str">
        <f>IF('実数'!O37/'率'!$T37*100000,'実数'!O37/'率'!$T37*100000,"-")</f>
        <v>-</v>
      </c>
      <c r="P37" s="188">
        <f>IF('実数'!P37/'率'!$T37*100000,'実数'!P37/'率'!$T37*100000,"-")</f>
        <v>69.93006993006993</v>
      </c>
      <c r="Q37" s="142" t="str">
        <f>IF('実数'!Q37/'率'!$T37*100000,'実数'!Q37/'率'!$T37*100000,"-")</f>
        <v>-</v>
      </c>
      <c r="R37" s="105" t="s">
        <v>46</v>
      </c>
      <c r="S37" s="163"/>
      <c r="T37" s="192">
        <v>7150</v>
      </c>
      <c r="U37" s="192">
        <v>3727</v>
      </c>
      <c r="V37" s="165"/>
      <c r="W37" s="165"/>
    </row>
    <row r="38" spans="1:23" s="154" customFormat="1" ht="18" customHeight="1">
      <c r="A38" s="23" t="s">
        <v>47</v>
      </c>
      <c r="B38" s="186">
        <f>IF('実数'!B38/'率'!$T38*100000,'実数'!B38/'率'!$T38*100000,"-")</f>
        <v>387.64871006549924</v>
      </c>
      <c r="C38" s="187" t="str">
        <f>IF('実数'!C38/'率'!$T38*100000,'実数'!C38/'率'!$T38*100000,"-")</f>
        <v>-</v>
      </c>
      <c r="D38" s="188">
        <f>IF('実数'!D38/'率'!$T38*100000,'実数'!D38/'率'!$T38*100000,"-")</f>
        <v>53.468787595241274</v>
      </c>
      <c r="E38" s="188">
        <f>IF('実数'!E38/'率'!$T38*100000,'実数'!E38/'率'!$T38*100000,"-")</f>
        <v>53.468787595241274</v>
      </c>
      <c r="F38" s="188">
        <f>IF('実数'!F38/'率'!$T38*100000,'実数'!F38/'率'!$T38*100000,"-")</f>
        <v>26.734393797620637</v>
      </c>
      <c r="G38" s="188">
        <f>IF('実数'!G38/'率'!$T38*100000,'実数'!G38/'率'!$T38*100000,"-")</f>
        <v>80.20318139286192</v>
      </c>
      <c r="H38" s="188">
        <f>IF('実数'!H38/'率'!$T38*100000,'実数'!H38/'率'!$T38*100000,"-")</f>
        <v>13.367196898810318</v>
      </c>
      <c r="I38" s="189">
        <f>IF('実数'!I38/'率'!$T38*100000,'実数'!I38/'率'!$T38*100000,"-")</f>
        <v>26.734393797620637</v>
      </c>
      <c r="J38" s="190">
        <f>IF('実数'!J38/'率'!$T38*100000,'実数'!J38/'率'!$T38*100000,"-")</f>
        <v>80.20318139286192</v>
      </c>
      <c r="K38" s="160"/>
      <c r="L38" s="161"/>
      <c r="M38" s="191" t="str">
        <f>IF('実数'!M38/'率'!$U38*100000,'実数'!M38/'率'!$U38*100000,"-")</f>
        <v>-</v>
      </c>
      <c r="N38" s="188" t="str">
        <f>IF('実数'!N38/'率'!$U38*100000,'実数'!N38/'率'!$U38*100000,"-")</f>
        <v>-</v>
      </c>
      <c r="O38" s="187" t="str">
        <f>IF('実数'!O38/'率'!$T38*100000,'実数'!O38/'率'!$T38*100000,"-")</f>
        <v>-</v>
      </c>
      <c r="P38" s="188">
        <f>IF('実数'!P38/'率'!$T38*100000,'実数'!P38/'率'!$T38*100000,"-")</f>
        <v>53.468787595241274</v>
      </c>
      <c r="Q38" s="142">
        <f>IF('実数'!Q38/'率'!$T38*100000,'実数'!Q38/'率'!$T38*100000,"-")</f>
        <v>80.20318139286192</v>
      </c>
      <c r="R38" s="105" t="s">
        <v>47</v>
      </c>
      <c r="S38" s="163"/>
      <c r="T38" s="192">
        <v>7481</v>
      </c>
      <c r="U38" s="192">
        <v>3882</v>
      </c>
      <c r="V38" s="165"/>
      <c r="W38" s="165"/>
    </row>
    <row r="39" spans="1:23" s="154" customFormat="1" ht="18" customHeight="1">
      <c r="A39" s="23" t="s">
        <v>48</v>
      </c>
      <c r="B39" s="186">
        <f>IF('実数'!B39/'率'!$T39*100000,'実数'!B39/'率'!$T39*100000,"-")</f>
        <v>289.6032435563278</v>
      </c>
      <c r="C39" s="187">
        <f>IF('実数'!C39/'率'!$T39*100000,'実数'!C39/'率'!$T39*100000,"-")</f>
        <v>14.480162177816391</v>
      </c>
      <c r="D39" s="188">
        <f>IF('実数'!D39/'率'!$T39*100000,'実数'!D39/'率'!$T39*100000,"-")</f>
        <v>28.960324355632782</v>
      </c>
      <c r="E39" s="188">
        <f>IF('実数'!E39/'率'!$T39*100000,'実数'!E39/'率'!$T39*100000,"-")</f>
        <v>43.440486533449175</v>
      </c>
      <c r="F39" s="188">
        <f>IF('実数'!F39/'率'!$T39*100000,'実数'!F39/'率'!$T39*100000,"-")</f>
        <v>14.480162177816391</v>
      </c>
      <c r="G39" s="188">
        <f>IF('実数'!G39/'率'!$T39*100000,'実数'!G39/'率'!$T39*100000,"-")</f>
        <v>28.960324355632782</v>
      </c>
      <c r="H39" s="188">
        <f>IF('実数'!H39/'率'!$T39*100000,'実数'!H39/'率'!$T39*100000,"-")</f>
        <v>43.440486533449175</v>
      </c>
      <c r="I39" s="189">
        <f>IF('実数'!I39/'率'!$T39*100000,'実数'!I39/'率'!$T39*100000,"-")</f>
        <v>14.480162177816391</v>
      </c>
      <c r="J39" s="190">
        <f>IF('実数'!J39/'率'!$T39*100000,'実数'!J39/'率'!$T39*100000,"-")</f>
        <v>57.920648711265564</v>
      </c>
      <c r="K39" s="160"/>
      <c r="L39" s="161"/>
      <c r="M39" s="191" t="str">
        <f>IF('実数'!M39/'率'!$U39*100000,'実数'!M39/'率'!$U39*100000,"-")</f>
        <v>-</v>
      </c>
      <c r="N39" s="188" t="str">
        <f>IF('実数'!N39/'率'!$U39*100000,'実数'!N39/'率'!$U39*100000,"-")</f>
        <v>-</v>
      </c>
      <c r="O39" s="187">
        <f>IF('実数'!O39/'率'!$T39*100000,'実数'!O39/'率'!$T39*100000,"-")</f>
        <v>14.480162177816391</v>
      </c>
      <c r="P39" s="188">
        <f>IF('実数'!P39/'率'!$T39*100000,'実数'!P39/'率'!$T39*100000,"-")</f>
        <v>28.960324355632782</v>
      </c>
      <c r="Q39" s="142">
        <f>IF('実数'!Q39/'率'!$T39*100000,'実数'!Q39/'率'!$T39*100000,"-")</f>
        <v>57.920648711265564</v>
      </c>
      <c r="R39" s="105" t="s">
        <v>48</v>
      </c>
      <c r="S39" s="163"/>
      <c r="T39" s="192">
        <v>6906</v>
      </c>
      <c r="U39" s="192">
        <v>3651</v>
      </c>
      <c r="V39" s="165"/>
      <c r="W39" s="165"/>
    </row>
    <row r="40" spans="1:23" s="154" customFormat="1" ht="18" customHeight="1">
      <c r="A40" s="23" t="s">
        <v>49</v>
      </c>
      <c r="B40" s="186">
        <f>IF('実数'!B40/'率'!$T40*100000,'実数'!B40/'率'!$T40*100000,"-")</f>
        <v>320</v>
      </c>
      <c r="C40" s="187" t="str">
        <f>IF('実数'!C40/'率'!$T40*100000,'実数'!C40/'率'!$T40*100000,"-")</f>
        <v>-</v>
      </c>
      <c r="D40" s="188">
        <f>IF('実数'!D40/'率'!$T40*100000,'実数'!D40/'率'!$T40*100000,"-")</f>
        <v>80</v>
      </c>
      <c r="E40" s="188">
        <f>IF('実数'!E40/'率'!$T40*100000,'実数'!E40/'率'!$T40*100000,"-")</f>
        <v>40</v>
      </c>
      <c r="F40" s="188" t="str">
        <f>IF('実数'!F40/'率'!$T40*100000,'実数'!F40/'率'!$T40*100000,"-")</f>
        <v>-</v>
      </c>
      <c r="G40" s="188" t="str">
        <f>IF('実数'!G40/'率'!$T40*100000,'実数'!G40/'率'!$T40*100000,"-")</f>
        <v>-</v>
      </c>
      <c r="H40" s="188" t="str">
        <f>IF('実数'!H40/'率'!$T40*100000,'実数'!H40/'率'!$T40*100000,"-")</f>
        <v>-</v>
      </c>
      <c r="I40" s="189">
        <f>IF('実数'!I40/'率'!$T40*100000,'実数'!I40/'率'!$T40*100000,"-")</f>
        <v>40</v>
      </c>
      <c r="J40" s="190">
        <f>IF('実数'!J40/'率'!$T40*100000,'実数'!J40/'率'!$T40*100000,"-")</f>
        <v>119.99999999999999</v>
      </c>
      <c r="K40" s="160"/>
      <c r="L40" s="161"/>
      <c r="M40" s="191" t="str">
        <f>IF('実数'!M40/'率'!$U40*100000,'実数'!M40/'率'!$U40*100000,"-")</f>
        <v>-</v>
      </c>
      <c r="N40" s="188" t="str">
        <f>IF('実数'!N40/'率'!$U40*100000,'実数'!N40/'率'!$U40*100000,"-")</f>
        <v>-</v>
      </c>
      <c r="O40" s="187" t="str">
        <f>IF('実数'!O40/'率'!$T40*100000,'実数'!O40/'率'!$T40*100000,"-")</f>
        <v>-</v>
      </c>
      <c r="P40" s="188">
        <f>IF('実数'!P40/'率'!$T40*100000,'実数'!P40/'率'!$T40*100000,"-")</f>
        <v>40</v>
      </c>
      <c r="Q40" s="142">
        <f>IF('実数'!Q40/'率'!$T40*100000,'実数'!Q40/'率'!$T40*100000,"-")</f>
        <v>40</v>
      </c>
      <c r="R40" s="105" t="s">
        <v>49</v>
      </c>
      <c r="S40" s="163"/>
      <c r="T40" s="192">
        <v>2500</v>
      </c>
      <c r="U40" s="192">
        <v>1268</v>
      </c>
      <c r="V40" s="165"/>
      <c r="W40" s="165"/>
    </row>
    <row r="41" spans="1:23" s="154" customFormat="1" ht="18" customHeight="1">
      <c r="A41" s="23" t="s">
        <v>50</v>
      </c>
      <c r="B41" s="186">
        <f>IF('実数'!B41/'率'!$T41*100000,'実数'!B41/'率'!$T41*100000,"-")</f>
        <v>424.72864558754134</v>
      </c>
      <c r="C41" s="187">
        <f>IF('実数'!C41/'率'!$T41*100000,'実数'!C41/'率'!$T41*100000,"-")</f>
        <v>47.192071731949035</v>
      </c>
      <c r="D41" s="188">
        <f>IF('実数'!D41/'率'!$T41*100000,'実数'!D41/'率'!$T41*100000,"-")</f>
        <v>47.192071731949035</v>
      </c>
      <c r="E41" s="188">
        <f>IF('実数'!E41/'率'!$T41*100000,'実数'!E41/'率'!$T41*100000,"-")</f>
        <v>47.192071731949035</v>
      </c>
      <c r="F41" s="188" t="str">
        <f>IF('実数'!F41/'率'!$T41*100000,'実数'!F41/'率'!$T41*100000,"-")</f>
        <v>-</v>
      </c>
      <c r="G41" s="188" t="str">
        <f>IF('実数'!G41/'率'!$T41*100000,'実数'!G41/'率'!$T41*100000,"-")</f>
        <v>-</v>
      </c>
      <c r="H41" s="188" t="str">
        <f>IF('実数'!H41/'率'!$T41*100000,'実数'!H41/'率'!$T41*100000,"-")</f>
        <v>-</v>
      </c>
      <c r="I41" s="189" t="str">
        <f>IF('実数'!I41/'率'!$T41*100000,'実数'!I41/'率'!$T41*100000,"-")</f>
        <v>-</v>
      </c>
      <c r="J41" s="190">
        <f>IF('実数'!J41/'率'!$T41*100000,'実数'!J41/'率'!$T41*100000,"-")</f>
        <v>94.38414346389807</v>
      </c>
      <c r="K41" s="160"/>
      <c r="L41" s="161"/>
      <c r="M41" s="191" t="str">
        <f>IF('実数'!M41/'率'!$U41*100000,'実数'!M41/'率'!$U41*100000,"-")</f>
        <v>-</v>
      </c>
      <c r="N41" s="188" t="str">
        <f>IF('実数'!N41/'率'!$U41*100000,'実数'!N41/'率'!$U41*100000,"-")</f>
        <v>-</v>
      </c>
      <c r="O41" s="187" t="str">
        <f>IF('実数'!O41/'率'!$T41*100000,'実数'!O41/'率'!$T41*100000,"-")</f>
        <v>-</v>
      </c>
      <c r="P41" s="188">
        <f>IF('実数'!P41/'率'!$T41*100000,'実数'!P41/'率'!$T41*100000,"-")</f>
        <v>188.76828692779614</v>
      </c>
      <c r="Q41" s="142">
        <f>IF('実数'!Q41/'率'!$T41*100000,'実数'!Q41/'率'!$T41*100000,"-")</f>
        <v>47.192071731949035</v>
      </c>
      <c r="R41" s="105" t="s">
        <v>50</v>
      </c>
      <c r="S41" s="163"/>
      <c r="T41" s="192">
        <v>2119</v>
      </c>
      <c r="U41" s="192">
        <v>1085</v>
      </c>
      <c r="V41" s="165"/>
      <c r="W41" s="165"/>
    </row>
    <row r="42" spans="1:23" s="154" customFormat="1" ht="18" customHeight="1">
      <c r="A42" s="25" t="s">
        <v>51</v>
      </c>
      <c r="B42" s="193">
        <f>IF('実数'!B42/'率'!$T42*100000,'実数'!B42/'率'!$T42*100000,"-")</f>
        <v>319.95045928372383</v>
      </c>
      <c r="C42" s="194">
        <f>IF('実数'!C42/'率'!$T42*100000,'実数'!C42/'率'!$T42*100000,"-")</f>
        <v>30.96294767261843</v>
      </c>
      <c r="D42" s="195">
        <f>IF('実数'!D42/'率'!$T42*100000,'実数'!D42/'率'!$T42*100000,"-")</f>
        <v>51.60491278769739</v>
      </c>
      <c r="E42" s="195">
        <f>IF('実数'!E42/'率'!$T42*100000,'実数'!E42/'率'!$T42*100000,"-")</f>
        <v>20.641965115078957</v>
      </c>
      <c r="F42" s="195">
        <f>IF('実数'!F42/'率'!$T42*100000,'実数'!F42/'率'!$T42*100000,"-")</f>
        <v>10.320982557539478</v>
      </c>
      <c r="G42" s="195">
        <f>IF('実数'!G42/'率'!$T42*100000,'実数'!G42/'率'!$T42*100000,"-")</f>
        <v>10.320982557539478</v>
      </c>
      <c r="H42" s="195" t="str">
        <f>IF('実数'!H42/'率'!$T42*100000,'実数'!H42/'率'!$T42*100000,"-")</f>
        <v>-</v>
      </c>
      <c r="I42" s="196">
        <f>IF('実数'!I42/'率'!$T42*100000,'実数'!I42/'率'!$T42*100000,"-")</f>
        <v>20.641965115078957</v>
      </c>
      <c r="J42" s="197">
        <f>IF('実数'!J42/'率'!$T42*100000,'実数'!J42/'率'!$T42*100000,"-")</f>
        <v>103.20982557539477</v>
      </c>
      <c r="K42" s="160"/>
      <c r="L42" s="161"/>
      <c r="M42" s="198" t="str">
        <f>IF('実数'!M42/'率'!$U42*100000,'実数'!M42/'率'!$U42*100000,"-")</f>
        <v>-</v>
      </c>
      <c r="N42" s="195">
        <f>IF('実数'!N42/'率'!$U42*100000,'実数'!N42/'率'!$U42*100000,"-")</f>
        <v>19.801980198019802</v>
      </c>
      <c r="O42" s="194">
        <f>IF('実数'!O42/'率'!$T42*100000,'実数'!O42/'率'!$T42*100000,"-")</f>
        <v>10.320982557539478</v>
      </c>
      <c r="P42" s="195">
        <f>IF('実数'!P42/'率'!$T42*100000,'実数'!P42/'率'!$T42*100000,"-")</f>
        <v>51.60491278769739</v>
      </c>
      <c r="Q42" s="27">
        <f>IF('実数'!Q42/'率'!$T42*100000,'実数'!Q42/'率'!$T42*100000,"-")</f>
        <v>30.96294767261843</v>
      </c>
      <c r="R42" s="106" t="s">
        <v>51</v>
      </c>
      <c r="S42" s="163"/>
      <c r="T42" s="176">
        <v>9689</v>
      </c>
      <c r="U42" s="176">
        <v>5050</v>
      </c>
      <c r="V42" s="165"/>
      <c r="W42" s="165"/>
    </row>
    <row r="43" spans="1:23" s="168" customFormat="1" ht="18" customHeight="1">
      <c r="A43" s="16" t="s">
        <v>52</v>
      </c>
      <c r="B43" s="134">
        <f>IF('実数'!B43/'率'!$T43*100000,'実数'!B43/'率'!$T43*100000,"-")</f>
        <v>294.67734605771415</v>
      </c>
      <c r="C43" s="135">
        <f>IF('実数'!C43/'率'!$T43*100000,'実数'!C43/'率'!$T43*100000,"-")</f>
        <v>6.390593047034765</v>
      </c>
      <c r="D43" s="18">
        <f>IF('実数'!D43/'率'!$T43*100000,'実数'!D43/'率'!$T43*100000,"-")</f>
        <v>53.96500795273801</v>
      </c>
      <c r="E43" s="18">
        <f>IF('実数'!E43/'率'!$T43*100000,'実数'!E43/'率'!$T43*100000,"-")</f>
        <v>22.722108611679165</v>
      </c>
      <c r="F43" s="18">
        <f>IF('実数'!F43/'率'!$T43*100000,'実数'!F43/'率'!$T43*100000,"-")</f>
        <v>16.3315155646444</v>
      </c>
      <c r="G43" s="18">
        <f>IF('実数'!G43/'率'!$T43*100000,'実数'!G43/'率'!$T43*100000,"-")</f>
        <v>34.79322881163372</v>
      </c>
      <c r="H43" s="18">
        <f>IF('実数'!H43/'率'!$T43*100000,'実数'!H43/'率'!$T43*100000,"-")</f>
        <v>11.361054305839582</v>
      </c>
      <c r="I43" s="136">
        <f>IF('実数'!I43/'率'!$T43*100000,'実数'!I43/'率'!$T43*100000,"-")</f>
        <v>20.591910929334244</v>
      </c>
      <c r="J43" s="137">
        <f>IF('実数'!J43/'率'!$T43*100000,'実数'!J43/'率'!$T43*100000,"-")</f>
        <v>60.355600999772776</v>
      </c>
      <c r="K43" s="132"/>
      <c r="L43" s="133"/>
      <c r="M43" s="17">
        <f>IF('実数'!M43/'率'!$U43*100000,'実数'!M43/'率'!$U43*100000,"-")</f>
        <v>14.842801241397922</v>
      </c>
      <c r="N43" s="18">
        <f>IF('実数'!N43/'率'!$U43*100000,'実数'!N43/'率'!$U43*100000,"-")</f>
        <v>8.096073404398867</v>
      </c>
      <c r="O43" s="135">
        <f>IF('実数'!O43/'率'!$T43*100000,'実数'!O43/'率'!$T43*100000,"-")</f>
        <v>6.390593047034765</v>
      </c>
      <c r="P43" s="18">
        <f>IF('実数'!P43/'率'!$T43*100000,'実数'!P43/'率'!$T43*100000,"-")</f>
        <v>49.70461258804817</v>
      </c>
      <c r="Q43" s="139">
        <f>IF('実数'!Q43/'率'!$T43*100000,'実数'!Q43/'率'!$T43*100000,"-")</f>
        <v>39.05362417632357</v>
      </c>
      <c r="R43" s="101" t="s">
        <v>52</v>
      </c>
      <c r="S43" s="177"/>
      <c r="T43" s="178">
        <f>SUM(T44:T53)</f>
        <v>140832</v>
      </c>
      <c r="U43" s="178">
        <v>74110</v>
      </c>
      <c r="V43" s="167"/>
      <c r="W43" s="167"/>
    </row>
    <row r="44" spans="1:23" s="154" customFormat="1" ht="18" customHeight="1">
      <c r="A44" s="21" t="s">
        <v>53</v>
      </c>
      <c r="B44" s="179">
        <f>IF('実数'!B44/'率'!$T44*100000,'実数'!B44/'率'!$T44*100000,"-")</f>
        <v>273.2474964234621</v>
      </c>
      <c r="C44" s="180">
        <f>IF('実数'!C44/'率'!$T44*100000,'実数'!C44/'率'!$T44*100000,"-")</f>
        <v>5.7224606580829755</v>
      </c>
      <c r="D44" s="181">
        <f>IF('実数'!D44/'率'!$T44*100000,'実数'!D44/'率'!$T44*100000,"-")</f>
        <v>48.640915593705294</v>
      </c>
      <c r="E44" s="181">
        <f>IF('実数'!E44/'率'!$T44*100000,'実数'!E44/'率'!$T44*100000,"-")</f>
        <v>20.028612303290412</v>
      </c>
      <c r="F44" s="181">
        <f>IF('実数'!F44/'率'!$T44*100000,'実数'!F44/'率'!$T44*100000,"-")</f>
        <v>18.59799713876967</v>
      </c>
      <c r="G44" s="181">
        <f>IF('実数'!G44/'率'!$T44*100000,'実数'!G44/'率'!$T44*100000,"-")</f>
        <v>30.04291845493562</v>
      </c>
      <c r="H44" s="181">
        <f>IF('実数'!H44/'率'!$T44*100000,'実数'!H44/'率'!$T44*100000,"-")</f>
        <v>10.014306151645206</v>
      </c>
      <c r="I44" s="182">
        <f>IF('実数'!I44/'率'!$T44*100000,'実数'!I44/'率'!$T44*100000,"-")</f>
        <v>21.459227467811157</v>
      </c>
      <c r="J44" s="183">
        <f>IF('実数'!J44/'率'!$T44*100000,'実数'!J44/'率'!$T44*100000,"-")</f>
        <v>52.93276108726753</v>
      </c>
      <c r="K44" s="160"/>
      <c r="L44" s="161"/>
      <c r="M44" s="184">
        <f>IF('実数'!M44/'率'!$U44*100000,'実数'!M44/'率'!$U44*100000,"-")</f>
        <v>19.05799074326164</v>
      </c>
      <c r="N44" s="181">
        <f>IF('実数'!N44/'率'!$U44*100000,'実数'!N44/'率'!$U44*100000,"-")</f>
        <v>8.167710318540703</v>
      </c>
      <c r="O44" s="180">
        <f>IF('実数'!O44/'率'!$T44*100000,'実数'!O44/'率'!$T44*100000,"-")</f>
        <v>2.8612303290414878</v>
      </c>
      <c r="P44" s="181">
        <f>IF('実数'!P44/'率'!$T44*100000,'実数'!P44/'率'!$T44*100000,"-")</f>
        <v>48.640915593705294</v>
      </c>
      <c r="Q44" s="141">
        <f>IF('実数'!Q44/'率'!$T44*100000,'実数'!Q44/'率'!$T44*100000,"-")</f>
        <v>38.62660944206009</v>
      </c>
      <c r="R44" s="104" t="s">
        <v>53</v>
      </c>
      <c r="S44" s="163"/>
      <c r="T44" s="185">
        <v>69900</v>
      </c>
      <c r="U44" s="185">
        <v>36730</v>
      </c>
      <c r="V44" s="165"/>
      <c r="W44" s="165"/>
    </row>
    <row r="45" spans="1:23" s="154" customFormat="1" ht="18" customHeight="1">
      <c r="A45" s="23" t="s">
        <v>54</v>
      </c>
      <c r="B45" s="186">
        <f>IF('実数'!B45/'率'!$T45*100000,'実数'!B45/'率'!$T45*100000,"-")</f>
        <v>427.44656917885266</v>
      </c>
      <c r="C45" s="187" t="str">
        <f>IF('実数'!C45/'率'!$T45*100000,'実数'!C45/'率'!$T45*100000,"-")</f>
        <v>-</v>
      </c>
      <c r="D45" s="188">
        <f>IF('実数'!D45/'率'!$T45*100000,'実数'!D45/'率'!$T45*100000,"-")</f>
        <v>67.49156355455568</v>
      </c>
      <c r="E45" s="188" t="str">
        <f>IF('実数'!E45/'率'!$T45*100000,'実数'!E45/'率'!$T45*100000,"-")</f>
        <v>-</v>
      </c>
      <c r="F45" s="188" t="str">
        <f>IF('実数'!F45/'率'!$T45*100000,'実数'!F45/'率'!$T45*100000,"-")</f>
        <v>-</v>
      </c>
      <c r="G45" s="188">
        <f>IF('実数'!G45/'率'!$T45*100000,'実数'!G45/'率'!$T45*100000,"-")</f>
        <v>44.99437570303712</v>
      </c>
      <c r="H45" s="188">
        <f>IF('実数'!H45/'率'!$T45*100000,'実数'!H45/'率'!$T45*100000,"-")</f>
        <v>22.49718785151856</v>
      </c>
      <c r="I45" s="189">
        <f>IF('実数'!I45/'率'!$T45*100000,'実数'!I45/'率'!$T45*100000,"-")</f>
        <v>22.49718785151856</v>
      </c>
      <c r="J45" s="190">
        <f>IF('実数'!J45/'率'!$T45*100000,'実数'!J45/'率'!$T45*100000,"-")</f>
        <v>179.9775028121485</v>
      </c>
      <c r="K45" s="160"/>
      <c r="L45" s="161"/>
      <c r="M45" s="191" t="str">
        <f>IF('実数'!M45/'率'!$U45*100000,'実数'!M45/'率'!$U45*100000,"-")</f>
        <v>-</v>
      </c>
      <c r="N45" s="188" t="str">
        <f>IF('実数'!N45/'率'!$U45*100000,'実数'!N45/'率'!$U45*100000,"-")</f>
        <v>-</v>
      </c>
      <c r="O45" s="187" t="str">
        <f>IF('実数'!O45/'率'!$T45*100000,'実数'!O45/'率'!$T45*100000,"-")</f>
        <v>-</v>
      </c>
      <c r="P45" s="188">
        <f>IF('実数'!P45/'率'!$T45*100000,'実数'!P45/'率'!$T45*100000,"-")</f>
        <v>89.98875140607424</v>
      </c>
      <c r="Q45" s="142" t="str">
        <f>IF('実数'!Q45/'率'!$T45*100000,'実数'!Q45/'率'!$T45*100000,"-")</f>
        <v>-</v>
      </c>
      <c r="R45" s="105" t="s">
        <v>54</v>
      </c>
      <c r="S45" s="163"/>
      <c r="T45" s="192">
        <v>4445</v>
      </c>
      <c r="U45" s="192">
        <v>2316</v>
      </c>
      <c r="V45" s="165"/>
      <c r="W45" s="165"/>
    </row>
    <row r="46" spans="1:23" s="154" customFormat="1" ht="18" customHeight="1">
      <c r="A46" s="23" t="s">
        <v>55</v>
      </c>
      <c r="B46" s="186">
        <f>IF('実数'!B46/'率'!$T46*100000,'実数'!B46/'率'!$T46*100000,"-")</f>
        <v>182.8710758914965</v>
      </c>
      <c r="C46" s="187" t="str">
        <f>IF('実数'!C46/'率'!$T46*100000,'実数'!C46/'率'!$T46*100000,"-")</f>
        <v>-</v>
      </c>
      <c r="D46" s="188">
        <f>IF('実数'!D46/'率'!$T46*100000,'実数'!D46/'率'!$T46*100000,"-")</f>
        <v>15.239256324291373</v>
      </c>
      <c r="E46" s="188" t="str">
        <f>IF('実数'!E46/'率'!$T46*100000,'実数'!E46/'率'!$T46*100000,"-")</f>
        <v>-</v>
      </c>
      <c r="F46" s="188" t="str">
        <f>IF('実数'!F46/'率'!$T46*100000,'実数'!F46/'率'!$T46*100000,"-")</f>
        <v>-</v>
      </c>
      <c r="G46" s="188">
        <f>IF('実数'!G46/'率'!$T46*100000,'実数'!G46/'率'!$T46*100000,"-")</f>
        <v>15.239256324291373</v>
      </c>
      <c r="H46" s="188">
        <f>IF('実数'!H46/'率'!$T46*100000,'実数'!H46/'率'!$T46*100000,"-")</f>
        <v>15.239256324291373</v>
      </c>
      <c r="I46" s="189">
        <f>IF('実数'!I46/'率'!$T46*100000,'実数'!I46/'率'!$T46*100000,"-")</f>
        <v>30.478512648582747</v>
      </c>
      <c r="J46" s="190">
        <f>IF('実数'!J46/'率'!$T46*100000,'実数'!J46/'率'!$T46*100000,"-")</f>
        <v>60.957025297165494</v>
      </c>
      <c r="K46" s="160"/>
      <c r="L46" s="161"/>
      <c r="M46" s="191" t="str">
        <f>IF('実数'!M46/'率'!$U46*100000,'実数'!M46/'率'!$U46*100000,"-")</f>
        <v>-</v>
      </c>
      <c r="N46" s="188" t="str">
        <f>IF('実数'!N46/'率'!$U46*100000,'実数'!N46/'率'!$U46*100000,"-")</f>
        <v>-</v>
      </c>
      <c r="O46" s="187" t="str">
        <f>IF('実数'!O46/'率'!$T46*100000,'実数'!O46/'率'!$T46*100000,"-")</f>
        <v>-</v>
      </c>
      <c r="P46" s="188">
        <f>IF('実数'!P46/'率'!$T46*100000,'実数'!P46/'率'!$T46*100000,"-")</f>
        <v>45.717768972874126</v>
      </c>
      <c r="Q46" s="142" t="str">
        <f>IF('実数'!Q46/'率'!$T46*100000,'実数'!Q46/'率'!$T46*100000,"-")</f>
        <v>-</v>
      </c>
      <c r="R46" s="105" t="s">
        <v>81</v>
      </c>
      <c r="S46" s="163"/>
      <c r="T46" s="192">
        <v>6562</v>
      </c>
      <c r="U46" s="192">
        <v>3432</v>
      </c>
      <c r="V46" s="165"/>
      <c r="W46" s="165"/>
    </row>
    <row r="47" spans="1:23" s="154" customFormat="1" ht="18" customHeight="1">
      <c r="A47" s="23" t="s">
        <v>56</v>
      </c>
      <c r="B47" s="186">
        <f>IF('実数'!B47/'率'!$T47*100000,'実数'!B47/'率'!$T47*100000,"-")</f>
        <v>221.6475803472479</v>
      </c>
      <c r="C47" s="187" t="str">
        <f>IF('実数'!C47/'率'!$T47*100000,'実数'!C47/'率'!$T47*100000,"-")</f>
        <v>-</v>
      </c>
      <c r="D47" s="188">
        <f>IF('実数'!D47/'率'!$T47*100000,'実数'!D47/'率'!$T47*100000,"-")</f>
        <v>49.255017854943965</v>
      </c>
      <c r="E47" s="188">
        <f>IF('実数'!E47/'率'!$T47*100000,'実数'!E47/'率'!$T47*100000,"-")</f>
        <v>36.941263391207976</v>
      </c>
      <c r="F47" s="188" t="str">
        <f>IF('実数'!F47/'率'!$T47*100000,'実数'!F47/'率'!$T47*100000,"-")</f>
        <v>-</v>
      </c>
      <c r="G47" s="188" t="str">
        <f>IF('実数'!G47/'率'!$T47*100000,'実数'!G47/'率'!$T47*100000,"-")</f>
        <v>-</v>
      </c>
      <c r="H47" s="188" t="str">
        <f>IF('実数'!H47/'率'!$T47*100000,'実数'!H47/'率'!$T47*100000,"-")</f>
        <v>-</v>
      </c>
      <c r="I47" s="189">
        <f>IF('実数'!I47/'率'!$T47*100000,'実数'!I47/'率'!$T47*100000,"-")</f>
        <v>12.313754463735991</v>
      </c>
      <c r="J47" s="190">
        <f>IF('実数'!J47/'率'!$T47*100000,'実数'!J47/'率'!$T47*100000,"-")</f>
        <v>24.627508927471983</v>
      </c>
      <c r="K47" s="160"/>
      <c r="L47" s="161"/>
      <c r="M47" s="191">
        <f>IF('実数'!M47/'率'!$U47*100000,'実数'!M47/'率'!$U47*100000,"-")</f>
        <v>23.529411764705884</v>
      </c>
      <c r="N47" s="188">
        <f>IF('実数'!N47/'率'!$U47*100000,'実数'!N47/'率'!$U47*100000,"-")</f>
        <v>47.05882352941177</v>
      </c>
      <c r="O47" s="187">
        <f>IF('実数'!O47/'率'!$T47*100000,'実数'!O47/'率'!$T47*100000,"-")</f>
        <v>12.313754463735991</v>
      </c>
      <c r="P47" s="188">
        <f>IF('実数'!P47/'率'!$T47*100000,'実数'!P47/'率'!$T47*100000,"-")</f>
        <v>49.255017854943965</v>
      </c>
      <c r="Q47" s="142">
        <f>IF('実数'!Q47/'率'!$T47*100000,'実数'!Q47/'率'!$T47*100000,"-")</f>
        <v>36.941263391207976</v>
      </c>
      <c r="R47" s="105" t="s">
        <v>56</v>
      </c>
      <c r="S47" s="163"/>
      <c r="T47" s="192">
        <v>8121</v>
      </c>
      <c r="U47" s="192">
        <v>4250</v>
      </c>
      <c r="V47" s="165"/>
      <c r="W47" s="165"/>
    </row>
    <row r="48" spans="1:23" s="154" customFormat="1" ht="18" customHeight="1">
      <c r="A48" s="23" t="s">
        <v>57</v>
      </c>
      <c r="B48" s="186">
        <f>IF('実数'!B48/'率'!$T48*100000,'実数'!B48/'率'!$T48*100000,"-")</f>
        <v>309.4090793811818</v>
      </c>
      <c r="C48" s="187">
        <f>IF('実数'!C48/'率'!$T48*100000,'実数'!C48/'率'!$T48*100000,"-")</f>
        <v>5.07227998985544</v>
      </c>
      <c r="D48" s="188">
        <f>IF('実数'!D48/'率'!$T48*100000,'実数'!D48/'率'!$T48*100000,"-")</f>
        <v>65.93963986812072</v>
      </c>
      <c r="E48" s="188">
        <f>IF('実数'!E48/'率'!$T48*100000,'実数'!E48/'率'!$T48*100000,"-")</f>
        <v>35.505959928988084</v>
      </c>
      <c r="F48" s="188">
        <f>IF('実数'!F48/'率'!$T48*100000,'実数'!F48/'率'!$T48*100000,"-")</f>
        <v>25.3613999492772</v>
      </c>
      <c r="G48" s="188">
        <f>IF('実数'!G48/'率'!$T48*100000,'実数'!G48/'率'!$T48*100000,"-")</f>
        <v>35.505959928988084</v>
      </c>
      <c r="H48" s="188">
        <f>IF('実数'!H48/'率'!$T48*100000,'実数'!H48/'率'!$T48*100000,"-")</f>
        <v>10.14455997971088</v>
      </c>
      <c r="I48" s="189">
        <f>IF('実数'!I48/'率'!$T48*100000,'実数'!I48/'率'!$T48*100000,"-")</f>
        <v>30.43367993913264</v>
      </c>
      <c r="J48" s="190">
        <f>IF('実数'!J48/'率'!$T48*100000,'実数'!J48/'率'!$T48*100000,"-")</f>
        <v>55.79507988840984</v>
      </c>
      <c r="K48" s="160"/>
      <c r="L48" s="161"/>
      <c r="M48" s="191">
        <f>IF('実数'!M48/'率'!$U48*100000,'実数'!M48/'率'!$U48*100000,"-")</f>
        <v>9.443762394938144</v>
      </c>
      <c r="N48" s="188">
        <f>IF('実数'!N48/'率'!$U48*100000,'実数'!N48/'率'!$U48*100000,"-")</f>
        <v>9.443762394938144</v>
      </c>
      <c r="O48" s="187">
        <f>IF('実数'!O48/'率'!$T48*100000,'実数'!O48/'率'!$T48*100000,"-")</f>
        <v>10.14455997971088</v>
      </c>
      <c r="P48" s="188">
        <f>IF('実数'!P48/'率'!$T48*100000,'実数'!P48/'率'!$T48*100000,"-")</f>
        <v>25.3613999492772</v>
      </c>
      <c r="Q48" s="142">
        <f>IF('実数'!Q48/'率'!$T48*100000,'実数'!Q48/'率'!$T48*100000,"-")</f>
        <v>60.86735987826528</v>
      </c>
      <c r="R48" s="105" t="s">
        <v>57</v>
      </c>
      <c r="S48" s="163"/>
      <c r="T48" s="192">
        <v>19715</v>
      </c>
      <c r="U48" s="192">
        <v>10589</v>
      </c>
      <c r="V48" s="165"/>
      <c r="W48" s="165"/>
    </row>
    <row r="49" spans="1:23" s="154" customFormat="1" ht="18" customHeight="1">
      <c r="A49" s="23" t="s">
        <v>58</v>
      </c>
      <c r="B49" s="186">
        <f>IF('実数'!B49/'率'!$T49*100000,'実数'!B49/'率'!$T49*100000,"-")</f>
        <v>358.8186585702457</v>
      </c>
      <c r="C49" s="187" t="str">
        <f>IF('実数'!C49/'率'!$T49*100000,'実数'!C49/'率'!$T49*100000,"-")</f>
        <v>-</v>
      </c>
      <c r="D49" s="188">
        <f>IF('実数'!D49/'率'!$T49*100000,'実数'!D49/'率'!$T49*100000,"-")</f>
        <v>82.80430582390284</v>
      </c>
      <c r="E49" s="188">
        <f>IF('実数'!E49/'率'!$T49*100000,'実数'!E49/'率'!$T49*100000,"-")</f>
        <v>82.80430582390284</v>
      </c>
      <c r="F49" s="188" t="str">
        <f>IF('実数'!F49/'率'!$T49*100000,'実数'!F49/'率'!$T49*100000,"-")</f>
        <v>-</v>
      </c>
      <c r="G49" s="188">
        <f>IF('実数'!G49/'率'!$T49*100000,'実数'!G49/'率'!$T49*100000,"-")</f>
        <v>27.60143527463428</v>
      </c>
      <c r="H49" s="188" t="str">
        <f>IF('実数'!H49/'率'!$T49*100000,'実数'!H49/'率'!$T49*100000,"-")</f>
        <v>-</v>
      </c>
      <c r="I49" s="189">
        <f>IF('実数'!I49/'率'!$T49*100000,'実数'!I49/'率'!$T49*100000,"-")</f>
        <v>27.60143527463428</v>
      </c>
      <c r="J49" s="190">
        <f>IF('実数'!J49/'率'!$T49*100000,'実数'!J49/'率'!$T49*100000,"-")</f>
        <v>138.0071763731714</v>
      </c>
      <c r="K49" s="160"/>
      <c r="L49" s="161"/>
      <c r="M49" s="191" t="str">
        <f>IF('実数'!M49/'率'!$U49*100000,'実数'!M49/'率'!$U49*100000,"-")</f>
        <v>-</v>
      </c>
      <c r="N49" s="188" t="str">
        <f>IF('実数'!N49/'率'!$U49*100000,'実数'!N49/'率'!$U49*100000,"-")</f>
        <v>-</v>
      </c>
      <c r="O49" s="187" t="str">
        <f>IF('実数'!O49/'率'!$T49*100000,'実数'!O49/'率'!$T49*100000,"-")</f>
        <v>-</v>
      </c>
      <c r="P49" s="188" t="str">
        <f>IF('実数'!P49/'率'!$T49*100000,'実数'!P49/'率'!$T49*100000,"-")</f>
        <v>-</v>
      </c>
      <c r="Q49" s="142">
        <f>IF('実数'!Q49/'率'!$T49*100000,'実数'!Q49/'率'!$T49*100000,"-")</f>
        <v>82.80430582390284</v>
      </c>
      <c r="R49" s="105" t="s">
        <v>58</v>
      </c>
      <c r="S49" s="163"/>
      <c r="T49" s="192">
        <v>3623</v>
      </c>
      <c r="U49" s="192">
        <v>1873</v>
      </c>
      <c r="V49" s="165"/>
      <c r="W49" s="165"/>
    </row>
    <row r="50" spans="1:23" s="154" customFormat="1" ht="18" customHeight="1">
      <c r="A50" s="23" t="s">
        <v>59</v>
      </c>
      <c r="B50" s="186">
        <f>IF('実数'!B50/'率'!$T50*100000,'実数'!B50/'率'!$T50*100000,"-")</f>
        <v>549.282880683552</v>
      </c>
      <c r="C50" s="187">
        <f>IF('実数'!C50/'率'!$T50*100000,'実数'!C50/'率'!$T50*100000,"-")</f>
        <v>30.51571559353067</v>
      </c>
      <c r="D50" s="188">
        <f>IF('実数'!D50/'率'!$T50*100000,'実数'!D50/'率'!$T50*100000,"-")</f>
        <v>122.06286237412267</v>
      </c>
      <c r="E50" s="188">
        <f>IF('実数'!E50/'率'!$T50*100000,'実数'!E50/'率'!$T50*100000,"-")</f>
        <v>30.51571559353067</v>
      </c>
      <c r="F50" s="188">
        <f>IF('実数'!F50/'率'!$T50*100000,'実数'!F50/'率'!$T50*100000,"-")</f>
        <v>30.51571559353067</v>
      </c>
      <c r="G50" s="188">
        <f>IF('実数'!G50/'率'!$T50*100000,'実数'!G50/'率'!$T50*100000,"-")</f>
        <v>91.547146780592</v>
      </c>
      <c r="H50" s="188" t="str">
        <f>IF('実数'!H50/'率'!$T50*100000,'実数'!H50/'率'!$T50*100000,"-")</f>
        <v>-</v>
      </c>
      <c r="I50" s="189" t="str">
        <f>IF('実数'!I50/'率'!$T50*100000,'実数'!I50/'率'!$T50*100000,"-")</f>
        <v>-</v>
      </c>
      <c r="J50" s="190">
        <f>IF('実数'!J50/'率'!$T50*100000,'実数'!J50/'率'!$T50*100000,"-")</f>
        <v>91.547146780592</v>
      </c>
      <c r="K50" s="160"/>
      <c r="L50" s="161"/>
      <c r="M50" s="191" t="str">
        <f>IF('実数'!M50/'率'!$U50*100000,'実数'!M50/'率'!$U50*100000,"-")</f>
        <v>-</v>
      </c>
      <c r="N50" s="188" t="str">
        <f>IF('実数'!N50/'率'!$U50*100000,'実数'!N50/'率'!$U50*100000,"-")</f>
        <v>-</v>
      </c>
      <c r="O50" s="187" t="str">
        <f>IF('実数'!O50/'率'!$T50*100000,'実数'!O50/'率'!$T50*100000,"-")</f>
        <v>-</v>
      </c>
      <c r="P50" s="188">
        <f>IF('実数'!P50/'率'!$T50*100000,'実数'!P50/'率'!$T50*100000,"-")</f>
        <v>152.57857796765333</v>
      </c>
      <c r="Q50" s="142">
        <f>IF('実数'!Q50/'率'!$T50*100000,'実数'!Q50/'率'!$T50*100000,"-")</f>
        <v>61.03143118706134</v>
      </c>
      <c r="R50" s="105" t="s">
        <v>59</v>
      </c>
      <c r="S50" s="163"/>
      <c r="T50" s="192">
        <v>3277</v>
      </c>
      <c r="U50" s="192">
        <v>1712</v>
      </c>
      <c r="V50" s="165"/>
      <c r="W50" s="165"/>
    </row>
    <row r="51" spans="1:23" s="154" customFormat="1" ht="18" customHeight="1">
      <c r="A51" s="23" t="s">
        <v>60</v>
      </c>
      <c r="B51" s="186">
        <f>IF('実数'!B51/'率'!$T51*100000,'実数'!B51/'率'!$T51*100000,"-")</f>
        <v>258.9084962867071</v>
      </c>
      <c r="C51" s="187">
        <f>IF('実数'!C51/'率'!$T51*100000,'実数'!C51/'率'!$T51*100000,"-")</f>
        <v>13.626762962458267</v>
      </c>
      <c r="D51" s="188">
        <f>IF('実数'!D51/'率'!$T51*100000,'実数'!D51/'率'!$T51*100000,"-")</f>
        <v>27.253525924916534</v>
      </c>
      <c r="E51" s="188">
        <f>IF('実数'!E51/'率'!$T51*100000,'実数'!E51/'率'!$T51*100000,"-")</f>
        <v>20.4401444436874</v>
      </c>
      <c r="F51" s="188">
        <f>IF('実数'!F51/'率'!$T51*100000,'実数'!F51/'率'!$T51*100000,"-")</f>
        <v>13.626762962458267</v>
      </c>
      <c r="G51" s="188">
        <f>IF('実数'!G51/'率'!$T51*100000,'実数'!G51/'率'!$T51*100000,"-")</f>
        <v>61.320433331062205</v>
      </c>
      <c r="H51" s="188">
        <f>IF('実数'!H51/'率'!$T51*100000,'実数'!H51/'率'!$T51*100000,"-")</f>
        <v>27.253525924916534</v>
      </c>
      <c r="I51" s="189" t="str">
        <f>IF('実数'!I51/'率'!$T51*100000,'実数'!I51/'率'!$T51*100000,"-")</f>
        <v>-</v>
      </c>
      <c r="J51" s="190">
        <f>IF('実数'!J51/'率'!$T51*100000,'実数'!J51/'率'!$T51*100000,"-")</f>
        <v>47.69367036860394</v>
      </c>
      <c r="K51" s="160"/>
      <c r="L51" s="161"/>
      <c r="M51" s="191">
        <f>IF('実数'!M51/'率'!$U51*100000,'実数'!M51/'率'!$U51*100000,"-")</f>
        <v>26.27430373095113</v>
      </c>
      <c r="N51" s="188" t="str">
        <f>IF('実数'!N51/'率'!$U51*100000,'実数'!N51/'率'!$U51*100000,"-")</f>
        <v>-</v>
      </c>
      <c r="O51" s="187">
        <f>IF('実数'!O51/'率'!$T51*100000,'実数'!O51/'率'!$T51*100000,"-")</f>
        <v>6.813381481229134</v>
      </c>
      <c r="P51" s="188">
        <f>IF('実数'!P51/'率'!$T51*100000,'実数'!P51/'率'!$T51*100000,"-")</f>
        <v>27.253525924916534</v>
      </c>
      <c r="Q51" s="142">
        <f>IF('実数'!Q51/'率'!$T51*100000,'実数'!Q51/'率'!$T51*100000,"-")</f>
        <v>34.066907406145674</v>
      </c>
      <c r="R51" s="105" t="s">
        <v>60</v>
      </c>
      <c r="S51" s="163"/>
      <c r="T51" s="192">
        <v>14677</v>
      </c>
      <c r="U51" s="192">
        <v>7612</v>
      </c>
      <c r="V51" s="165"/>
      <c r="W51" s="165"/>
    </row>
    <row r="52" spans="1:23" s="154" customFormat="1" ht="18" customHeight="1">
      <c r="A52" s="23" t="s">
        <v>61</v>
      </c>
      <c r="B52" s="186">
        <f>IF('実数'!B52/'率'!$T52*100000,'実数'!B52/'率'!$T52*100000,"-")</f>
        <v>489.98721772475506</v>
      </c>
      <c r="C52" s="187">
        <f>IF('実数'!C52/'率'!$T52*100000,'実数'!C52/'率'!$T52*100000,"-")</f>
        <v>21.303792074989346</v>
      </c>
      <c r="D52" s="188">
        <f>IF('実数'!D52/'率'!$T52*100000,'実数'!D52/'率'!$T52*100000,"-")</f>
        <v>106.51896037494673</v>
      </c>
      <c r="E52" s="188" t="str">
        <f>IF('実数'!E52/'率'!$T52*100000,'実数'!E52/'率'!$T52*100000,"-")</f>
        <v>-</v>
      </c>
      <c r="F52" s="188">
        <f>IF('実数'!F52/'率'!$T52*100000,'実数'!F52/'率'!$T52*100000,"-")</f>
        <v>21.303792074989346</v>
      </c>
      <c r="G52" s="188">
        <f>IF('実数'!G52/'率'!$T52*100000,'実数'!G52/'率'!$T52*100000,"-")</f>
        <v>63.911376224968045</v>
      </c>
      <c r="H52" s="188" t="str">
        <f>IF('実数'!H52/'率'!$T52*100000,'実数'!H52/'率'!$T52*100000,"-")</f>
        <v>-</v>
      </c>
      <c r="I52" s="189">
        <f>IF('実数'!I52/'率'!$T52*100000,'実数'!I52/'率'!$T52*100000,"-")</f>
        <v>42.60758414997869</v>
      </c>
      <c r="J52" s="190">
        <f>IF('実数'!J52/'率'!$T52*100000,'実数'!J52/'率'!$T52*100000,"-")</f>
        <v>106.51896037494673</v>
      </c>
      <c r="K52" s="160"/>
      <c r="L52" s="161"/>
      <c r="M52" s="191" t="str">
        <f>IF('実数'!M52/'率'!$U52*100000,'実数'!M52/'率'!$U52*100000,"-")</f>
        <v>-</v>
      </c>
      <c r="N52" s="188" t="str">
        <f>IF('実数'!N52/'率'!$U52*100000,'実数'!N52/'率'!$U52*100000,"-")</f>
        <v>-</v>
      </c>
      <c r="O52" s="187">
        <f>IF('実数'!O52/'率'!$T52*100000,'実数'!O52/'率'!$T52*100000,"-")</f>
        <v>42.60758414997869</v>
      </c>
      <c r="P52" s="188">
        <f>IF('実数'!P52/'率'!$T52*100000,'実数'!P52/'率'!$T52*100000,"-")</f>
        <v>85.21516829995738</v>
      </c>
      <c r="Q52" s="142">
        <f>IF('実数'!Q52/'率'!$T52*100000,'実数'!Q52/'率'!$T52*100000,"-")</f>
        <v>21.303792074989346</v>
      </c>
      <c r="R52" s="105" t="s">
        <v>61</v>
      </c>
      <c r="S52" s="163"/>
      <c r="T52" s="192">
        <v>4694</v>
      </c>
      <c r="U52" s="192">
        <v>2498</v>
      </c>
      <c r="V52" s="165"/>
      <c r="W52" s="165"/>
    </row>
    <row r="53" spans="1:23" s="154" customFormat="1" ht="18" customHeight="1">
      <c r="A53" s="25" t="s">
        <v>62</v>
      </c>
      <c r="B53" s="193">
        <f>IF('実数'!B53/'率'!$T53*100000,'実数'!B53/'率'!$T53*100000,"-")</f>
        <v>378.1368167755242</v>
      </c>
      <c r="C53" s="194" t="str">
        <f>IF('実数'!C53/'率'!$T53*100000,'実数'!C53/'率'!$T53*100000,"-")</f>
        <v>-</v>
      </c>
      <c r="D53" s="195">
        <f>IF('実数'!D53/'率'!$T53*100000,'実数'!D53/'率'!$T53*100000,"-")</f>
        <v>85.94018563080097</v>
      </c>
      <c r="E53" s="195">
        <f>IF('実数'!E53/'率'!$T53*100000,'実数'!E53/'率'!$T53*100000,"-")</f>
        <v>17.188037126160193</v>
      </c>
      <c r="F53" s="195">
        <f>IF('実数'!F53/'率'!$T53*100000,'実数'!F53/'率'!$T53*100000,"-")</f>
        <v>17.188037126160193</v>
      </c>
      <c r="G53" s="195">
        <f>IF('実数'!G53/'率'!$T53*100000,'実数'!G53/'率'!$T53*100000,"-")</f>
        <v>34.376074252320386</v>
      </c>
      <c r="H53" s="195">
        <f>IF('実数'!H53/'率'!$T53*100000,'実数'!H53/'率'!$T53*100000,"-")</f>
        <v>17.188037126160193</v>
      </c>
      <c r="I53" s="196">
        <f>IF('実数'!I53/'率'!$T53*100000,'実数'!I53/'率'!$T53*100000,"-")</f>
        <v>17.188037126160193</v>
      </c>
      <c r="J53" s="197">
        <f>IF('実数'!J53/'率'!$T53*100000,'実数'!J53/'率'!$T53*100000,"-")</f>
        <v>51.564111378480575</v>
      </c>
      <c r="K53" s="160"/>
      <c r="L53" s="161"/>
      <c r="M53" s="198" t="str">
        <f>IF('実数'!M53/'率'!$U53*100000,'実数'!M53/'率'!$U53*100000,"-")</f>
        <v>-</v>
      </c>
      <c r="N53" s="195" t="str">
        <f>IF('実数'!N53/'率'!$U53*100000,'実数'!N53/'率'!$U53*100000,"-")</f>
        <v>-</v>
      </c>
      <c r="O53" s="194">
        <f>IF('実数'!O53/'率'!$T53*100000,'実数'!O53/'率'!$T53*100000,"-")</f>
        <v>17.188037126160193</v>
      </c>
      <c r="P53" s="195">
        <f>IF('実数'!P53/'率'!$T53*100000,'実数'!P53/'率'!$T53*100000,"-")</f>
        <v>120.31625988312133</v>
      </c>
      <c r="Q53" s="27">
        <f>IF('実数'!Q53/'率'!$T53*100000,'実数'!Q53/'率'!$T53*100000,"-")</f>
        <v>34.376074252320386</v>
      </c>
      <c r="R53" s="106" t="s">
        <v>82</v>
      </c>
      <c r="S53" s="163"/>
      <c r="T53" s="176">
        <v>5818</v>
      </c>
      <c r="U53" s="176">
        <v>3098</v>
      </c>
      <c r="V53" s="165"/>
      <c r="W53" s="165"/>
    </row>
    <row r="54" spans="1:23" s="168" customFormat="1" ht="18" customHeight="1">
      <c r="A54" s="16" t="s">
        <v>66</v>
      </c>
      <c r="B54" s="134">
        <f>IF('実数'!B54/'率'!$T54*100000,'実数'!B54/'率'!$T54*100000,"-")</f>
        <v>402.88654456022266</v>
      </c>
      <c r="C54" s="135">
        <f>IF('実数'!C54/'率'!$T54*100000,'実数'!C54/'率'!$T54*100000,"-")</f>
        <v>6.472073004983496</v>
      </c>
      <c r="D54" s="18">
        <f>IF('実数'!D54/'率'!$T54*100000,'実数'!D54/'率'!$T54*100000,"-")</f>
        <v>67.95676655232671</v>
      </c>
      <c r="E54" s="18">
        <f>IF('実数'!E54/'率'!$T54*100000,'実数'!E54/'率'!$T54*100000,"-")</f>
        <v>29.124328522425735</v>
      </c>
      <c r="F54" s="18">
        <f>IF('実数'!F54/'率'!$T54*100000,'実数'!F54/'率'!$T54*100000,"-")</f>
        <v>9.708109507475244</v>
      </c>
      <c r="G54" s="18">
        <f>IF('実数'!G54/'率'!$T54*100000,'実数'!G54/'率'!$T54*100000,"-")</f>
        <v>67.95676655232671</v>
      </c>
      <c r="H54" s="18">
        <f>IF('実数'!H54/'率'!$T54*100000,'実数'!H54/'率'!$T54*100000,"-")</f>
        <v>22.652255517442235</v>
      </c>
      <c r="I54" s="136">
        <f>IF('実数'!I54/'率'!$T54*100000,'実数'!I54/'率'!$T54*100000,"-")</f>
        <v>33.978383276163356</v>
      </c>
      <c r="J54" s="137">
        <f>IF('実数'!J54/'率'!$T54*100000,'実数'!J54/'率'!$T54*100000,"-")</f>
        <v>79.28289431104783</v>
      </c>
      <c r="K54" s="132"/>
      <c r="L54" s="133"/>
      <c r="M54" s="17">
        <f>IF('実数'!M54/'率'!$U54*100000,'実数'!M54/'率'!$U54*100000,"-")</f>
        <v>9.008738476322034</v>
      </c>
      <c r="N54" s="18">
        <f>IF('実数'!N54/'率'!$U54*100000,'実数'!N54/'率'!$U54*100000,"-")</f>
        <v>21.02038977808474</v>
      </c>
      <c r="O54" s="135">
        <f>IF('実数'!O54/'率'!$T54*100000,'実数'!O54/'率'!$T54*100000,"-")</f>
        <v>11.326127758721118</v>
      </c>
      <c r="P54" s="18">
        <f>IF('実数'!P54/'率'!$T54*100000,'実数'!P54/'率'!$T54*100000,"-")</f>
        <v>58.24865704485147</v>
      </c>
      <c r="Q54" s="139">
        <f>IF('実数'!Q54/'率'!$T54*100000,'実数'!Q54/'率'!$T54*100000,"-")</f>
        <v>38.83243802990098</v>
      </c>
      <c r="R54" s="101" t="s">
        <v>66</v>
      </c>
      <c r="S54" s="177"/>
      <c r="T54" s="178">
        <f>SUM(T55:T60)</f>
        <v>61804</v>
      </c>
      <c r="U54" s="178">
        <v>33301</v>
      </c>
      <c r="V54" s="167"/>
      <c r="W54" s="167"/>
    </row>
    <row r="55" spans="1:23" s="154" customFormat="1" ht="18" customHeight="1">
      <c r="A55" s="21" t="s">
        <v>67</v>
      </c>
      <c r="B55" s="179">
        <f>IF('実数'!B55/'率'!$T55*100000,'実数'!B55/'率'!$T55*100000,"-")</f>
        <v>405.41785681378417</v>
      </c>
      <c r="C55" s="180">
        <f>IF('実数'!C55/'率'!$T55*100000,'実数'!C55/'率'!$T55*100000,"-")</f>
        <v>6.142694800208851</v>
      </c>
      <c r="D55" s="181">
        <f>IF('実数'!D55/'率'!$T55*100000,'実数'!D55/'率'!$T55*100000,"-")</f>
        <v>76.78368500261064</v>
      </c>
      <c r="E55" s="181">
        <f>IF('実数'!E55/'率'!$T55*100000,'実数'!E55/'率'!$T55*100000,"-")</f>
        <v>33.78482140114868</v>
      </c>
      <c r="F55" s="181">
        <f>IF('実数'!F55/'率'!$T55*100000,'実数'!F55/'率'!$T55*100000,"-")</f>
        <v>12.285389600417702</v>
      </c>
      <c r="G55" s="181">
        <f>IF('実数'!G55/'率'!$T55*100000,'実数'!G55/'率'!$T55*100000,"-")</f>
        <v>79.85503240271507</v>
      </c>
      <c r="H55" s="181">
        <f>IF('実数'!H55/'率'!$T55*100000,'実数'!H55/'率'!$T55*100000,"-")</f>
        <v>18.428084400626556</v>
      </c>
      <c r="I55" s="182">
        <f>IF('実数'!I55/'率'!$T55*100000,'実数'!I55/'率'!$T55*100000,"-")</f>
        <v>36.85616880125311</v>
      </c>
      <c r="J55" s="183">
        <f>IF('実数'!J55/'率'!$T55*100000,'実数'!J55/'率'!$T55*100000,"-")</f>
        <v>73.71233760250622</v>
      </c>
      <c r="K55" s="160"/>
      <c r="L55" s="161"/>
      <c r="M55" s="184" t="str">
        <f>IF('実数'!M55/'率'!$U55*100000,'実数'!M55/'率'!$U55*100000,"-")</f>
        <v>-</v>
      </c>
      <c r="N55" s="181">
        <f>IF('実数'!N55/'率'!$U55*100000,'実数'!N55/'率'!$U55*100000,"-")</f>
        <v>17.075530764414594</v>
      </c>
      <c r="O55" s="180">
        <f>IF('実数'!O55/'率'!$T55*100000,'実数'!O55/'率'!$T55*100000,"-")</f>
        <v>6.142694800208851</v>
      </c>
      <c r="P55" s="181">
        <f>IF('実数'!P55/'率'!$T55*100000,'実数'!P55/'率'!$T55*100000,"-")</f>
        <v>52.212905801775236</v>
      </c>
      <c r="Q55" s="141">
        <f>IF('実数'!Q55/'率'!$T55*100000,'実数'!Q55/'率'!$T55*100000,"-")</f>
        <v>46.070211001566385</v>
      </c>
      <c r="R55" s="104" t="s">
        <v>67</v>
      </c>
      <c r="S55" s="163"/>
      <c r="T55" s="185">
        <v>32559</v>
      </c>
      <c r="U55" s="185">
        <v>17569</v>
      </c>
      <c r="V55" s="165"/>
      <c r="W55" s="165"/>
    </row>
    <row r="56" spans="1:23" s="154" customFormat="1" ht="18" customHeight="1">
      <c r="A56" s="23" t="s">
        <v>68</v>
      </c>
      <c r="B56" s="186">
        <f>IF('実数'!B56/'率'!$T56*100000,'実数'!B56/'率'!$T56*100000,"-")</f>
        <v>370.46699713018523</v>
      </c>
      <c r="C56" s="187" t="str">
        <f>IF('実数'!C56/'率'!$T56*100000,'実数'!C56/'率'!$T56*100000,"-")</f>
        <v>-</v>
      </c>
      <c r="D56" s="188">
        <f>IF('実数'!D56/'率'!$T56*100000,'実数'!D56/'率'!$T56*100000,"-")</f>
        <v>57.39629533002871</v>
      </c>
      <c r="E56" s="188">
        <f>IF('実数'!E56/'率'!$T56*100000,'実数'!E56/'率'!$T56*100000,"-")</f>
        <v>20.871380120010436</v>
      </c>
      <c r="F56" s="188">
        <f>IF('実数'!F56/'率'!$T56*100000,'実数'!F56/'率'!$T56*100000,"-")</f>
        <v>10.435690060005218</v>
      </c>
      <c r="G56" s="188">
        <f>IF('実数'!G56/'率'!$T56*100000,'実数'!G56/'率'!$T56*100000,"-")</f>
        <v>57.39629533002871</v>
      </c>
      <c r="H56" s="188">
        <f>IF('実数'!H56/'率'!$T56*100000,'実数'!H56/'率'!$T56*100000,"-")</f>
        <v>31.307070180015653</v>
      </c>
      <c r="I56" s="189">
        <f>IF('実数'!I56/'率'!$T56*100000,'実数'!I56/'率'!$T56*100000,"-")</f>
        <v>31.307070180015653</v>
      </c>
      <c r="J56" s="190">
        <f>IF('実数'!J56/'率'!$T56*100000,'実数'!J56/'率'!$T56*100000,"-")</f>
        <v>67.83198539003392</v>
      </c>
      <c r="K56" s="160"/>
      <c r="L56" s="161"/>
      <c r="M56" s="191">
        <f>IF('実数'!M56/'率'!$U56*100000,'実数'!M56/'率'!$U56*100000,"-")</f>
        <v>19.38548027527382</v>
      </c>
      <c r="N56" s="188">
        <f>IF('実数'!N56/'率'!$U56*100000,'実数'!N56/'率'!$U56*100000,"-")</f>
        <v>19.38548027527382</v>
      </c>
      <c r="O56" s="187">
        <f>IF('実数'!O56/'率'!$T56*100000,'実数'!O56/'率'!$T56*100000,"-")</f>
        <v>10.435690060005218</v>
      </c>
      <c r="P56" s="188">
        <f>IF('実数'!P56/'率'!$T56*100000,'実数'!P56/'率'!$T56*100000,"-")</f>
        <v>62.61414036003131</v>
      </c>
      <c r="Q56" s="142">
        <f>IF('実数'!Q56/'率'!$T56*100000,'実数'!Q56/'率'!$T56*100000,"-")</f>
        <v>31.307070180015653</v>
      </c>
      <c r="R56" s="105" t="s">
        <v>68</v>
      </c>
      <c r="S56" s="163"/>
      <c r="T56" s="192">
        <v>19165</v>
      </c>
      <c r="U56" s="192">
        <v>10317</v>
      </c>
      <c r="V56" s="165"/>
      <c r="W56" s="165"/>
    </row>
    <row r="57" spans="1:23" s="154" customFormat="1" ht="18" customHeight="1">
      <c r="A57" s="23" t="s">
        <v>69</v>
      </c>
      <c r="B57" s="186">
        <f>IF('実数'!B57/'率'!$T57*100000,'実数'!B57/'率'!$T57*100000,"-")</f>
        <v>489.13043478260875</v>
      </c>
      <c r="C57" s="187">
        <f>IF('実数'!C57/'率'!$T57*100000,'実数'!C57/'率'!$T57*100000,"-")</f>
        <v>27.17391304347826</v>
      </c>
      <c r="D57" s="188">
        <f>IF('実数'!D57/'率'!$T57*100000,'実数'!D57/'率'!$T57*100000,"-")</f>
        <v>108.69565217391305</v>
      </c>
      <c r="E57" s="188">
        <f>IF('実数'!E57/'率'!$T57*100000,'実数'!E57/'率'!$T57*100000,"-")</f>
        <v>54.34782608695652</v>
      </c>
      <c r="F57" s="188" t="str">
        <f>IF('実数'!F57/'率'!$T57*100000,'実数'!F57/'率'!$T57*100000,"-")</f>
        <v>-</v>
      </c>
      <c r="G57" s="188" t="str">
        <f>IF('実数'!G57/'率'!$T57*100000,'実数'!G57/'率'!$T57*100000,"-")</f>
        <v>-</v>
      </c>
      <c r="H57" s="188">
        <f>IF('実数'!H57/'率'!$T57*100000,'実数'!H57/'率'!$T57*100000,"-")</f>
        <v>27.17391304347826</v>
      </c>
      <c r="I57" s="189">
        <f>IF('実数'!I57/'率'!$T57*100000,'実数'!I57/'率'!$T57*100000,"-")</f>
        <v>27.17391304347826</v>
      </c>
      <c r="J57" s="190">
        <f>IF('実数'!J57/'率'!$T57*100000,'実数'!J57/'率'!$T57*100000,"-")</f>
        <v>163.04347826086956</v>
      </c>
      <c r="K57" s="160"/>
      <c r="L57" s="161"/>
      <c r="M57" s="191">
        <f>IF('実数'!M57/'率'!$U57*100000,'実数'!M57/'率'!$U57*100000,"-")</f>
        <v>49.01960784313725</v>
      </c>
      <c r="N57" s="188">
        <f>IF('実数'!N57/'率'!$U57*100000,'実数'!N57/'率'!$U57*100000,"-")</f>
        <v>49.01960784313725</v>
      </c>
      <c r="O57" s="187" t="str">
        <f>IF('実数'!O57/'率'!$T57*100000,'実数'!O57/'率'!$T57*100000,"-")</f>
        <v>-</v>
      </c>
      <c r="P57" s="188">
        <f>IF('実数'!P57/'率'!$T57*100000,'実数'!P57/'率'!$T57*100000,"-")</f>
        <v>27.17391304347826</v>
      </c>
      <c r="Q57" s="142">
        <f>IF('実数'!Q57/'率'!$T57*100000,'実数'!Q57/'率'!$T57*100000,"-")</f>
        <v>54.34782608695652</v>
      </c>
      <c r="R57" s="105" t="s">
        <v>69</v>
      </c>
      <c r="S57" s="163"/>
      <c r="T57" s="192">
        <v>3680</v>
      </c>
      <c r="U57" s="192">
        <v>2040</v>
      </c>
      <c r="V57" s="165"/>
      <c r="W57" s="165"/>
    </row>
    <row r="58" spans="1:23" s="154" customFormat="1" ht="18" customHeight="1">
      <c r="A58" s="23" t="s">
        <v>70</v>
      </c>
      <c r="B58" s="186">
        <f>IF('実数'!B58/'率'!$T58*100000,'実数'!B58/'率'!$T58*100000,"-")</f>
        <v>657.2295247724975</v>
      </c>
      <c r="C58" s="187">
        <f>IF('実数'!C58/'率'!$T58*100000,'実数'!C58/'率'!$T58*100000,"-")</f>
        <v>50.55611729019211</v>
      </c>
      <c r="D58" s="188" t="str">
        <f>IF('実数'!D58/'率'!$T58*100000,'実数'!D58/'率'!$T58*100000,"-")</f>
        <v>-</v>
      </c>
      <c r="E58" s="188">
        <f>IF('実数'!E58/'率'!$T58*100000,'実数'!E58/'率'!$T58*100000,"-")</f>
        <v>50.55611729019211</v>
      </c>
      <c r="F58" s="188" t="str">
        <f>IF('実数'!F58/'率'!$T58*100000,'実数'!F58/'率'!$T58*100000,"-")</f>
        <v>-</v>
      </c>
      <c r="G58" s="188">
        <f>IF('実数'!G58/'率'!$T58*100000,'実数'!G58/'率'!$T58*100000,"-")</f>
        <v>151.66835187057634</v>
      </c>
      <c r="H58" s="188">
        <f>IF('実数'!H58/'率'!$T58*100000,'実数'!H58/'率'!$T58*100000,"-")</f>
        <v>50.55611729019211</v>
      </c>
      <c r="I58" s="189">
        <f>IF('実数'!I58/'率'!$T58*100000,'実数'!I58/'率'!$T58*100000,"-")</f>
        <v>50.55611729019211</v>
      </c>
      <c r="J58" s="190" t="str">
        <f>IF('実数'!J58/'率'!$T58*100000,'実数'!J58/'率'!$T58*100000,"-")</f>
        <v>-</v>
      </c>
      <c r="K58" s="160"/>
      <c r="L58" s="161"/>
      <c r="M58" s="191" t="str">
        <f>IF('実数'!M58/'率'!$U58*100000,'実数'!M58/'率'!$U58*100000,"-")</f>
        <v>-</v>
      </c>
      <c r="N58" s="188">
        <f>IF('実数'!N58/'率'!$U58*100000,'実数'!N58/'率'!$U58*100000,"-")</f>
        <v>96.8054211035818</v>
      </c>
      <c r="O58" s="187">
        <f>IF('実数'!O58/'率'!$T58*100000,'実数'!O58/'率'!$T58*100000,"-")</f>
        <v>50.55611729019211</v>
      </c>
      <c r="P58" s="188">
        <f>IF('実数'!P58/'率'!$T58*100000,'実数'!P58/'率'!$T58*100000,"-")</f>
        <v>202.22446916076845</v>
      </c>
      <c r="Q58" s="142">
        <f>IF('実数'!Q58/'率'!$T58*100000,'実数'!Q58/'率'!$T58*100000,"-")</f>
        <v>50.55611729019211</v>
      </c>
      <c r="R58" s="105" t="s">
        <v>70</v>
      </c>
      <c r="S58" s="163"/>
      <c r="T58" s="192">
        <v>1978</v>
      </c>
      <c r="U58" s="192">
        <v>1033</v>
      </c>
      <c r="V58" s="165"/>
      <c r="W58" s="165"/>
    </row>
    <row r="59" spans="1:23" s="154" customFormat="1" ht="18" customHeight="1">
      <c r="A59" s="23" t="s">
        <v>71</v>
      </c>
      <c r="B59" s="186">
        <f>IF('実数'!B59/'率'!$T59*100000,'実数'!B59/'率'!$T59*100000,"-")</f>
        <v>341.92530247238295</v>
      </c>
      <c r="C59" s="187" t="str">
        <f>IF('実数'!C59/'率'!$T59*100000,'実数'!C59/'率'!$T59*100000,"-")</f>
        <v>-</v>
      </c>
      <c r="D59" s="188">
        <f>IF('実数'!D59/'率'!$T59*100000,'実数'!D59/'率'!$T59*100000,"-")</f>
        <v>52.60389268805891</v>
      </c>
      <c r="E59" s="188" t="str">
        <f>IF('実数'!E59/'率'!$T59*100000,'実数'!E59/'率'!$T59*100000,"-")</f>
        <v>-</v>
      </c>
      <c r="F59" s="188" t="str">
        <f>IF('実数'!F59/'率'!$T59*100000,'実数'!F59/'率'!$T59*100000,"-")</f>
        <v>-</v>
      </c>
      <c r="G59" s="188">
        <f>IF('実数'!G59/'率'!$T59*100000,'実数'!G59/'率'!$T59*100000,"-")</f>
        <v>52.60389268805891</v>
      </c>
      <c r="H59" s="188" t="str">
        <f>IF('実数'!H59/'率'!$T59*100000,'実数'!H59/'率'!$T59*100000,"-")</f>
        <v>-</v>
      </c>
      <c r="I59" s="189">
        <f>IF('実数'!I59/'率'!$T59*100000,'実数'!I59/'率'!$T59*100000,"-")</f>
        <v>26.301946344029457</v>
      </c>
      <c r="J59" s="190">
        <f>IF('実数'!J59/'率'!$T59*100000,'実数'!J59/'率'!$T59*100000,"-")</f>
        <v>131.5097317201473</v>
      </c>
      <c r="K59" s="160"/>
      <c r="L59" s="161"/>
      <c r="M59" s="191" t="str">
        <f>IF('実数'!M59/'率'!$U59*100000,'実数'!M59/'率'!$U59*100000,"-")</f>
        <v>-</v>
      </c>
      <c r="N59" s="188" t="str">
        <f>IF('実数'!N59/'率'!$U59*100000,'実数'!N59/'率'!$U59*100000,"-")</f>
        <v>-</v>
      </c>
      <c r="O59" s="187">
        <f>IF('実数'!O59/'率'!$T59*100000,'実数'!O59/'率'!$T59*100000,"-")</f>
        <v>26.301946344029457</v>
      </c>
      <c r="P59" s="188">
        <f>IF('実数'!P59/'率'!$T59*100000,'実数'!P59/'率'!$T59*100000,"-")</f>
        <v>52.60389268805891</v>
      </c>
      <c r="Q59" s="142" t="str">
        <f>IF('実数'!Q59/'率'!$T59*100000,'実数'!Q59/'率'!$T59*100000,"-")</f>
        <v>-</v>
      </c>
      <c r="R59" s="105" t="s">
        <v>71</v>
      </c>
      <c r="S59" s="163"/>
      <c r="T59" s="192">
        <v>3802</v>
      </c>
      <c r="U59" s="192">
        <v>2022</v>
      </c>
      <c r="V59" s="165"/>
      <c r="W59" s="165"/>
    </row>
    <row r="60" spans="1:23" s="154" customFormat="1" ht="18" customHeight="1">
      <c r="A60" s="25" t="s">
        <v>72</v>
      </c>
      <c r="B60" s="193">
        <f>IF('実数'!B60/'率'!$T60*100000,'実数'!B60/'率'!$T60*100000,"-")</f>
        <v>322.5806451612903</v>
      </c>
      <c r="C60" s="194" t="str">
        <f>IF('実数'!C60/'率'!$T60*100000,'実数'!C60/'率'!$T60*100000,"-")</f>
        <v>-</v>
      </c>
      <c r="D60" s="195" t="str">
        <f>IF('実数'!D60/'率'!$T60*100000,'実数'!D60/'率'!$T60*100000,"-")</f>
        <v>-</v>
      </c>
      <c r="E60" s="195" t="str">
        <f>IF('実数'!E60/'率'!$T60*100000,'実数'!E60/'率'!$T60*100000,"-")</f>
        <v>-</v>
      </c>
      <c r="F60" s="195" t="str">
        <f>IF('実数'!F60/'率'!$T60*100000,'実数'!F60/'率'!$T60*100000,"-")</f>
        <v>-</v>
      </c>
      <c r="G60" s="195" t="str">
        <f>IF('実数'!G60/'率'!$T60*100000,'実数'!G60/'率'!$T60*100000,"-")</f>
        <v>-</v>
      </c>
      <c r="H60" s="195" t="str">
        <f>IF('実数'!H60/'率'!$T60*100000,'実数'!H60/'率'!$T60*100000,"-")</f>
        <v>-</v>
      </c>
      <c r="I60" s="196" t="str">
        <f>IF('実数'!I60/'率'!$T60*100000,'実数'!I60/'率'!$T60*100000,"-")</f>
        <v>-</v>
      </c>
      <c r="J60" s="197">
        <f>IF('実数'!J60/'率'!$T60*100000,'実数'!J60/'率'!$T60*100000,"-")</f>
        <v>161.29032258064515</v>
      </c>
      <c r="K60" s="160"/>
      <c r="L60" s="161"/>
      <c r="M60" s="198" t="str">
        <f>IF('実数'!M60/'率'!$U60*100000,'実数'!M60/'率'!$U60*100000,"-")</f>
        <v>-</v>
      </c>
      <c r="N60" s="195" t="str">
        <f>IF('実数'!N60/'率'!$U60*100000,'実数'!N60/'率'!$U60*100000,"-")</f>
        <v>-</v>
      </c>
      <c r="O60" s="194">
        <f>IF('実数'!O60/'率'!$T60*100000,'実数'!O60/'率'!$T60*100000,"-")</f>
        <v>161.29032258064515</v>
      </c>
      <c r="P60" s="195" t="str">
        <f>IF('実数'!P60/'率'!$T60*100000,'実数'!P60/'率'!$T60*100000,"-")</f>
        <v>-</v>
      </c>
      <c r="Q60" s="27" t="str">
        <f>IF('実数'!Q60/'率'!$T60*100000,'実数'!Q60/'率'!$T60*100000,"-")</f>
        <v>-</v>
      </c>
      <c r="R60" s="106" t="s">
        <v>72</v>
      </c>
      <c r="S60" s="163"/>
      <c r="T60" s="176">
        <v>620</v>
      </c>
      <c r="U60" s="176">
        <v>320</v>
      </c>
      <c r="V60" s="165"/>
      <c r="W60" s="165"/>
    </row>
    <row r="61" spans="1:23" s="168" customFormat="1" ht="18" customHeight="1">
      <c r="A61" s="28" t="s">
        <v>75</v>
      </c>
      <c r="B61" s="134">
        <f>IF('実数'!B61/'率'!$T61*100000,'実数'!B61/'率'!$T61*100000,"-")</f>
        <v>422.5924420967087</v>
      </c>
      <c r="C61" s="135">
        <f>IF('実数'!C61/'率'!$T61*100000,'実数'!C61/'率'!$T61*100000,"-")</f>
        <v>16.253555465258025</v>
      </c>
      <c r="D61" s="18">
        <f>IF('実数'!D61/'率'!$T61*100000,'実数'!D61/'率'!$T61*100000,"-")</f>
        <v>89.39455505891914</v>
      </c>
      <c r="E61" s="18">
        <f>IF('実数'!E61/'率'!$T61*100000,'実数'!E61/'率'!$T61*100000,"-")</f>
        <v>20.316944331572532</v>
      </c>
      <c r="F61" s="18">
        <f>IF('実数'!F61/'率'!$T61*100000,'実数'!F61/'率'!$T61*100000,"-")</f>
        <v>16.253555465258025</v>
      </c>
      <c r="G61" s="18">
        <f>IF('実数'!G61/'率'!$T61*100000,'実数'!G61/'率'!$T61*100000,"-")</f>
        <v>52.824055262088585</v>
      </c>
      <c r="H61" s="18">
        <f>IF('実数'!H61/'率'!$T61*100000,'実数'!H61/'率'!$T61*100000,"-")</f>
        <v>16.253555465258025</v>
      </c>
      <c r="I61" s="136">
        <f>IF('実数'!I61/'率'!$T61*100000,'実数'!I61/'率'!$T61*100000,"-")</f>
        <v>12.190166598943518</v>
      </c>
      <c r="J61" s="137">
        <f>IF('実数'!J61/'率'!$T61*100000,'実数'!J61/'率'!$T61*100000,"-")</f>
        <v>69.07761072734661</v>
      </c>
      <c r="K61" s="132"/>
      <c r="L61" s="133"/>
      <c r="M61" s="17">
        <f>IF('実数'!M61/'率'!$U61*100000,'実数'!M61/'率'!$U61*100000,"-")</f>
        <v>29.922202274087372</v>
      </c>
      <c r="N61" s="18">
        <f>IF('実数'!N61/'率'!$U61*100000,'実数'!N61/'率'!$U61*100000,"-")</f>
        <v>14.961101137043686</v>
      </c>
      <c r="O61" s="135">
        <f>IF('実数'!O61/'率'!$T61*100000,'実数'!O61/'率'!$T61*100000,"-")</f>
        <v>12.190166598943518</v>
      </c>
      <c r="P61" s="18">
        <f>IF('実数'!P61/'率'!$T61*100000,'実数'!P61/'率'!$T61*100000,"-")</f>
        <v>93.45794392523365</v>
      </c>
      <c r="Q61" s="139">
        <f>IF('実数'!Q61/'率'!$T61*100000,'実数'!Q61/'率'!$T61*100000,"-")</f>
        <v>36.57049979683055</v>
      </c>
      <c r="R61" s="108" t="s">
        <v>75</v>
      </c>
      <c r="S61" s="177"/>
      <c r="T61" s="199">
        <f>SUM(T62:T64)</f>
        <v>24610</v>
      </c>
      <c r="U61" s="199">
        <v>13368</v>
      </c>
      <c r="V61" s="167"/>
      <c r="W61" s="167"/>
    </row>
    <row r="62" spans="1:23" s="154" customFormat="1" ht="18" customHeight="1">
      <c r="A62" s="21" t="s">
        <v>63</v>
      </c>
      <c r="B62" s="179">
        <f>IF('実数'!B62/'率'!$T62*100000,'実数'!B62/'率'!$T62*100000,"-")</f>
        <v>383.3409135208888</v>
      </c>
      <c r="C62" s="180">
        <f>IF('実数'!C62/'率'!$T62*100000,'実数'!C62/'率'!$T62*100000,"-")</f>
        <v>19.491910856994348</v>
      </c>
      <c r="D62" s="181">
        <f>IF('実数'!D62/'率'!$T62*100000,'実数'!D62/'率'!$T62*100000,"-")</f>
        <v>84.4649470469755</v>
      </c>
      <c r="E62" s="181">
        <f>IF('実数'!E62/'率'!$T62*100000,'実数'!E62/'率'!$T62*100000,"-")</f>
        <v>19.491910856994348</v>
      </c>
      <c r="F62" s="181">
        <f>IF('実数'!F62/'率'!$T62*100000,'実数'!F62/'率'!$T62*100000,"-")</f>
        <v>19.491910856994348</v>
      </c>
      <c r="G62" s="181">
        <f>IF('実数'!G62/'率'!$T62*100000,'実数'!G62/'率'!$T62*100000,"-")</f>
        <v>38.983821713988696</v>
      </c>
      <c r="H62" s="181">
        <f>IF('実数'!H62/'率'!$T62*100000,'実数'!H62/'率'!$T62*100000,"-")</f>
        <v>12.994607237996233</v>
      </c>
      <c r="I62" s="182">
        <f>IF('実数'!I62/'率'!$T62*100000,'実数'!I62/'率'!$T62*100000,"-")</f>
        <v>6.497303618998116</v>
      </c>
      <c r="J62" s="183">
        <f>IF('実数'!J62/'率'!$T62*100000,'実数'!J62/'率'!$T62*100000,"-")</f>
        <v>71.47033980897928</v>
      </c>
      <c r="K62" s="160"/>
      <c r="L62" s="161"/>
      <c r="M62" s="184">
        <f>IF('実数'!M62/'率'!$U62*100000,'実数'!M62/'率'!$U62*100000,"-")</f>
        <v>24.145840878908608</v>
      </c>
      <c r="N62" s="181">
        <f>IF('実数'!N62/'率'!$U62*100000,'実数'!N62/'率'!$U62*100000,"-")</f>
        <v>12.072920439454304</v>
      </c>
      <c r="O62" s="180">
        <f>IF('実数'!O62/'率'!$T62*100000,'実数'!O62/'率'!$T62*100000,"-")</f>
        <v>6.497303618998116</v>
      </c>
      <c r="P62" s="181">
        <f>IF('実数'!P62/'率'!$T62*100000,'実数'!P62/'率'!$T62*100000,"-")</f>
        <v>84.4649470469755</v>
      </c>
      <c r="Q62" s="141">
        <f>IF('実数'!Q62/'率'!$T62*100000,'実数'!Q62/'率'!$T62*100000,"-")</f>
        <v>38.983821713988696</v>
      </c>
      <c r="R62" s="104" t="s">
        <v>63</v>
      </c>
      <c r="S62" s="163"/>
      <c r="T62" s="185">
        <v>15391</v>
      </c>
      <c r="U62" s="185">
        <v>8283</v>
      </c>
      <c r="V62" s="165"/>
      <c r="W62" s="165"/>
    </row>
    <row r="63" spans="1:23" s="154" customFormat="1" ht="18" customHeight="1">
      <c r="A63" s="23" t="s">
        <v>64</v>
      </c>
      <c r="B63" s="186">
        <f>IF('実数'!B63/'率'!$T63*100000,'実数'!B63/'率'!$T63*100000,"-")</f>
        <v>409.9091071110319</v>
      </c>
      <c r="C63" s="187" t="str">
        <f>IF('実数'!C63/'率'!$T63*100000,'実数'!C63/'率'!$T63*100000,"-")</f>
        <v>-</v>
      </c>
      <c r="D63" s="188">
        <f>IF('実数'!D63/'率'!$T63*100000,'実数'!D63/'率'!$T63*100000,"-")</f>
        <v>89.11067545891997</v>
      </c>
      <c r="E63" s="188" t="str">
        <f>IF('実数'!E63/'率'!$T63*100000,'実数'!E63/'率'!$T63*100000,"-")</f>
        <v>-</v>
      </c>
      <c r="F63" s="188">
        <f>IF('実数'!F63/'率'!$T63*100000,'実数'!F63/'率'!$T63*100000,"-")</f>
        <v>17.822135091783995</v>
      </c>
      <c r="G63" s="188">
        <f>IF('実数'!G63/'率'!$T63*100000,'実数'!G63/'率'!$T63*100000,"-")</f>
        <v>71.28854036713598</v>
      </c>
      <c r="H63" s="188">
        <f>IF('実数'!H63/'率'!$T63*100000,'実数'!H63/'率'!$T63*100000,"-")</f>
        <v>35.64427018356799</v>
      </c>
      <c r="I63" s="189">
        <f>IF('実数'!I63/'率'!$T63*100000,'実数'!I63/'率'!$T63*100000,"-")</f>
        <v>35.64427018356799</v>
      </c>
      <c r="J63" s="190">
        <f>IF('実数'!J63/'率'!$T63*100000,'実数'!J63/'率'!$T63*100000,"-")</f>
        <v>35.64427018356799</v>
      </c>
      <c r="K63" s="160"/>
      <c r="L63" s="161"/>
      <c r="M63" s="191">
        <f>IF('実数'!M63/'率'!$U63*100000,'実数'!M63/'率'!$U63*100000,"-")</f>
        <v>32.35198964736332</v>
      </c>
      <c r="N63" s="188">
        <f>IF('実数'!N63/'率'!$U63*100000,'実数'!N63/'率'!$U63*100000,"-")</f>
        <v>32.35198964736332</v>
      </c>
      <c r="O63" s="187">
        <f>IF('実数'!O63/'率'!$T63*100000,'実数'!O63/'率'!$T63*100000,"-")</f>
        <v>17.822135091783995</v>
      </c>
      <c r="P63" s="188">
        <f>IF('実数'!P63/'率'!$T63*100000,'実数'!P63/'率'!$T63*100000,"-")</f>
        <v>71.28854036713598</v>
      </c>
      <c r="Q63" s="142">
        <f>IF('実数'!Q63/'率'!$T63*100000,'実数'!Q63/'率'!$T63*100000,"-")</f>
        <v>17.822135091783995</v>
      </c>
      <c r="R63" s="105" t="s">
        <v>64</v>
      </c>
      <c r="S63" s="163"/>
      <c r="T63" s="192">
        <v>5611</v>
      </c>
      <c r="U63" s="192">
        <v>3091</v>
      </c>
      <c r="V63" s="165"/>
      <c r="W63" s="165"/>
    </row>
    <row r="64" spans="1:23" s="154" customFormat="1" ht="18" customHeight="1" thickBot="1">
      <c r="A64" s="29" t="s">
        <v>65</v>
      </c>
      <c r="B64" s="200">
        <f>IF('実数'!B64/'率'!$T64*100000,'実数'!B64/'率'!$T64*100000,"-")</f>
        <v>609.7560975609756</v>
      </c>
      <c r="C64" s="201">
        <f>IF('実数'!C64/'率'!$T64*100000,'実数'!C64/'率'!$T64*100000,"-")</f>
        <v>27.716186252771617</v>
      </c>
      <c r="D64" s="202">
        <f>IF('実数'!D64/'率'!$T64*100000,'実数'!D64/'率'!$T64*100000,"-")</f>
        <v>110.86474501108647</v>
      </c>
      <c r="E64" s="202">
        <f>IF('実数'!E64/'率'!$T64*100000,'実数'!E64/'率'!$T64*100000,"-")</f>
        <v>55.432372505543235</v>
      </c>
      <c r="F64" s="202" t="str">
        <f>IF('実数'!F64/'率'!$T64*100000,'実数'!F64/'率'!$T64*100000,"-")</f>
        <v>-</v>
      </c>
      <c r="G64" s="202">
        <f>IF('実数'!G64/'率'!$T64*100000,'実数'!G64/'率'!$T64*100000,"-")</f>
        <v>83.14855875831486</v>
      </c>
      <c r="H64" s="202" t="str">
        <f>IF('実数'!H64/'率'!$T64*100000,'実数'!H64/'率'!$T64*100000,"-")</f>
        <v>-</v>
      </c>
      <c r="I64" s="203" t="str">
        <f>IF('実数'!I64/'率'!$T64*100000,'実数'!I64/'率'!$T64*100000,"-")</f>
        <v>-</v>
      </c>
      <c r="J64" s="204">
        <f>IF('実数'!J64/'率'!$T64*100000,'実数'!J64/'率'!$T64*100000,"-")</f>
        <v>110.86474501108647</v>
      </c>
      <c r="K64" s="160"/>
      <c r="L64" s="161"/>
      <c r="M64" s="205">
        <f>IF('実数'!M64/'率'!$U64*100000,'実数'!M64/'率'!$U64*100000,"-")</f>
        <v>50.150451354062184</v>
      </c>
      <c r="N64" s="202" t="str">
        <f>IF('実数'!N64/'率'!$U64*100000,'実数'!N64/'率'!$U64*100000,"-")</f>
        <v>-</v>
      </c>
      <c r="O64" s="201">
        <f>IF('実数'!O64/'率'!$T64*100000,'実数'!O64/'率'!$T64*100000,"-")</f>
        <v>27.716186252771617</v>
      </c>
      <c r="P64" s="202">
        <f>IF('実数'!P64/'率'!$T64*100000,'実数'!P64/'率'!$T64*100000,"-")</f>
        <v>166.29711751662973</v>
      </c>
      <c r="Q64" s="143">
        <f>IF('実数'!Q64/'率'!$T64*100000,'実数'!Q64/'率'!$T64*100000,"-")</f>
        <v>55.432372505543235</v>
      </c>
      <c r="R64" s="107" t="s">
        <v>65</v>
      </c>
      <c r="S64" s="163"/>
      <c r="T64" s="206">
        <v>3608</v>
      </c>
      <c r="U64" s="206">
        <v>1994</v>
      </c>
      <c r="V64" s="165"/>
      <c r="W64" s="165"/>
    </row>
    <row r="65" spans="2:23" ht="4.5" customHeight="1">
      <c r="B65" s="207"/>
      <c r="C65" s="207"/>
      <c r="D65" s="207"/>
      <c r="E65" s="207"/>
      <c r="F65" s="207"/>
      <c r="G65" s="207"/>
      <c r="H65" s="207"/>
      <c r="I65" s="207"/>
      <c r="J65" s="207"/>
      <c r="K65" s="208"/>
      <c r="L65" s="207"/>
      <c r="M65" s="207"/>
      <c r="N65" s="207"/>
      <c r="O65" s="207"/>
      <c r="P65" s="207"/>
      <c r="Q65" s="209"/>
      <c r="R65" s="210"/>
      <c r="S65" s="211"/>
      <c r="T65" s="212"/>
      <c r="U65" s="210"/>
      <c r="V65" s="210"/>
      <c r="W65" s="210"/>
    </row>
    <row r="66" spans="2:23" ht="17.25">
      <c r="B66" s="207"/>
      <c r="C66" s="207"/>
      <c r="D66" s="207"/>
      <c r="E66" s="207"/>
      <c r="F66" s="207"/>
      <c r="G66" s="207"/>
      <c r="H66" s="207"/>
      <c r="I66" s="207"/>
      <c r="J66" s="207"/>
      <c r="K66" s="207"/>
      <c r="L66" s="207"/>
      <c r="M66" s="207"/>
      <c r="N66" s="207"/>
      <c r="O66" s="207"/>
      <c r="P66" s="207"/>
      <c r="Q66" s="209"/>
      <c r="R66" s="210"/>
      <c r="S66" s="210"/>
      <c r="T66" s="213"/>
      <c r="U66" s="210"/>
      <c r="V66" s="210"/>
      <c r="W66" s="210"/>
    </row>
    <row r="67" spans="2:23" ht="17.25">
      <c r="B67" s="207"/>
      <c r="C67" s="207"/>
      <c r="D67" s="207"/>
      <c r="E67" s="207"/>
      <c r="F67" s="207"/>
      <c r="G67" s="207"/>
      <c r="H67" s="207"/>
      <c r="I67" s="207"/>
      <c r="J67" s="207"/>
      <c r="K67" s="207"/>
      <c r="L67" s="207"/>
      <c r="M67" s="207"/>
      <c r="N67" s="207"/>
      <c r="O67" s="207"/>
      <c r="P67" s="207"/>
      <c r="Q67" s="209"/>
      <c r="R67" s="210"/>
      <c r="S67" s="210"/>
      <c r="T67" s="213"/>
      <c r="U67" s="210"/>
      <c r="V67" s="210"/>
      <c r="W67" s="210"/>
    </row>
    <row r="68" spans="2:23" ht="17.25">
      <c r="B68" s="207"/>
      <c r="C68" s="207"/>
      <c r="D68" s="207"/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7"/>
      <c r="P68" s="207"/>
      <c r="Q68" s="209"/>
      <c r="R68" s="210"/>
      <c r="S68" s="210"/>
      <c r="T68" s="213"/>
      <c r="U68" s="210"/>
      <c r="V68" s="210"/>
      <c r="W68" s="210"/>
    </row>
    <row r="69" spans="2:23" ht="17.25">
      <c r="B69" s="207"/>
      <c r="C69" s="207"/>
      <c r="D69" s="207"/>
      <c r="E69" s="207"/>
      <c r="F69" s="207"/>
      <c r="G69" s="207"/>
      <c r="H69" s="207"/>
      <c r="I69" s="207"/>
      <c r="J69" s="207"/>
      <c r="K69" s="207"/>
      <c r="L69" s="207"/>
      <c r="M69" s="207"/>
      <c r="N69" s="207"/>
      <c r="O69" s="207"/>
      <c r="P69" s="207"/>
      <c r="Q69" s="209"/>
      <c r="R69" s="210"/>
      <c r="S69" s="210"/>
      <c r="T69" s="213"/>
      <c r="U69" s="210"/>
      <c r="V69" s="210"/>
      <c r="W69" s="210"/>
    </row>
    <row r="70" spans="2:23" ht="17.25">
      <c r="B70" s="207"/>
      <c r="C70" s="207"/>
      <c r="D70" s="207"/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7"/>
      <c r="P70" s="207"/>
      <c r="Q70" s="209"/>
      <c r="R70" s="210"/>
      <c r="S70" s="210"/>
      <c r="T70" s="213"/>
      <c r="U70" s="210"/>
      <c r="V70" s="210"/>
      <c r="W70" s="210"/>
    </row>
    <row r="71" spans="2:23" ht="17.25">
      <c r="B71" s="207"/>
      <c r="C71" s="207"/>
      <c r="D71" s="207"/>
      <c r="E71" s="207"/>
      <c r="F71" s="207"/>
      <c r="G71" s="207"/>
      <c r="H71" s="207"/>
      <c r="I71" s="207"/>
      <c r="J71" s="207"/>
      <c r="K71" s="207"/>
      <c r="L71" s="207"/>
      <c r="M71" s="207"/>
      <c r="N71" s="207"/>
      <c r="O71" s="207"/>
      <c r="P71" s="207"/>
      <c r="Q71" s="209"/>
      <c r="R71" s="210"/>
      <c r="S71" s="210"/>
      <c r="T71" s="213"/>
      <c r="U71" s="210"/>
      <c r="V71" s="210"/>
      <c r="W71" s="210"/>
    </row>
    <row r="72" spans="2:23" ht="17.25">
      <c r="B72" s="207"/>
      <c r="C72" s="207"/>
      <c r="D72" s="207"/>
      <c r="E72" s="207"/>
      <c r="F72" s="207"/>
      <c r="G72" s="207"/>
      <c r="H72" s="207"/>
      <c r="I72" s="207"/>
      <c r="J72" s="207"/>
      <c r="K72" s="207"/>
      <c r="L72" s="207"/>
      <c r="M72" s="207"/>
      <c r="N72" s="207"/>
      <c r="O72" s="207"/>
      <c r="P72" s="207"/>
      <c r="Q72" s="209"/>
      <c r="R72" s="210"/>
      <c r="S72" s="210"/>
      <c r="T72" s="213"/>
      <c r="U72" s="210"/>
      <c r="V72" s="210"/>
      <c r="W72" s="210"/>
    </row>
    <row r="73" spans="2:23" ht="17.25">
      <c r="B73" s="207"/>
      <c r="C73" s="207"/>
      <c r="D73" s="207"/>
      <c r="E73" s="207"/>
      <c r="F73" s="207"/>
      <c r="G73" s="207"/>
      <c r="H73" s="207"/>
      <c r="I73" s="207"/>
      <c r="J73" s="207"/>
      <c r="K73" s="207"/>
      <c r="L73" s="207"/>
      <c r="M73" s="207"/>
      <c r="N73" s="207"/>
      <c r="O73" s="207"/>
      <c r="P73" s="207"/>
      <c r="Q73" s="209"/>
      <c r="R73" s="210"/>
      <c r="S73" s="210"/>
      <c r="T73" s="213"/>
      <c r="U73" s="210"/>
      <c r="V73" s="210"/>
      <c r="W73" s="210"/>
    </row>
    <row r="74" spans="2:23" ht="17.25">
      <c r="B74" s="207"/>
      <c r="C74" s="207"/>
      <c r="D74" s="207"/>
      <c r="E74" s="207"/>
      <c r="F74" s="207"/>
      <c r="G74" s="207"/>
      <c r="H74" s="207"/>
      <c r="I74" s="207"/>
      <c r="J74" s="207"/>
      <c r="K74" s="207"/>
      <c r="L74" s="207"/>
      <c r="M74" s="207"/>
      <c r="N74" s="207"/>
      <c r="O74" s="207"/>
      <c r="P74" s="207"/>
      <c r="Q74" s="209"/>
      <c r="R74" s="210"/>
      <c r="S74" s="210"/>
      <c r="T74" s="213"/>
      <c r="U74" s="210"/>
      <c r="V74" s="210"/>
      <c r="W74" s="210"/>
    </row>
    <row r="75" spans="2:23" ht="17.25">
      <c r="B75" s="207"/>
      <c r="C75" s="207"/>
      <c r="D75" s="207"/>
      <c r="E75" s="207"/>
      <c r="F75" s="207"/>
      <c r="G75" s="207"/>
      <c r="H75" s="207"/>
      <c r="I75" s="207"/>
      <c r="J75" s="207"/>
      <c r="K75" s="207"/>
      <c r="L75" s="207"/>
      <c r="M75" s="207"/>
      <c r="N75" s="207"/>
      <c r="O75" s="207"/>
      <c r="P75" s="207"/>
      <c r="Q75" s="209"/>
      <c r="R75" s="210"/>
      <c r="S75" s="210"/>
      <c r="U75" s="210"/>
      <c r="V75" s="210"/>
      <c r="W75" s="210"/>
    </row>
    <row r="76" spans="2:23" ht="17.25">
      <c r="B76" s="207"/>
      <c r="C76" s="207"/>
      <c r="D76" s="207"/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7"/>
      <c r="P76" s="207"/>
      <c r="Q76" s="209"/>
      <c r="R76" s="210"/>
      <c r="S76" s="210"/>
      <c r="U76" s="210"/>
      <c r="V76" s="210"/>
      <c r="W76" s="210"/>
    </row>
    <row r="77" spans="2:23" ht="17.25">
      <c r="B77" s="207"/>
      <c r="C77" s="207"/>
      <c r="D77" s="207"/>
      <c r="E77" s="207"/>
      <c r="F77" s="207"/>
      <c r="G77" s="207"/>
      <c r="H77" s="207"/>
      <c r="I77" s="207"/>
      <c r="J77" s="207"/>
      <c r="K77" s="207"/>
      <c r="L77" s="207"/>
      <c r="M77" s="207"/>
      <c r="N77" s="207"/>
      <c r="O77" s="207"/>
      <c r="P77" s="207"/>
      <c r="Q77" s="209"/>
      <c r="R77" s="210"/>
      <c r="S77" s="210"/>
      <c r="U77" s="210"/>
      <c r="V77" s="210"/>
      <c r="W77" s="210"/>
    </row>
    <row r="78" spans="2:23" ht="17.25">
      <c r="B78" s="207"/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7"/>
      <c r="P78" s="207"/>
      <c r="Q78" s="209"/>
      <c r="R78" s="210"/>
      <c r="S78" s="210"/>
      <c r="U78" s="210"/>
      <c r="V78" s="210"/>
      <c r="W78" s="210"/>
    </row>
    <row r="79" spans="2:23" ht="17.25">
      <c r="B79" s="207"/>
      <c r="C79" s="207"/>
      <c r="D79" s="207"/>
      <c r="E79" s="207"/>
      <c r="F79" s="207"/>
      <c r="G79" s="207"/>
      <c r="H79" s="207"/>
      <c r="I79" s="207"/>
      <c r="J79" s="207"/>
      <c r="K79" s="207"/>
      <c r="L79" s="207"/>
      <c r="M79" s="207"/>
      <c r="N79" s="207"/>
      <c r="O79" s="207"/>
      <c r="P79" s="207"/>
      <c r="Q79" s="209"/>
      <c r="R79" s="210"/>
      <c r="S79" s="210"/>
      <c r="U79" s="210"/>
      <c r="V79" s="210"/>
      <c r="W79" s="210"/>
    </row>
    <row r="80" spans="2:23" ht="17.25">
      <c r="B80" s="207"/>
      <c r="C80" s="207"/>
      <c r="D80" s="207"/>
      <c r="E80" s="207"/>
      <c r="F80" s="207"/>
      <c r="G80" s="207"/>
      <c r="H80" s="207"/>
      <c r="I80" s="207"/>
      <c r="J80" s="207"/>
      <c r="K80" s="207"/>
      <c r="L80" s="207"/>
      <c r="M80" s="207"/>
      <c r="N80" s="207"/>
      <c r="O80" s="207"/>
      <c r="P80" s="207"/>
      <c r="Q80" s="209"/>
      <c r="R80" s="210"/>
      <c r="S80" s="210"/>
      <c r="U80" s="210"/>
      <c r="V80" s="210"/>
      <c r="W80" s="210"/>
    </row>
    <row r="81" spans="2:23" ht="17.25">
      <c r="B81" s="207"/>
      <c r="C81" s="207"/>
      <c r="D81" s="207"/>
      <c r="E81" s="207"/>
      <c r="F81" s="207"/>
      <c r="G81" s="207"/>
      <c r="H81" s="207"/>
      <c r="I81" s="207"/>
      <c r="J81" s="207"/>
      <c r="K81" s="207"/>
      <c r="L81" s="207"/>
      <c r="M81" s="207"/>
      <c r="N81" s="207"/>
      <c r="O81" s="207"/>
      <c r="P81" s="207"/>
      <c r="Q81" s="209"/>
      <c r="R81" s="210"/>
      <c r="S81" s="210"/>
      <c r="U81" s="210"/>
      <c r="V81" s="210"/>
      <c r="W81" s="210"/>
    </row>
    <row r="82" spans="2:23" ht="17.25">
      <c r="B82" s="207"/>
      <c r="C82" s="207"/>
      <c r="D82" s="207"/>
      <c r="E82" s="207"/>
      <c r="F82" s="207"/>
      <c r="G82" s="207"/>
      <c r="H82" s="207"/>
      <c r="I82" s="207"/>
      <c r="J82" s="207"/>
      <c r="K82" s="207"/>
      <c r="L82" s="207"/>
      <c r="M82" s="207"/>
      <c r="N82" s="207"/>
      <c r="O82" s="207"/>
      <c r="P82" s="207"/>
      <c r="Q82" s="209"/>
      <c r="R82" s="210"/>
      <c r="S82" s="210"/>
      <c r="U82" s="210"/>
      <c r="V82" s="210"/>
      <c r="W82" s="210"/>
    </row>
    <row r="83" spans="2:23" ht="17.25">
      <c r="B83" s="207"/>
      <c r="C83" s="207"/>
      <c r="D83" s="207"/>
      <c r="E83" s="207"/>
      <c r="F83" s="207"/>
      <c r="G83" s="207"/>
      <c r="H83" s="207"/>
      <c r="I83" s="207"/>
      <c r="J83" s="207"/>
      <c r="K83" s="207"/>
      <c r="L83" s="207"/>
      <c r="M83" s="207"/>
      <c r="N83" s="207"/>
      <c r="O83" s="207"/>
      <c r="P83" s="207"/>
      <c r="Q83" s="209"/>
      <c r="R83" s="210"/>
      <c r="S83" s="210"/>
      <c r="U83" s="210"/>
      <c r="V83" s="210"/>
      <c r="W83" s="210"/>
    </row>
    <row r="84" spans="2:23" ht="17.25">
      <c r="B84" s="207"/>
      <c r="C84" s="207"/>
      <c r="D84" s="207"/>
      <c r="E84" s="207"/>
      <c r="F84" s="207"/>
      <c r="G84" s="207"/>
      <c r="H84" s="207"/>
      <c r="I84" s="207"/>
      <c r="J84" s="207"/>
      <c r="K84" s="207"/>
      <c r="L84" s="207"/>
      <c r="M84" s="207"/>
      <c r="N84" s="207"/>
      <c r="O84" s="207"/>
      <c r="P84" s="207"/>
      <c r="Q84" s="209"/>
      <c r="R84" s="210"/>
      <c r="S84" s="210"/>
      <c r="U84" s="210"/>
      <c r="V84" s="210"/>
      <c r="W84" s="210"/>
    </row>
    <row r="85" spans="2:23" ht="17.25">
      <c r="B85" s="207"/>
      <c r="C85" s="207"/>
      <c r="D85" s="207"/>
      <c r="E85" s="207"/>
      <c r="F85" s="207"/>
      <c r="G85" s="207"/>
      <c r="H85" s="207"/>
      <c r="I85" s="207"/>
      <c r="J85" s="207"/>
      <c r="K85" s="207"/>
      <c r="L85" s="207"/>
      <c r="M85" s="207"/>
      <c r="N85" s="207"/>
      <c r="O85" s="207"/>
      <c r="P85" s="207"/>
      <c r="Q85" s="209"/>
      <c r="R85" s="210"/>
      <c r="S85" s="210"/>
      <c r="U85" s="210"/>
      <c r="V85" s="210"/>
      <c r="W85" s="210"/>
    </row>
    <row r="86" spans="2:23" ht="17.25">
      <c r="B86" s="207"/>
      <c r="C86" s="207"/>
      <c r="D86" s="207"/>
      <c r="E86" s="207"/>
      <c r="F86" s="207"/>
      <c r="G86" s="207"/>
      <c r="H86" s="207"/>
      <c r="I86" s="207"/>
      <c r="J86" s="207"/>
      <c r="K86" s="207"/>
      <c r="L86" s="207"/>
      <c r="M86" s="207"/>
      <c r="N86" s="207"/>
      <c r="O86" s="207"/>
      <c r="P86" s="207"/>
      <c r="Q86" s="209"/>
      <c r="R86" s="210"/>
      <c r="S86" s="210"/>
      <c r="U86" s="210"/>
      <c r="V86" s="210"/>
      <c r="W86" s="210"/>
    </row>
    <row r="87" spans="2:23" ht="17.25">
      <c r="B87" s="207"/>
      <c r="C87" s="207"/>
      <c r="D87" s="207"/>
      <c r="E87" s="207"/>
      <c r="F87" s="207"/>
      <c r="G87" s="207"/>
      <c r="H87" s="207"/>
      <c r="I87" s="207"/>
      <c r="J87" s="207"/>
      <c r="K87" s="207"/>
      <c r="L87" s="207"/>
      <c r="M87" s="207"/>
      <c r="N87" s="207"/>
      <c r="O87" s="207"/>
      <c r="P87" s="207"/>
      <c r="Q87" s="209"/>
      <c r="R87" s="210"/>
      <c r="S87" s="210"/>
      <c r="U87" s="210"/>
      <c r="V87" s="210"/>
      <c r="W87" s="210"/>
    </row>
    <row r="88" spans="2:23" ht="17.25">
      <c r="B88" s="207"/>
      <c r="C88" s="207"/>
      <c r="D88" s="207"/>
      <c r="E88" s="207"/>
      <c r="F88" s="207"/>
      <c r="G88" s="207"/>
      <c r="H88" s="207"/>
      <c r="I88" s="207"/>
      <c r="J88" s="207"/>
      <c r="K88" s="207"/>
      <c r="L88" s="207"/>
      <c r="M88" s="207"/>
      <c r="N88" s="207"/>
      <c r="O88" s="207"/>
      <c r="P88" s="207"/>
      <c r="Q88" s="209"/>
      <c r="R88" s="210"/>
      <c r="S88" s="210"/>
      <c r="U88" s="210"/>
      <c r="V88" s="210"/>
      <c r="W88" s="210"/>
    </row>
    <row r="89" spans="2:23" ht="17.25">
      <c r="B89" s="207"/>
      <c r="C89" s="207"/>
      <c r="D89" s="207"/>
      <c r="E89" s="207"/>
      <c r="F89" s="207"/>
      <c r="G89" s="207"/>
      <c r="H89" s="207"/>
      <c r="I89" s="207"/>
      <c r="J89" s="207"/>
      <c r="K89" s="207"/>
      <c r="L89" s="207"/>
      <c r="M89" s="207"/>
      <c r="N89" s="207"/>
      <c r="O89" s="207"/>
      <c r="P89" s="207"/>
      <c r="Q89" s="209"/>
      <c r="R89" s="210"/>
      <c r="S89" s="210"/>
      <c r="U89" s="210"/>
      <c r="V89" s="210"/>
      <c r="W89" s="210"/>
    </row>
    <row r="90" spans="2:23" ht="17.25">
      <c r="B90" s="207"/>
      <c r="C90" s="207"/>
      <c r="D90" s="207"/>
      <c r="E90" s="207"/>
      <c r="F90" s="207"/>
      <c r="G90" s="207"/>
      <c r="H90" s="207"/>
      <c r="I90" s="207"/>
      <c r="J90" s="207"/>
      <c r="K90" s="207"/>
      <c r="L90" s="207"/>
      <c r="M90" s="207"/>
      <c r="N90" s="207"/>
      <c r="O90" s="207"/>
      <c r="P90" s="207"/>
      <c r="Q90" s="209"/>
      <c r="R90" s="210"/>
      <c r="S90" s="210"/>
      <c r="U90" s="210"/>
      <c r="V90" s="210"/>
      <c r="W90" s="210"/>
    </row>
    <row r="91" spans="2:23" ht="17.25">
      <c r="B91" s="207"/>
      <c r="C91" s="207"/>
      <c r="D91" s="207"/>
      <c r="E91" s="207"/>
      <c r="F91" s="207"/>
      <c r="G91" s="207"/>
      <c r="H91" s="207"/>
      <c r="I91" s="207"/>
      <c r="J91" s="207"/>
      <c r="K91" s="207"/>
      <c r="L91" s="207"/>
      <c r="M91" s="207"/>
      <c r="N91" s="207"/>
      <c r="O91" s="207"/>
      <c r="P91" s="207"/>
      <c r="Q91" s="209"/>
      <c r="R91" s="210"/>
      <c r="S91" s="210"/>
      <c r="U91" s="210"/>
      <c r="V91" s="210"/>
      <c r="W91" s="210"/>
    </row>
    <row r="92" spans="2:23" ht="17.25">
      <c r="B92" s="207"/>
      <c r="C92" s="207"/>
      <c r="D92" s="207"/>
      <c r="E92" s="207"/>
      <c r="F92" s="207"/>
      <c r="G92" s="207"/>
      <c r="H92" s="207"/>
      <c r="I92" s="207"/>
      <c r="J92" s="207"/>
      <c r="K92" s="207"/>
      <c r="L92" s="207"/>
      <c r="M92" s="207"/>
      <c r="N92" s="207"/>
      <c r="O92" s="207"/>
      <c r="P92" s="207"/>
      <c r="Q92" s="209"/>
      <c r="R92" s="210"/>
      <c r="S92" s="210"/>
      <c r="U92" s="210"/>
      <c r="V92" s="210"/>
      <c r="W92" s="210"/>
    </row>
    <row r="93" spans="2:23" ht="17.25">
      <c r="B93" s="207"/>
      <c r="C93" s="207"/>
      <c r="D93" s="207"/>
      <c r="E93" s="207"/>
      <c r="F93" s="207"/>
      <c r="G93" s="207"/>
      <c r="H93" s="207"/>
      <c r="I93" s="207"/>
      <c r="J93" s="207"/>
      <c r="K93" s="207"/>
      <c r="L93" s="207"/>
      <c r="M93" s="207"/>
      <c r="N93" s="207"/>
      <c r="O93" s="207"/>
      <c r="P93" s="207"/>
      <c r="Q93" s="209"/>
      <c r="R93" s="210"/>
      <c r="S93" s="210"/>
      <c r="U93" s="210"/>
      <c r="V93" s="210"/>
      <c r="W93" s="210"/>
    </row>
    <row r="94" spans="2:23" ht="17.25">
      <c r="B94" s="207"/>
      <c r="C94" s="207"/>
      <c r="D94" s="207"/>
      <c r="E94" s="207"/>
      <c r="F94" s="207"/>
      <c r="G94" s="207"/>
      <c r="H94" s="207"/>
      <c r="I94" s="207"/>
      <c r="J94" s="207"/>
      <c r="K94" s="207"/>
      <c r="L94" s="207"/>
      <c r="M94" s="207"/>
      <c r="N94" s="207"/>
      <c r="O94" s="207"/>
      <c r="P94" s="207"/>
      <c r="Q94" s="209"/>
      <c r="R94" s="210"/>
      <c r="S94" s="210"/>
      <c r="U94" s="210"/>
      <c r="V94" s="210"/>
      <c r="W94" s="210"/>
    </row>
    <row r="95" spans="2:23" ht="17.25">
      <c r="B95" s="207"/>
      <c r="C95" s="207"/>
      <c r="D95" s="207"/>
      <c r="E95" s="207"/>
      <c r="F95" s="207"/>
      <c r="G95" s="207"/>
      <c r="H95" s="207"/>
      <c r="I95" s="207"/>
      <c r="J95" s="207"/>
      <c r="K95" s="207"/>
      <c r="L95" s="207"/>
      <c r="M95" s="207"/>
      <c r="N95" s="207"/>
      <c r="O95" s="207"/>
      <c r="P95" s="207"/>
      <c r="Q95" s="209"/>
      <c r="R95" s="210"/>
      <c r="S95" s="210"/>
      <c r="U95" s="210"/>
      <c r="V95" s="210"/>
      <c r="W95" s="210"/>
    </row>
    <row r="96" spans="2:23" ht="17.25">
      <c r="B96" s="207"/>
      <c r="C96" s="207"/>
      <c r="D96" s="207"/>
      <c r="E96" s="207"/>
      <c r="F96" s="207"/>
      <c r="G96" s="207"/>
      <c r="H96" s="207"/>
      <c r="I96" s="207"/>
      <c r="J96" s="207"/>
      <c r="K96" s="207"/>
      <c r="L96" s="207"/>
      <c r="M96" s="207"/>
      <c r="N96" s="207"/>
      <c r="O96" s="207"/>
      <c r="P96" s="207"/>
      <c r="Q96" s="209"/>
      <c r="R96" s="210"/>
      <c r="S96" s="210"/>
      <c r="U96" s="210"/>
      <c r="V96" s="210"/>
      <c r="W96" s="210"/>
    </row>
    <row r="97" spans="2:23" ht="17.25">
      <c r="B97" s="207"/>
      <c r="C97" s="207"/>
      <c r="D97" s="207"/>
      <c r="E97" s="207"/>
      <c r="F97" s="207"/>
      <c r="G97" s="207"/>
      <c r="H97" s="207"/>
      <c r="I97" s="207"/>
      <c r="J97" s="207"/>
      <c r="K97" s="207"/>
      <c r="L97" s="207"/>
      <c r="M97" s="207"/>
      <c r="N97" s="207"/>
      <c r="O97" s="207"/>
      <c r="P97" s="207"/>
      <c r="Q97" s="209"/>
      <c r="R97" s="210"/>
      <c r="S97" s="210"/>
      <c r="U97" s="210"/>
      <c r="V97" s="210"/>
      <c r="W97" s="210"/>
    </row>
    <row r="98" spans="2:23" ht="17.25">
      <c r="B98" s="207"/>
      <c r="C98" s="207"/>
      <c r="D98" s="207"/>
      <c r="E98" s="207"/>
      <c r="F98" s="207"/>
      <c r="G98" s="207"/>
      <c r="H98" s="207"/>
      <c r="I98" s="207"/>
      <c r="J98" s="207"/>
      <c r="K98" s="207"/>
      <c r="L98" s="207"/>
      <c r="M98" s="207"/>
      <c r="N98" s="207"/>
      <c r="O98" s="207"/>
      <c r="P98" s="207"/>
      <c r="Q98" s="209"/>
      <c r="R98" s="210"/>
      <c r="S98" s="210"/>
      <c r="U98" s="210"/>
      <c r="V98" s="210"/>
      <c r="W98" s="210"/>
    </row>
    <row r="99" spans="2:23" ht="17.25">
      <c r="B99" s="207"/>
      <c r="C99" s="207"/>
      <c r="D99" s="207"/>
      <c r="E99" s="207"/>
      <c r="F99" s="207"/>
      <c r="G99" s="207"/>
      <c r="H99" s="207"/>
      <c r="I99" s="207"/>
      <c r="J99" s="207"/>
      <c r="K99" s="207"/>
      <c r="L99" s="207"/>
      <c r="M99" s="207"/>
      <c r="N99" s="207"/>
      <c r="O99" s="207"/>
      <c r="P99" s="207"/>
      <c r="Q99" s="209"/>
      <c r="R99" s="210"/>
      <c r="S99" s="210"/>
      <c r="U99" s="210"/>
      <c r="V99" s="210"/>
      <c r="W99" s="210"/>
    </row>
    <row r="100" spans="2:23" ht="17.25">
      <c r="B100" s="207"/>
      <c r="C100" s="207"/>
      <c r="D100" s="207"/>
      <c r="E100" s="207"/>
      <c r="F100" s="207"/>
      <c r="G100" s="207"/>
      <c r="H100" s="207"/>
      <c r="I100" s="207"/>
      <c r="J100" s="207"/>
      <c r="K100" s="207"/>
      <c r="L100" s="207"/>
      <c r="M100" s="207"/>
      <c r="N100" s="207"/>
      <c r="O100" s="207"/>
      <c r="P100" s="207"/>
      <c r="Q100" s="209"/>
      <c r="R100" s="210"/>
      <c r="S100" s="210"/>
      <c r="U100" s="210"/>
      <c r="V100" s="210"/>
      <c r="W100" s="210"/>
    </row>
    <row r="101" spans="2:23" ht="17.25">
      <c r="B101" s="207"/>
      <c r="C101" s="207"/>
      <c r="D101" s="207"/>
      <c r="E101" s="207"/>
      <c r="F101" s="207"/>
      <c r="G101" s="207"/>
      <c r="H101" s="207"/>
      <c r="I101" s="207"/>
      <c r="J101" s="207"/>
      <c r="K101" s="207"/>
      <c r="L101" s="207"/>
      <c r="M101" s="207"/>
      <c r="N101" s="207"/>
      <c r="O101" s="207"/>
      <c r="P101" s="207"/>
      <c r="Q101" s="209"/>
      <c r="R101" s="210"/>
      <c r="S101" s="210"/>
      <c r="U101" s="210"/>
      <c r="V101" s="210"/>
      <c r="W101" s="210"/>
    </row>
    <row r="102" spans="2:23" ht="17.25">
      <c r="B102" s="207"/>
      <c r="C102" s="207"/>
      <c r="D102" s="207"/>
      <c r="E102" s="207"/>
      <c r="F102" s="207"/>
      <c r="G102" s="207"/>
      <c r="H102" s="207"/>
      <c r="I102" s="207"/>
      <c r="J102" s="207"/>
      <c r="K102" s="207"/>
      <c r="L102" s="207"/>
      <c r="M102" s="207"/>
      <c r="N102" s="207"/>
      <c r="O102" s="207"/>
      <c r="P102" s="207"/>
      <c r="Q102" s="209"/>
      <c r="R102" s="210"/>
      <c r="S102" s="210"/>
      <c r="U102" s="210"/>
      <c r="V102" s="210"/>
      <c r="W102" s="210"/>
    </row>
    <row r="103" spans="2:23" ht="17.25">
      <c r="B103" s="207"/>
      <c r="C103" s="207"/>
      <c r="D103" s="207"/>
      <c r="E103" s="207"/>
      <c r="F103" s="207"/>
      <c r="G103" s="207"/>
      <c r="H103" s="207"/>
      <c r="I103" s="207"/>
      <c r="J103" s="207"/>
      <c r="K103" s="207"/>
      <c r="L103" s="207"/>
      <c r="M103" s="207"/>
      <c r="N103" s="207"/>
      <c r="O103" s="207"/>
      <c r="P103" s="207"/>
      <c r="Q103" s="209"/>
      <c r="R103" s="210"/>
      <c r="S103" s="210"/>
      <c r="U103" s="210"/>
      <c r="V103" s="210"/>
      <c r="W103" s="210"/>
    </row>
    <row r="104" spans="2:23" ht="17.25">
      <c r="B104" s="207"/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7"/>
      <c r="P104" s="207"/>
      <c r="Q104" s="209"/>
      <c r="R104" s="210"/>
      <c r="S104" s="210"/>
      <c r="U104" s="210"/>
      <c r="V104" s="210"/>
      <c r="W104" s="210"/>
    </row>
    <row r="105" spans="2:23" ht="17.25">
      <c r="B105" s="207"/>
      <c r="C105" s="207"/>
      <c r="D105" s="207"/>
      <c r="E105" s="207"/>
      <c r="F105" s="207"/>
      <c r="G105" s="207"/>
      <c r="H105" s="207"/>
      <c r="I105" s="207"/>
      <c r="J105" s="207"/>
      <c r="K105" s="207"/>
      <c r="L105" s="207"/>
      <c r="M105" s="207"/>
      <c r="N105" s="207"/>
      <c r="O105" s="207"/>
      <c r="P105" s="207"/>
      <c r="Q105" s="209"/>
      <c r="R105" s="210"/>
      <c r="S105" s="210"/>
      <c r="U105" s="210"/>
      <c r="V105" s="210"/>
      <c r="W105" s="210"/>
    </row>
    <row r="106" spans="2:23" ht="17.25">
      <c r="B106" s="207"/>
      <c r="C106" s="207"/>
      <c r="D106" s="207"/>
      <c r="E106" s="207"/>
      <c r="F106" s="207"/>
      <c r="G106" s="207"/>
      <c r="H106" s="207"/>
      <c r="I106" s="207"/>
      <c r="J106" s="207"/>
      <c r="K106" s="207"/>
      <c r="L106" s="207"/>
      <c r="M106" s="207"/>
      <c r="N106" s="207"/>
      <c r="O106" s="207"/>
      <c r="P106" s="207"/>
      <c r="Q106" s="209"/>
      <c r="R106" s="210"/>
      <c r="S106" s="210"/>
      <c r="U106" s="210"/>
      <c r="V106" s="210"/>
      <c r="W106" s="210"/>
    </row>
    <row r="107" spans="2:23" ht="17.25">
      <c r="B107" s="207"/>
      <c r="C107" s="207"/>
      <c r="D107" s="207"/>
      <c r="E107" s="207"/>
      <c r="F107" s="207"/>
      <c r="G107" s="207"/>
      <c r="H107" s="207"/>
      <c r="I107" s="207"/>
      <c r="J107" s="207"/>
      <c r="K107" s="207"/>
      <c r="L107" s="207"/>
      <c r="M107" s="207"/>
      <c r="N107" s="207"/>
      <c r="O107" s="207"/>
      <c r="P107" s="207"/>
      <c r="Q107" s="209"/>
      <c r="R107" s="210"/>
      <c r="S107" s="210"/>
      <c r="U107" s="210"/>
      <c r="V107" s="210"/>
      <c r="W107" s="210"/>
    </row>
    <row r="108" spans="2:23" ht="17.25">
      <c r="B108" s="207"/>
      <c r="C108" s="207"/>
      <c r="D108" s="207"/>
      <c r="E108" s="207"/>
      <c r="F108" s="207"/>
      <c r="G108" s="207"/>
      <c r="H108" s="207"/>
      <c r="I108" s="207"/>
      <c r="J108" s="207"/>
      <c r="K108" s="207"/>
      <c r="L108" s="207"/>
      <c r="M108" s="207"/>
      <c r="N108" s="207"/>
      <c r="O108" s="207"/>
      <c r="P108" s="207"/>
      <c r="Q108" s="209"/>
      <c r="R108" s="210"/>
      <c r="S108" s="210"/>
      <c r="U108" s="210"/>
      <c r="V108" s="210"/>
      <c r="W108" s="210"/>
    </row>
    <row r="109" spans="2:23" ht="17.25">
      <c r="B109" s="207"/>
      <c r="C109" s="207"/>
      <c r="D109" s="207"/>
      <c r="E109" s="207"/>
      <c r="F109" s="207"/>
      <c r="G109" s="207"/>
      <c r="H109" s="207"/>
      <c r="I109" s="207"/>
      <c r="J109" s="207"/>
      <c r="K109" s="207"/>
      <c r="L109" s="207"/>
      <c r="M109" s="207"/>
      <c r="N109" s="207"/>
      <c r="O109" s="207"/>
      <c r="P109" s="207"/>
      <c r="Q109" s="209"/>
      <c r="R109" s="210"/>
      <c r="S109" s="210"/>
      <c r="U109" s="210"/>
      <c r="V109" s="210"/>
      <c r="W109" s="210"/>
    </row>
    <row r="110" spans="2:23" ht="17.25">
      <c r="B110" s="207"/>
      <c r="C110" s="207"/>
      <c r="D110" s="207"/>
      <c r="E110" s="207"/>
      <c r="F110" s="207"/>
      <c r="G110" s="207"/>
      <c r="H110" s="207"/>
      <c r="I110" s="207"/>
      <c r="J110" s="207"/>
      <c r="K110" s="207"/>
      <c r="L110" s="207"/>
      <c r="M110" s="207"/>
      <c r="N110" s="207"/>
      <c r="O110" s="207"/>
      <c r="P110" s="207"/>
      <c r="Q110" s="209"/>
      <c r="R110" s="210"/>
      <c r="S110" s="210"/>
      <c r="U110" s="210"/>
      <c r="V110" s="210"/>
      <c r="W110" s="210"/>
    </row>
    <row r="111" spans="2:23" ht="17.25">
      <c r="B111" s="207"/>
      <c r="C111" s="207"/>
      <c r="D111" s="207"/>
      <c r="E111" s="207"/>
      <c r="F111" s="207"/>
      <c r="G111" s="207"/>
      <c r="H111" s="207"/>
      <c r="I111" s="207"/>
      <c r="J111" s="207"/>
      <c r="K111" s="207"/>
      <c r="L111" s="207"/>
      <c r="M111" s="207"/>
      <c r="N111" s="207"/>
      <c r="O111" s="207"/>
      <c r="P111" s="207"/>
      <c r="Q111" s="209"/>
      <c r="R111" s="210"/>
      <c r="S111" s="210"/>
      <c r="U111" s="210"/>
      <c r="V111" s="210"/>
      <c r="W111" s="210"/>
    </row>
    <row r="112" spans="2:23" ht="17.25">
      <c r="B112" s="207"/>
      <c r="C112" s="207"/>
      <c r="D112" s="207"/>
      <c r="E112" s="207"/>
      <c r="F112" s="207"/>
      <c r="G112" s="207"/>
      <c r="H112" s="207"/>
      <c r="I112" s="207"/>
      <c r="J112" s="207"/>
      <c r="K112" s="207"/>
      <c r="L112" s="207"/>
      <c r="M112" s="207"/>
      <c r="N112" s="207"/>
      <c r="O112" s="207"/>
      <c r="P112" s="207"/>
      <c r="Q112" s="209"/>
      <c r="R112" s="210"/>
      <c r="S112" s="210"/>
      <c r="U112" s="210"/>
      <c r="V112" s="210"/>
      <c r="W112" s="210"/>
    </row>
    <row r="113" spans="2:23" ht="17.25">
      <c r="B113" s="207"/>
      <c r="C113" s="207"/>
      <c r="D113" s="207"/>
      <c r="E113" s="207"/>
      <c r="F113" s="207"/>
      <c r="G113" s="207"/>
      <c r="H113" s="207"/>
      <c r="I113" s="207"/>
      <c r="J113" s="207"/>
      <c r="K113" s="207"/>
      <c r="L113" s="207"/>
      <c r="M113" s="207"/>
      <c r="N113" s="207"/>
      <c r="O113" s="207"/>
      <c r="P113" s="207"/>
      <c r="Q113" s="209"/>
      <c r="R113" s="210"/>
      <c r="S113" s="210"/>
      <c r="U113" s="210"/>
      <c r="V113" s="210"/>
      <c r="W113" s="210"/>
    </row>
    <row r="114" spans="2:23" ht="17.25">
      <c r="B114" s="207"/>
      <c r="C114" s="207"/>
      <c r="D114" s="207"/>
      <c r="E114" s="207"/>
      <c r="F114" s="207"/>
      <c r="G114" s="207"/>
      <c r="H114" s="207"/>
      <c r="I114" s="207"/>
      <c r="J114" s="207"/>
      <c r="K114" s="207"/>
      <c r="L114" s="207"/>
      <c r="M114" s="207"/>
      <c r="N114" s="207"/>
      <c r="O114" s="207"/>
      <c r="P114" s="207"/>
      <c r="Q114" s="209"/>
      <c r="R114" s="210"/>
      <c r="S114" s="210"/>
      <c r="U114" s="210"/>
      <c r="V114" s="210"/>
      <c r="W114" s="210"/>
    </row>
    <row r="115" spans="2:23" ht="17.25">
      <c r="B115" s="207"/>
      <c r="C115" s="207"/>
      <c r="D115" s="207"/>
      <c r="E115" s="207"/>
      <c r="F115" s="207"/>
      <c r="G115" s="207"/>
      <c r="H115" s="207"/>
      <c r="I115" s="207"/>
      <c r="J115" s="207"/>
      <c r="K115" s="207"/>
      <c r="L115" s="207"/>
      <c r="M115" s="207"/>
      <c r="N115" s="207"/>
      <c r="O115" s="207"/>
      <c r="P115" s="207"/>
      <c r="Q115" s="209"/>
      <c r="R115" s="210"/>
      <c r="S115" s="210"/>
      <c r="U115" s="210"/>
      <c r="V115" s="210"/>
      <c r="W115" s="210"/>
    </row>
    <row r="116" spans="2:23" ht="17.25">
      <c r="B116" s="207"/>
      <c r="C116" s="207"/>
      <c r="D116" s="207"/>
      <c r="E116" s="207"/>
      <c r="F116" s="207"/>
      <c r="G116" s="207"/>
      <c r="H116" s="207"/>
      <c r="I116" s="207"/>
      <c r="J116" s="207"/>
      <c r="K116" s="207"/>
      <c r="L116" s="207"/>
      <c r="M116" s="207"/>
      <c r="N116" s="207"/>
      <c r="O116" s="207"/>
      <c r="P116" s="207"/>
      <c r="Q116" s="209"/>
      <c r="R116" s="210"/>
      <c r="S116" s="210"/>
      <c r="U116" s="210"/>
      <c r="V116" s="210"/>
      <c r="W116" s="210"/>
    </row>
    <row r="117" spans="2:23" ht="17.25">
      <c r="B117" s="207"/>
      <c r="C117" s="207"/>
      <c r="D117" s="207"/>
      <c r="E117" s="207"/>
      <c r="F117" s="207"/>
      <c r="G117" s="207"/>
      <c r="H117" s="207"/>
      <c r="I117" s="207"/>
      <c r="J117" s="207"/>
      <c r="K117" s="207"/>
      <c r="L117" s="207"/>
      <c r="M117" s="207"/>
      <c r="N117" s="207"/>
      <c r="O117" s="207"/>
      <c r="P117" s="207"/>
      <c r="Q117" s="209"/>
      <c r="R117" s="210"/>
      <c r="S117" s="210"/>
      <c r="U117" s="210"/>
      <c r="V117" s="210"/>
      <c r="W117" s="210"/>
    </row>
    <row r="118" spans="2:23" ht="17.25">
      <c r="B118" s="207"/>
      <c r="C118" s="207"/>
      <c r="D118" s="207"/>
      <c r="E118" s="207"/>
      <c r="F118" s="207"/>
      <c r="G118" s="207"/>
      <c r="H118" s="207"/>
      <c r="I118" s="207"/>
      <c r="J118" s="207"/>
      <c r="K118" s="207"/>
      <c r="L118" s="207"/>
      <c r="M118" s="207"/>
      <c r="N118" s="207"/>
      <c r="O118" s="207"/>
      <c r="P118" s="207"/>
      <c r="Q118" s="209"/>
      <c r="R118" s="210"/>
      <c r="S118" s="210"/>
      <c r="U118" s="210"/>
      <c r="V118" s="210"/>
      <c r="W118" s="210"/>
    </row>
    <row r="119" spans="2:23" ht="17.25">
      <c r="B119" s="207"/>
      <c r="C119" s="207"/>
      <c r="D119" s="207"/>
      <c r="E119" s="207"/>
      <c r="F119" s="207"/>
      <c r="G119" s="207"/>
      <c r="H119" s="207"/>
      <c r="I119" s="207"/>
      <c r="J119" s="207"/>
      <c r="K119" s="207"/>
      <c r="L119" s="207"/>
      <c r="M119" s="207"/>
      <c r="N119" s="207"/>
      <c r="O119" s="207"/>
      <c r="P119" s="207"/>
      <c r="Q119" s="209"/>
      <c r="R119" s="210"/>
      <c r="S119" s="210"/>
      <c r="U119" s="210"/>
      <c r="V119" s="210"/>
      <c r="W119" s="210"/>
    </row>
    <row r="120" spans="2:23" ht="17.25">
      <c r="B120" s="207"/>
      <c r="C120" s="207"/>
      <c r="D120" s="207"/>
      <c r="E120" s="207"/>
      <c r="F120" s="207"/>
      <c r="G120" s="207"/>
      <c r="H120" s="207"/>
      <c r="I120" s="207"/>
      <c r="J120" s="207"/>
      <c r="K120" s="207"/>
      <c r="L120" s="207"/>
      <c r="M120" s="207"/>
      <c r="N120" s="207"/>
      <c r="O120" s="207"/>
      <c r="P120" s="207"/>
      <c r="Q120" s="209"/>
      <c r="R120" s="210"/>
      <c r="S120" s="210"/>
      <c r="U120" s="210"/>
      <c r="V120" s="210"/>
      <c r="W120" s="210"/>
    </row>
    <row r="121" spans="2:23" ht="17.25">
      <c r="B121" s="207"/>
      <c r="C121" s="207"/>
      <c r="D121" s="207"/>
      <c r="E121" s="207"/>
      <c r="F121" s="207"/>
      <c r="G121" s="207"/>
      <c r="H121" s="207"/>
      <c r="I121" s="207"/>
      <c r="J121" s="207"/>
      <c r="K121" s="207"/>
      <c r="L121" s="207"/>
      <c r="M121" s="207"/>
      <c r="N121" s="207"/>
      <c r="O121" s="207"/>
      <c r="P121" s="207"/>
      <c r="Q121" s="209"/>
      <c r="R121" s="210"/>
      <c r="S121" s="210"/>
      <c r="U121" s="210"/>
      <c r="V121" s="210"/>
      <c r="W121" s="210"/>
    </row>
    <row r="122" spans="2:23" ht="17.25">
      <c r="B122" s="207"/>
      <c r="C122" s="207"/>
      <c r="D122" s="207"/>
      <c r="E122" s="207"/>
      <c r="F122" s="207"/>
      <c r="G122" s="207"/>
      <c r="H122" s="207"/>
      <c r="I122" s="207"/>
      <c r="J122" s="207"/>
      <c r="K122" s="207"/>
      <c r="L122" s="207"/>
      <c r="M122" s="207"/>
      <c r="N122" s="207"/>
      <c r="O122" s="207"/>
      <c r="P122" s="207"/>
      <c r="Q122" s="209"/>
      <c r="R122" s="210"/>
      <c r="S122" s="210"/>
      <c r="U122" s="210"/>
      <c r="V122" s="210"/>
      <c r="W122" s="210"/>
    </row>
    <row r="123" spans="2:23" ht="17.25">
      <c r="B123" s="207"/>
      <c r="C123" s="207"/>
      <c r="D123" s="207"/>
      <c r="E123" s="207"/>
      <c r="F123" s="207"/>
      <c r="G123" s="207"/>
      <c r="H123" s="207"/>
      <c r="I123" s="207"/>
      <c r="J123" s="207"/>
      <c r="K123" s="207"/>
      <c r="L123" s="207"/>
      <c r="M123" s="207"/>
      <c r="N123" s="207"/>
      <c r="O123" s="207"/>
      <c r="P123" s="207"/>
      <c r="Q123" s="209"/>
      <c r="R123" s="210"/>
      <c r="S123" s="210"/>
      <c r="U123" s="210"/>
      <c r="V123" s="210"/>
      <c r="W123" s="210"/>
    </row>
    <row r="124" spans="2:23" ht="17.25">
      <c r="B124" s="207"/>
      <c r="C124" s="207"/>
      <c r="D124" s="207"/>
      <c r="E124" s="207"/>
      <c r="F124" s="207"/>
      <c r="G124" s="207"/>
      <c r="H124" s="207"/>
      <c r="I124" s="207"/>
      <c r="J124" s="207"/>
      <c r="K124" s="207"/>
      <c r="L124" s="207"/>
      <c r="M124" s="207"/>
      <c r="N124" s="207"/>
      <c r="O124" s="207"/>
      <c r="P124" s="207"/>
      <c r="Q124" s="209"/>
      <c r="R124" s="210"/>
      <c r="S124" s="210"/>
      <c r="U124" s="210"/>
      <c r="V124" s="210"/>
      <c r="W124" s="210"/>
    </row>
    <row r="125" spans="2:23" ht="17.25">
      <c r="B125" s="207"/>
      <c r="C125" s="207"/>
      <c r="D125" s="207"/>
      <c r="E125" s="207"/>
      <c r="F125" s="207"/>
      <c r="G125" s="207"/>
      <c r="H125" s="207"/>
      <c r="I125" s="207"/>
      <c r="J125" s="207"/>
      <c r="K125" s="207"/>
      <c r="L125" s="207"/>
      <c r="M125" s="207"/>
      <c r="N125" s="207"/>
      <c r="O125" s="207"/>
      <c r="P125" s="207"/>
      <c r="Q125" s="209"/>
      <c r="R125" s="210"/>
      <c r="S125" s="210"/>
      <c r="U125" s="210"/>
      <c r="V125" s="210"/>
      <c r="W125" s="210"/>
    </row>
    <row r="126" spans="2:23" ht="17.25">
      <c r="B126" s="207"/>
      <c r="C126" s="207"/>
      <c r="D126" s="207"/>
      <c r="E126" s="207"/>
      <c r="F126" s="207"/>
      <c r="G126" s="207"/>
      <c r="H126" s="207"/>
      <c r="I126" s="207"/>
      <c r="J126" s="207"/>
      <c r="K126" s="207"/>
      <c r="L126" s="207"/>
      <c r="M126" s="207"/>
      <c r="N126" s="207"/>
      <c r="O126" s="207"/>
      <c r="P126" s="207"/>
      <c r="Q126" s="209"/>
      <c r="R126" s="210"/>
      <c r="S126" s="210"/>
      <c r="U126" s="210"/>
      <c r="V126" s="210"/>
      <c r="W126" s="210"/>
    </row>
    <row r="127" spans="2:23" ht="17.25">
      <c r="B127" s="207"/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7"/>
      <c r="P127" s="207"/>
      <c r="Q127" s="209"/>
      <c r="R127" s="210"/>
      <c r="S127" s="210"/>
      <c r="U127" s="210"/>
      <c r="V127" s="210"/>
      <c r="W127" s="210"/>
    </row>
    <row r="128" spans="2:23" ht="17.25">
      <c r="B128" s="207"/>
      <c r="C128" s="207"/>
      <c r="D128" s="207"/>
      <c r="E128" s="207"/>
      <c r="F128" s="207"/>
      <c r="G128" s="207"/>
      <c r="H128" s="207"/>
      <c r="I128" s="207"/>
      <c r="J128" s="207"/>
      <c r="K128" s="207"/>
      <c r="L128" s="207"/>
      <c r="M128" s="207"/>
      <c r="N128" s="207"/>
      <c r="O128" s="207"/>
      <c r="P128" s="207"/>
      <c r="Q128" s="209"/>
      <c r="R128" s="210"/>
      <c r="S128" s="210"/>
      <c r="U128" s="210"/>
      <c r="V128" s="210"/>
      <c r="W128" s="210"/>
    </row>
    <row r="129" spans="2:23" ht="17.25">
      <c r="B129" s="207"/>
      <c r="C129" s="207"/>
      <c r="D129" s="207"/>
      <c r="E129" s="207"/>
      <c r="F129" s="207"/>
      <c r="G129" s="207"/>
      <c r="H129" s="207"/>
      <c r="I129" s="207"/>
      <c r="J129" s="207"/>
      <c r="K129" s="207"/>
      <c r="L129" s="207"/>
      <c r="M129" s="207"/>
      <c r="N129" s="207"/>
      <c r="O129" s="207"/>
      <c r="P129" s="207"/>
      <c r="Q129" s="209"/>
      <c r="R129" s="210"/>
      <c r="S129" s="210"/>
      <c r="U129" s="210"/>
      <c r="V129" s="210"/>
      <c r="W129" s="210"/>
    </row>
    <row r="130" spans="2:23" ht="17.25">
      <c r="B130" s="207"/>
      <c r="C130" s="207"/>
      <c r="D130" s="207"/>
      <c r="E130" s="207"/>
      <c r="F130" s="207"/>
      <c r="G130" s="207"/>
      <c r="H130" s="207"/>
      <c r="I130" s="207"/>
      <c r="J130" s="207"/>
      <c r="K130" s="207"/>
      <c r="L130" s="207"/>
      <c r="M130" s="207"/>
      <c r="N130" s="207"/>
      <c r="O130" s="207"/>
      <c r="P130" s="207"/>
      <c r="Q130" s="209"/>
      <c r="R130" s="210"/>
      <c r="S130" s="210"/>
      <c r="U130" s="210"/>
      <c r="V130" s="210"/>
      <c r="W130" s="210"/>
    </row>
    <row r="131" spans="2:23" ht="17.25">
      <c r="B131" s="207"/>
      <c r="C131" s="207"/>
      <c r="D131" s="207"/>
      <c r="E131" s="207"/>
      <c r="F131" s="207"/>
      <c r="G131" s="207"/>
      <c r="H131" s="207"/>
      <c r="I131" s="207"/>
      <c r="J131" s="207"/>
      <c r="K131" s="207"/>
      <c r="L131" s="207"/>
      <c r="M131" s="207"/>
      <c r="N131" s="207"/>
      <c r="O131" s="207"/>
      <c r="P131" s="207"/>
      <c r="Q131" s="209"/>
      <c r="R131" s="210"/>
      <c r="S131" s="210"/>
      <c r="U131" s="210"/>
      <c r="V131" s="210"/>
      <c r="W131" s="210"/>
    </row>
    <row r="132" spans="2:23" ht="17.25">
      <c r="B132" s="207"/>
      <c r="C132" s="207"/>
      <c r="D132" s="207"/>
      <c r="E132" s="207"/>
      <c r="F132" s="207"/>
      <c r="G132" s="207"/>
      <c r="H132" s="207"/>
      <c r="I132" s="207"/>
      <c r="J132" s="207"/>
      <c r="K132" s="207"/>
      <c r="L132" s="207"/>
      <c r="M132" s="207"/>
      <c r="N132" s="207"/>
      <c r="O132" s="207"/>
      <c r="P132" s="207"/>
      <c r="Q132" s="209"/>
      <c r="R132" s="210"/>
      <c r="S132" s="210"/>
      <c r="U132" s="210"/>
      <c r="V132" s="210"/>
      <c r="W132" s="210"/>
    </row>
    <row r="133" spans="2:23" ht="17.25">
      <c r="B133" s="207"/>
      <c r="C133" s="207"/>
      <c r="D133" s="207"/>
      <c r="E133" s="207"/>
      <c r="F133" s="207"/>
      <c r="G133" s="207"/>
      <c r="H133" s="207"/>
      <c r="I133" s="207"/>
      <c r="J133" s="207"/>
      <c r="K133" s="207"/>
      <c r="L133" s="207"/>
      <c r="M133" s="207"/>
      <c r="N133" s="207"/>
      <c r="O133" s="207"/>
      <c r="P133" s="207"/>
      <c r="Q133" s="209"/>
      <c r="R133" s="210"/>
      <c r="S133" s="210"/>
      <c r="U133" s="210"/>
      <c r="V133" s="210"/>
      <c r="W133" s="210"/>
    </row>
    <row r="134" spans="2:23" ht="17.25">
      <c r="B134" s="207"/>
      <c r="C134" s="207"/>
      <c r="D134" s="207"/>
      <c r="E134" s="207"/>
      <c r="F134" s="207"/>
      <c r="G134" s="207"/>
      <c r="H134" s="207"/>
      <c r="I134" s="207"/>
      <c r="J134" s="207"/>
      <c r="K134" s="207"/>
      <c r="L134" s="207"/>
      <c r="M134" s="207"/>
      <c r="N134" s="207"/>
      <c r="O134" s="207"/>
      <c r="P134" s="207"/>
      <c r="Q134" s="209"/>
      <c r="R134" s="210"/>
      <c r="S134" s="210"/>
      <c r="U134" s="210"/>
      <c r="V134" s="210"/>
      <c r="W134" s="210"/>
    </row>
    <row r="135" spans="2:23" ht="17.25">
      <c r="B135" s="207"/>
      <c r="C135" s="207"/>
      <c r="D135" s="207"/>
      <c r="E135" s="207"/>
      <c r="F135" s="207"/>
      <c r="G135" s="207"/>
      <c r="H135" s="207"/>
      <c r="I135" s="207"/>
      <c r="J135" s="207"/>
      <c r="K135" s="207"/>
      <c r="L135" s="207"/>
      <c r="M135" s="207"/>
      <c r="N135" s="207"/>
      <c r="O135" s="207"/>
      <c r="P135" s="207"/>
      <c r="Q135" s="209"/>
      <c r="R135" s="210"/>
      <c r="S135" s="210"/>
      <c r="U135" s="210"/>
      <c r="V135" s="210"/>
      <c r="W135" s="210"/>
    </row>
    <row r="136" spans="2:23" ht="17.25">
      <c r="B136" s="207"/>
      <c r="C136" s="207"/>
      <c r="D136" s="207"/>
      <c r="E136" s="207"/>
      <c r="F136" s="207"/>
      <c r="G136" s="207"/>
      <c r="H136" s="207"/>
      <c r="I136" s="207"/>
      <c r="J136" s="207"/>
      <c r="K136" s="207"/>
      <c r="L136" s="207"/>
      <c r="M136" s="207"/>
      <c r="N136" s="207"/>
      <c r="O136" s="207"/>
      <c r="P136" s="207"/>
      <c r="Q136" s="209"/>
      <c r="R136" s="210"/>
      <c r="S136" s="210"/>
      <c r="U136" s="210"/>
      <c r="V136" s="210"/>
      <c r="W136" s="210"/>
    </row>
  </sheetData>
  <sheetProtection sheet="1" objects="1" scenarios="1"/>
  <printOptions/>
  <pageMargins left="0.5905511811023623" right="0.3937007874015748" top="0.31496062992125984" bottom="0" header="0.5118110236220472" footer="0.1968503937007874"/>
  <pageSetup firstPageNumber="34" useFirstPageNumber="1" horizontalDpi="600" verticalDpi="600" orientation="portrait" paperSize="9" scale="75" r:id="rId1"/>
  <headerFooter alignWithMargins="0">
    <oddFooter>&amp;C－&amp;P－</oddFooter>
  </headerFooter>
  <colBreaks count="1" manualBreakCount="1">
    <brk id="11" max="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和歌山県</cp:lastModifiedBy>
  <cp:lastPrinted>2004-02-03T05:05:22Z</cp:lastPrinted>
  <dcterms:created xsi:type="dcterms:W3CDTF">1999-09-14T07:18:54Z</dcterms:created>
  <dcterms:modified xsi:type="dcterms:W3CDTF">2004-02-03T05:05:27Z</dcterms:modified>
  <cp:category/>
  <cp:version/>
  <cp:contentType/>
  <cp:contentStatus/>
</cp:coreProperties>
</file>