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0グラフでみる和歌山県\グラフでみる市町村（HPへの掲載のみ）\更新作業中\人口\"/>
    </mc:Choice>
  </mc:AlternateContent>
  <bookViews>
    <workbookView xWindow="-15" yWindow="-15" windowWidth="9780" windowHeight="8670"/>
  </bookViews>
  <sheets>
    <sheet name="昔と比べよう" sheetId="22" r:id="rId1"/>
    <sheet name="graphdata" sheetId="15" r:id="rId2"/>
    <sheet name="data" sheetId="17" r:id="rId3"/>
  </sheets>
  <definedNames>
    <definedName name="_xlnm._FilterDatabase" localSheetId="1" hidden="1">graphdata!$A$29:$Z$372</definedName>
    <definedName name="_xlnm.Print_Area" localSheetId="0">昔と比べよう!$A$3:$U$46</definedName>
    <definedName name="市町村名">data!$A$2:$A$37</definedName>
    <definedName name="地域名">data!$A$1:$A$37</definedName>
    <definedName name="都道府県名">data!$A$1:$A$55</definedName>
  </definedNames>
  <calcPr calcId="162913"/>
</workbook>
</file>

<file path=xl/calcChain.xml><?xml version="1.0" encoding="utf-8"?>
<calcChain xmlns="http://schemas.openxmlformats.org/spreadsheetml/2006/main">
  <c r="A200" i="15" l="1"/>
  <c r="A199" i="15"/>
  <c r="A198" i="15"/>
  <c r="A197" i="15"/>
  <c r="A196" i="15"/>
  <c r="A195" i="15"/>
  <c r="A194" i="15"/>
  <c r="A193" i="15"/>
  <c r="A192" i="15"/>
  <c r="A191" i="15"/>
  <c r="A190" i="15"/>
  <c r="A189" i="15"/>
  <c r="A188" i="15"/>
  <c r="A187" i="15"/>
  <c r="A186" i="15"/>
  <c r="A185" i="15"/>
  <c r="A184" i="15"/>
  <c r="A183" i="15"/>
  <c r="A182" i="15"/>
  <c r="A181" i="15"/>
  <c r="A180" i="15"/>
  <c r="A179" i="15"/>
  <c r="A178" i="15"/>
  <c r="A177" i="15"/>
  <c r="A176" i="15"/>
  <c r="A175" i="15"/>
  <c r="A174" i="15"/>
  <c r="A173" i="15"/>
  <c r="A172" i="15"/>
  <c r="A171" i="15"/>
  <c r="A170" i="15"/>
  <c r="A169" i="15"/>
  <c r="A168" i="15"/>
  <c r="A167" i="15"/>
  <c r="A166" i="15"/>
  <c r="A165" i="15"/>
  <c r="A164" i="15"/>
  <c r="A163" i="15"/>
  <c r="A162" i="15"/>
  <c r="A161" i="15"/>
  <c r="A160" i="15"/>
  <c r="A159" i="15"/>
  <c r="A158" i="15"/>
  <c r="A157" i="15"/>
  <c r="A156" i="15"/>
  <c r="A155" i="15"/>
  <c r="A154" i="15"/>
  <c r="A153" i="15"/>
  <c r="A152" i="15"/>
  <c r="A151" i="15"/>
  <c r="A150" i="15"/>
  <c r="A149" i="15"/>
  <c r="A148" i="15"/>
  <c r="A147" i="15"/>
  <c r="A146" i="15"/>
  <c r="A145" i="15"/>
  <c r="A144" i="15"/>
  <c r="A143" i="15"/>
  <c r="A142" i="15"/>
  <c r="A141" i="15"/>
  <c r="A140" i="15"/>
  <c r="A139" i="15"/>
  <c r="A138" i="15"/>
  <c r="A137" i="15"/>
  <c r="A136" i="15"/>
  <c r="A135" i="15"/>
  <c r="A134" i="15"/>
  <c r="A133" i="15"/>
  <c r="A132" i="15"/>
  <c r="A131" i="15"/>
  <c r="A130" i="15"/>
  <c r="A129" i="15"/>
  <c r="A128" i="15"/>
  <c r="A127" i="15"/>
  <c r="A126" i="15"/>
  <c r="A125" i="15"/>
  <c r="A124" i="15"/>
  <c r="A123" i="15"/>
  <c r="A122" i="15"/>
  <c r="A121" i="15"/>
  <c r="A120" i="15"/>
  <c r="A119" i="15"/>
  <c r="A118" i="15"/>
  <c r="A117" i="15"/>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O7" i="22" l="1"/>
  <c r="B2" i="15"/>
  <c r="C3" i="15" s="1"/>
  <c r="C15" i="15" l="1"/>
  <c r="T20" i="22" s="1"/>
  <c r="C16" i="15"/>
  <c r="T19" i="22" s="1"/>
  <c r="C22" i="15"/>
  <c r="T13" i="22" s="1"/>
  <c r="C17" i="15"/>
  <c r="T18" i="22" s="1"/>
  <c r="C24" i="15"/>
  <c r="T11" i="22" s="1"/>
  <c r="C10" i="15"/>
  <c r="T25" i="22" s="1"/>
  <c r="C21" i="15"/>
  <c r="T14" i="22" s="1"/>
  <c r="C26" i="15"/>
  <c r="T10" i="22" s="1"/>
  <c r="C5" i="15"/>
  <c r="T30" i="22" s="1"/>
  <c r="C11" i="15"/>
  <c r="T24" i="22" s="1"/>
  <c r="C6" i="15"/>
  <c r="T29" i="22" s="1"/>
  <c r="C23" i="15"/>
  <c r="T12" i="22" s="1"/>
  <c r="C7" i="15"/>
  <c r="T28" i="22" s="1"/>
  <c r="C8" i="15"/>
  <c r="T27" i="22" s="1"/>
  <c r="C4" i="15"/>
  <c r="T31" i="22" s="1"/>
  <c r="C12" i="15"/>
  <c r="T23" i="22" s="1"/>
  <c r="C18" i="15"/>
  <c r="T17" i="22" s="1"/>
  <c r="C20" i="15"/>
  <c r="T15" i="22" s="1"/>
  <c r="C13" i="15"/>
  <c r="T22" i="22" s="1"/>
  <c r="C19" i="15"/>
  <c r="T16" i="22" s="1"/>
  <c r="C14" i="15"/>
  <c r="T21" i="22" s="1"/>
  <c r="C9" i="15"/>
  <c r="T26" i="22" s="1"/>
  <c r="B1" i="15"/>
  <c r="B3" i="22" s="1"/>
  <c r="F3" i="15"/>
  <c r="E3" i="15"/>
  <c r="D3" i="15"/>
  <c r="D11" i="15" l="1"/>
  <c r="U24" i="22" s="1"/>
  <c r="S24" i="22" s="1"/>
  <c r="D12" i="15"/>
  <c r="U23" i="22" s="1"/>
  <c r="S23" i="22" s="1"/>
  <c r="D15" i="15"/>
  <c r="U20" i="22" s="1"/>
  <c r="S20" i="22" s="1"/>
  <c r="D17" i="15"/>
  <c r="U18" i="22" s="1"/>
  <c r="S18" i="22" s="1"/>
  <c r="D23" i="15"/>
  <c r="U12" i="22" s="1"/>
  <c r="S12" i="22" s="1"/>
  <c r="D13" i="15"/>
  <c r="U22" i="22" s="1"/>
  <c r="S22" i="22" s="1"/>
  <c r="D26" i="15"/>
  <c r="U10" i="22" s="1"/>
  <c r="D10" i="15"/>
  <c r="U25" i="22" s="1"/>
  <c r="S25" i="22" s="1"/>
  <c r="D21" i="15"/>
  <c r="U14" i="22" s="1"/>
  <c r="S14" i="22" s="1"/>
  <c r="D6" i="15"/>
  <c r="U29" i="22" s="1"/>
  <c r="S29" i="22" s="1"/>
  <c r="D7" i="15"/>
  <c r="U28" i="22" s="1"/>
  <c r="S28" i="22" s="1"/>
  <c r="D9" i="15"/>
  <c r="U26" i="22" s="1"/>
  <c r="S26" i="22" s="1"/>
  <c r="D5" i="15"/>
  <c r="U30" i="22" s="1"/>
  <c r="S30" i="22" s="1"/>
  <c r="D16" i="15"/>
  <c r="U19" i="22" s="1"/>
  <c r="S19" i="22" s="1"/>
  <c r="D22" i="15"/>
  <c r="U13" i="22" s="1"/>
  <c r="S13" i="22" s="1"/>
  <c r="D18" i="15"/>
  <c r="U17" i="22" s="1"/>
  <c r="S17" i="22" s="1"/>
  <c r="D8" i="15"/>
  <c r="U27" i="22" s="1"/>
  <c r="S27" i="22" s="1"/>
  <c r="D20" i="15"/>
  <c r="U15" i="22" s="1"/>
  <c r="S15" i="22" s="1"/>
  <c r="D24" i="15"/>
  <c r="U11" i="22" s="1"/>
  <c r="S11" i="22" s="1"/>
  <c r="D19" i="15"/>
  <c r="U16" i="22" s="1"/>
  <c r="S16" i="22" s="1"/>
  <c r="D14" i="15"/>
  <c r="U21" i="22" s="1"/>
  <c r="S21" i="22" s="1"/>
  <c r="D4" i="15"/>
  <c r="U31" i="22" s="1"/>
  <c r="S31" i="22" s="1"/>
  <c r="E9" i="15"/>
  <c r="Q26" i="22" s="1"/>
  <c r="E20" i="15"/>
  <c r="Q15" i="22" s="1"/>
  <c r="E15" i="15"/>
  <c r="Q20" i="22" s="1"/>
  <c r="E22" i="15"/>
  <c r="Q13" i="22" s="1"/>
  <c r="E6" i="15"/>
  <c r="Q29" i="22" s="1"/>
  <c r="E23" i="15"/>
  <c r="Q12" i="22" s="1"/>
  <c r="E18" i="15"/>
  <c r="Q17" i="22" s="1"/>
  <c r="E13" i="15"/>
  <c r="Q22" i="22" s="1"/>
  <c r="E14" i="15"/>
  <c r="Q21" i="22" s="1"/>
  <c r="E26" i="15"/>
  <c r="Q10" i="22" s="1"/>
  <c r="E10" i="15"/>
  <c r="Q25" i="22" s="1"/>
  <c r="E16" i="15"/>
  <c r="Q19" i="22" s="1"/>
  <c r="E17" i="15"/>
  <c r="Q18" i="22" s="1"/>
  <c r="E4" i="15"/>
  <c r="Q31" i="22" s="1"/>
  <c r="E21" i="15"/>
  <c r="Q14" i="22" s="1"/>
  <c r="E12" i="15"/>
  <c r="Q23" i="22" s="1"/>
  <c r="E24" i="15"/>
  <c r="Q11" i="22" s="1"/>
  <c r="E19" i="15"/>
  <c r="Q16" i="22" s="1"/>
  <c r="E7" i="15"/>
  <c r="Q28" i="22" s="1"/>
  <c r="E8" i="15"/>
  <c r="Q27" i="22" s="1"/>
  <c r="E5" i="15"/>
  <c r="Q30" i="22" s="1"/>
  <c r="E11" i="15"/>
  <c r="Q24" i="22" s="1"/>
  <c r="F26" i="15"/>
  <c r="R10" i="22" s="1"/>
  <c r="F12" i="15"/>
  <c r="R23" i="22" s="1"/>
  <c r="F4" i="15"/>
  <c r="R31" i="22" s="1"/>
  <c r="F9" i="15"/>
  <c r="R26" i="22" s="1"/>
  <c r="F20" i="15"/>
  <c r="R15" i="22" s="1"/>
  <c r="F16" i="15"/>
  <c r="R19" i="22" s="1"/>
  <c r="F24" i="15"/>
  <c r="R11" i="22" s="1"/>
  <c r="F15" i="15"/>
  <c r="R20" i="22" s="1"/>
  <c r="F18" i="15"/>
  <c r="R17" i="22" s="1"/>
  <c r="F5" i="15"/>
  <c r="R30" i="22" s="1"/>
  <c r="F11" i="15"/>
  <c r="R24" i="22" s="1"/>
  <c r="F23" i="15"/>
  <c r="R12" i="22" s="1"/>
  <c r="F10" i="15"/>
  <c r="R25" i="22" s="1"/>
  <c r="F21" i="15"/>
  <c r="R14" i="22" s="1"/>
  <c r="F22" i="15"/>
  <c r="R13" i="22" s="1"/>
  <c r="F17" i="15"/>
  <c r="R18" i="22" s="1"/>
  <c r="F7" i="15"/>
  <c r="R28" i="22" s="1"/>
  <c r="F8" i="15"/>
  <c r="R27" i="22" s="1"/>
  <c r="F13" i="15"/>
  <c r="R22" i="22" s="1"/>
  <c r="F19" i="15"/>
  <c r="R16" i="22" s="1"/>
  <c r="F14" i="15"/>
  <c r="R21" i="22" s="1"/>
  <c r="F6" i="15"/>
  <c r="R29" i="22" s="1"/>
  <c r="X15" i="22" l="1"/>
  <c r="P20" i="22"/>
  <c r="P13" i="22"/>
  <c r="P21" i="22"/>
  <c r="P23" i="22"/>
  <c r="P14" i="22"/>
  <c r="P16" i="22"/>
  <c r="P11" i="22"/>
  <c r="P26" i="22"/>
  <c r="P29" i="22"/>
  <c r="P25" i="22"/>
  <c r="P24" i="22"/>
  <c r="P19" i="22"/>
  <c r="P15" i="22"/>
  <c r="P12" i="22"/>
  <c r="P30" i="22"/>
  <c r="P10" i="22"/>
  <c r="P27" i="22"/>
  <c r="P22" i="22"/>
  <c r="P18" i="22"/>
  <c r="P28" i="22"/>
  <c r="P17" i="22"/>
  <c r="P31" i="22"/>
  <c r="S10" i="22"/>
  <c r="G19" i="15"/>
  <c r="G20" i="15"/>
  <c r="G17" i="15"/>
  <c r="G9" i="15"/>
  <c r="H9" i="15"/>
  <c r="H7" i="15"/>
  <c r="G10" i="15"/>
  <c r="H16" i="15"/>
  <c r="G23" i="15"/>
  <c r="H11" i="15"/>
  <c r="G11" i="15"/>
  <c r="H6" i="15"/>
  <c r="H21" i="15"/>
  <c r="H24" i="15"/>
  <c r="G12" i="15"/>
  <c r="H23" i="15"/>
  <c r="H17" i="15"/>
  <c r="H13" i="15"/>
  <c r="G22" i="15"/>
  <c r="H20" i="15"/>
  <c r="G4" i="15"/>
  <c r="G13" i="15"/>
  <c r="H15" i="15"/>
  <c r="H18" i="15"/>
  <c r="G18" i="15"/>
  <c r="G16" i="15"/>
  <c r="G15" i="15"/>
  <c r="H14" i="15"/>
  <c r="G7" i="15"/>
  <c r="H4" i="15"/>
  <c r="H22" i="15"/>
  <c r="G14" i="15"/>
  <c r="G5" i="15"/>
  <c r="G24" i="15"/>
  <c r="H12" i="15"/>
  <c r="H8" i="15"/>
  <c r="G8" i="15"/>
  <c r="H10" i="15"/>
  <c r="G21" i="15"/>
  <c r="H5" i="15"/>
  <c r="H19" i="15"/>
  <c r="G6" i="15"/>
  <c r="X12" i="22" l="1"/>
  <c r="Z12" i="22"/>
  <c r="AB12" i="22"/>
  <c r="Z15" i="22"/>
  <c r="AB15" i="22"/>
</calcChain>
</file>

<file path=xl/sharedStrings.xml><?xml version="1.0" encoding="utf-8"?>
<sst xmlns="http://schemas.openxmlformats.org/spreadsheetml/2006/main" count="1172" uniqueCount="406">
  <si>
    <t>0～4</t>
  </si>
  <si>
    <t>5～9</t>
  </si>
  <si>
    <t>10～14</t>
  </si>
  <si>
    <t>15～19</t>
  </si>
  <si>
    <t>20～24</t>
  </si>
  <si>
    <t>25～29</t>
  </si>
  <si>
    <t>30～34</t>
  </si>
  <si>
    <t>35～39</t>
  </si>
  <si>
    <t>40～44</t>
  </si>
  <si>
    <t>45～49</t>
  </si>
  <si>
    <t>50～54</t>
  </si>
  <si>
    <t>55～59</t>
  </si>
  <si>
    <t>60～64</t>
  </si>
  <si>
    <t>65～69</t>
  </si>
  <si>
    <t>70～74</t>
  </si>
  <si>
    <t>75～79</t>
  </si>
  <si>
    <t>80～84</t>
  </si>
  <si>
    <t>男</t>
  </si>
  <si>
    <t>男</t>
    <rPh sb="0" eb="1">
      <t>オトコ</t>
    </rPh>
    <phoneticPr fontId="1"/>
  </si>
  <si>
    <t>女</t>
  </si>
  <si>
    <t>女</t>
    <rPh sb="0" eb="1">
      <t>オンナ</t>
    </rPh>
    <phoneticPr fontId="1"/>
  </si>
  <si>
    <t>総 数</t>
    <rPh sb="0" eb="1">
      <t>ソウ</t>
    </rPh>
    <rPh sb="2" eb="3">
      <t>スウ</t>
    </rPh>
    <phoneticPr fontId="1"/>
  </si>
  <si>
    <t>（歳）</t>
    <rPh sb="1" eb="2">
      <t>サイ</t>
    </rPh>
    <phoneticPr fontId="1"/>
  </si>
  <si>
    <t>出典：総務省「国勢調査」（各年10月1日現在）　</t>
    <rPh sb="0" eb="2">
      <t>シュッテン</t>
    </rPh>
    <rPh sb="3" eb="6">
      <t>ソウムショウ</t>
    </rPh>
    <rPh sb="7" eb="9">
      <t>コクセイ</t>
    </rPh>
    <rPh sb="9" eb="11">
      <t>チョウサ</t>
    </rPh>
    <rPh sb="13" eb="15">
      <t>カクネン</t>
    </rPh>
    <rPh sb="17" eb="18">
      <t>ガツ</t>
    </rPh>
    <rPh sb="19" eb="20">
      <t>ニチ</t>
    </rPh>
    <rPh sb="20" eb="22">
      <t>ゲンザイ</t>
    </rPh>
    <phoneticPr fontId="1"/>
  </si>
  <si>
    <t>年 れ い</t>
    <phoneticPr fontId="1"/>
  </si>
  <si>
    <t>総数（年齢）</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</si>
  <si>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</si>
  <si>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</si>
  <si>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</si>
  <si>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</si>
  <si>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</si>
  <si>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</si>
  <si>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</si>
  <si>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</si>
  <si>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</si>
  <si>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</si>
  <si>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</si>
  <si>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</si>
  <si>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</si>
  <si>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</si>
  <si>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</si>
  <si>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</si>
  <si>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</si>
  <si>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</si>
  <si>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</si>
  <si>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</si>
  <si>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</si>
  <si>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和歌山県</t>
  </si>
  <si>
    <t>男</t>
    <rPh sb="0" eb="1">
      <t>オトコ</t>
    </rPh>
    <phoneticPr fontId="3"/>
  </si>
  <si>
    <t>女</t>
    <rPh sb="0" eb="1">
      <t>オンナ</t>
    </rPh>
    <phoneticPr fontId="3"/>
  </si>
  <si>
    <t>85～89</t>
  </si>
  <si>
    <t>90～94</t>
  </si>
  <si>
    <t>95～99</t>
  </si>
  <si>
    <t>100歳以上</t>
    <rPh sb="3" eb="6">
      <t>サイイジョウ</t>
    </rPh>
    <phoneticPr fontId="3"/>
  </si>
  <si>
    <t>総数</t>
    <rPh sb="0" eb="2">
      <t>ソウスウ</t>
    </rPh>
    <phoneticPr fontId="3"/>
  </si>
  <si>
    <t>※総数には年齢「不詳」を含むため、年齢別人口の合計とは一致しない場合がある。</t>
    <rPh sb="1" eb="3">
      <t>ソウスウ</t>
    </rPh>
    <rPh sb="5" eb="7">
      <t>ネンレイ</t>
    </rPh>
    <rPh sb="8" eb="10">
      <t>フショウ</t>
    </rPh>
    <rPh sb="12" eb="13">
      <t>フク</t>
    </rPh>
    <rPh sb="17" eb="19">
      <t>ネンレイ</t>
    </rPh>
    <rPh sb="19" eb="20">
      <t>ベツ</t>
    </rPh>
    <rPh sb="20" eb="22">
      <t>ジンコウ</t>
    </rPh>
    <rPh sb="23" eb="24">
      <t>ゴウ</t>
    </rPh>
    <rPh sb="24" eb="25">
      <t>ケイ</t>
    </rPh>
    <rPh sb="27" eb="29">
      <t>イッチ</t>
    </rPh>
    <rPh sb="32" eb="34">
      <t>バアイ</t>
    </rPh>
    <phoneticPr fontId="1"/>
  </si>
  <si>
    <t xml:space="preserve">※年齢３区分別の人口割合は、年齢「不詳」を除いた割合。  </t>
    <phoneticPr fontId="3"/>
  </si>
  <si>
    <r>
      <t>100</t>
    </r>
    <r>
      <rPr>
        <sz val="8"/>
        <color theme="1"/>
        <rFont val="Meiryo UI"/>
        <family val="3"/>
        <charset val="128"/>
      </rPr>
      <t>歳以上</t>
    </r>
    <rPh sb="3" eb="6">
      <t>サイイジョウ</t>
    </rPh>
    <phoneticPr fontId="3"/>
  </si>
  <si>
    <t>の人口ピラミッドを30年前と比べてみよう</t>
    <rPh sb="1" eb="3">
      <t>ジンコウ</t>
    </rPh>
    <rPh sb="11" eb="13">
      <t>ネンマエ</t>
    </rPh>
    <rPh sb="14" eb="15">
      <t>クラ</t>
    </rPh>
    <phoneticPr fontId="3"/>
  </si>
  <si>
    <t>ダミー</t>
    <phoneticPr fontId="3"/>
  </si>
  <si>
    <t xml:space="preserve">  ２つをくらべてみて、気づいたことを書いてみよう</t>
    <rPh sb="12" eb="13">
      <t>キ</t>
    </rPh>
    <rPh sb="19" eb="20">
      <t>カ</t>
    </rPh>
    <phoneticPr fontId="13"/>
  </si>
  <si>
    <t>0～14歳</t>
    <rPh sb="4" eb="5">
      <t>サイ</t>
    </rPh>
    <phoneticPr fontId="13"/>
  </si>
  <si>
    <t>15～64歳</t>
    <rPh sb="5" eb="6">
      <t>サイ</t>
    </rPh>
    <phoneticPr fontId="13"/>
  </si>
  <si>
    <t>65歳以上</t>
    <rPh sb="2" eb="5">
      <t>サイイジョウ</t>
    </rPh>
    <phoneticPr fontId="13"/>
  </si>
  <si>
    <t>（人）</t>
    <rPh sb="1" eb="2">
      <t>ニン</t>
    </rPh>
    <phoneticPr fontId="13"/>
  </si>
  <si>
    <t>↓ピラミッドに貼り付けるための元データです。</t>
    <rPh sb="7" eb="8">
      <t>ハ</t>
    </rPh>
    <rPh sb="9" eb="10">
      <t>ツ</t>
    </rPh>
    <rPh sb="15" eb="16">
      <t>モト</t>
    </rPh>
    <phoneticPr fontId="13"/>
  </si>
  <si>
    <t>わかやまけん</t>
    <phoneticPr fontId="3"/>
  </si>
  <si>
    <t>※このシートに、グラフデータがあります。シートを削除するとグラフが表示されなくなります。</t>
    <rPh sb="24" eb="26">
      <t>サクジョ</t>
    </rPh>
    <rPh sb="33" eb="35">
      <t>ヒョウジ</t>
    </rPh>
    <phoneticPr fontId="3"/>
  </si>
  <si>
    <t>※このシートに、市町村データがあります。シートを削除すると市町村が選べなくなります。</t>
    <rPh sb="8" eb="11">
      <t>シチョウソン</t>
    </rPh>
    <rPh sb="24" eb="26">
      <t>サクジョ</t>
    </rPh>
    <rPh sb="29" eb="32">
      <t>シチョウソン</t>
    </rPh>
    <rPh sb="33" eb="34">
      <t>エラ</t>
    </rPh>
    <phoneticPr fontId="3"/>
  </si>
  <si>
    <t>全国</t>
  </si>
  <si>
    <t>総数</t>
    <phoneticPr fontId="29"/>
  </si>
  <si>
    <t>ぜんこく</t>
    <phoneticPr fontId="3"/>
  </si>
  <si>
    <t>全国市部</t>
  </si>
  <si>
    <t>総数</t>
    <phoneticPr fontId="29"/>
  </si>
  <si>
    <t>ぜんこくしぶ</t>
    <phoneticPr fontId="3"/>
  </si>
  <si>
    <t>全国郡部</t>
  </si>
  <si>
    <t>総数</t>
    <phoneticPr fontId="29"/>
  </si>
  <si>
    <t>ぜんこくぐんぶ</t>
    <phoneticPr fontId="3"/>
  </si>
  <si>
    <t>東北地方</t>
    <rPh sb="0" eb="2">
      <t>トウホク</t>
    </rPh>
    <rPh sb="2" eb="4">
      <t>チホウ</t>
    </rPh>
    <phoneticPr fontId="3"/>
  </si>
  <si>
    <t>総数</t>
    <phoneticPr fontId="29"/>
  </si>
  <si>
    <t>とうほくちほう</t>
    <phoneticPr fontId="3"/>
  </si>
  <si>
    <t>北海道</t>
  </si>
  <si>
    <t>総数</t>
    <phoneticPr fontId="29"/>
  </si>
  <si>
    <t>ほっかいどう</t>
    <phoneticPr fontId="3"/>
  </si>
  <si>
    <t>青森県</t>
  </si>
  <si>
    <t>総数</t>
    <phoneticPr fontId="29"/>
  </si>
  <si>
    <t>あおもりけん</t>
    <phoneticPr fontId="3"/>
  </si>
  <si>
    <t>岩手県</t>
  </si>
  <si>
    <t>総数</t>
    <phoneticPr fontId="29"/>
  </si>
  <si>
    <t>いわてけん</t>
    <phoneticPr fontId="3"/>
  </si>
  <si>
    <t>宮城県</t>
  </si>
  <si>
    <t>みやぎけん</t>
    <phoneticPr fontId="3"/>
  </si>
  <si>
    <t>秋田県</t>
  </si>
  <si>
    <t>あきたけん</t>
    <phoneticPr fontId="3"/>
  </si>
  <si>
    <t>山形県</t>
  </si>
  <si>
    <t>やまがたけん</t>
    <phoneticPr fontId="3"/>
  </si>
  <si>
    <t>福島県</t>
  </si>
  <si>
    <t>ふくしまけん</t>
    <phoneticPr fontId="3"/>
  </si>
  <si>
    <t>関東地方</t>
    <rPh sb="0" eb="2">
      <t>カントウ</t>
    </rPh>
    <rPh sb="2" eb="4">
      <t>チホウ</t>
    </rPh>
    <phoneticPr fontId="3"/>
  </si>
  <si>
    <t>総数</t>
    <phoneticPr fontId="29"/>
  </si>
  <si>
    <t>かんとうちほう</t>
    <phoneticPr fontId="3"/>
  </si>
  <si>
    <t>茨城県</t>
  </si>
  <si>
    <t>総数</t>
    <phoneticPr fontId="29"/>
  </si>
  <si>
    <t>いばらぎけん</t>
    <phoneticPr fontId="3"/>
  </si>
  <si>
    <t>栃木県</t>
  </si>
  <si>
    <t>総数</t>
    <phoneticPr fontId="29"/>
  </si>
  <si>
    <t>とちじけん</t>
    <phoneticPr fontId="3"/>
  </si>
  <si>
    <t>群馬県</t>
  </si>
  <si>
    <t>ぐんまけん</t>
    <phoneticPr fontId="3"/>
  </si>
  <si>
    <t>埼玉県</t>
  </si>
  <si>
    <t>さいたまけん</t>
    <phoneticPr fontId="3"/>
  </si>
  <si>
    <t>千葉県</t>
  </si>
  <si>
    <t>ちばけん</t>
    <phoneticPr fontId="3"/>
  </si>
  <si>
    <t>東京都</t>
  </si>
  <si>
    <t>とうきょうと</t>
    <phoneticPr fontId="3"/>
  </si>
  <si>
    <t>神奈川県</t>
  </si>
  <si>
    <t>総数</t>
    <phoneticPr fontId="29"/>
  </si>
  <si>
    <t>かながわけん</t>
    <phoneticPr fontId="3"/>
  </si>
  <si>
    <t>中部地方</t>
    <rPh sb="0" eb="2">
      <t>チュウブ</t>
    </rPh>
    <rPh sb="2" eb="4">
      <t>チホウ</t>
    </rPh>
    <phoneticPr fontId="3"/>
  </si>
  <si>
    <t>ちゅうぶちほう</t>
    <phoneticPr fontId="3"/>
  </si>
  <si>
    <t>新潟県</t>
  </si>
  <si>
    <t>にいがたけん</t>
    <phoneticPr fontId="3"/>
  </si>
  <si>
    <t>富山県</t>
  </si>
  <si>
    <t>とやまけん</t>
    <phoneticPr fontId="3"/>
  </si>
  <si>
    <t>石川県</t>
  </si>
  <si>
    <t>いしかわけん</t>
    <phoneticPr fontId="3"/>
  </si>
  <si>
    <t>福井県</t>
  </si>
  <si>
    <t>ふくいけん</t>
    <phoneticPr fontId="3"/>
  </si>
  <si>
    <t>山梨県</t>
  </si>
  <si>
    <t>総数</t>
    <phoneticPr fontId="29"/>
  </si>
  <si>
    <t>やまなしけん</t>
    <phoneticPr fontId="3"/>
  </si>
  <si>
    <t>長野県</t>
  </si>
  <si>
    <t>ながのけん</t>
    <phoneticPr fontId="3"/>
  </si>
  <si>
    <t>岐阜県</t>
  </si>
  <si>
    <t>ぎふけん</t>
    <phoneticPr fontId="3"/>
  </si>
  <si>
    <t>静岡県</t>
  </si>
  <si>
    <t>しずおかけん</t>
    <phoneticPr fontId="3"/>
  </si>
  <si>
    <t>愛知県</t>
  </si>
  <si>
    <t>総数</t>
    <phoneticPr fontId="29"/>
  </si>
  <si>
    <t>あいちけん</t>
    <phoneticPr fontId="3"/>
  </si>
  <si>
    <t>三重県</t>
  </si>
  <si>
    <t>みえけん</t>
    <phoneticPr fontId="3"/>
  </si>
  <si>
    <t>近畿地方</t>
    <rPh sb="0" eb="2">
      <t>キンキ</t>
    </rPh>
    <rPh sb="2" eb="4">
      <t>チホウ</t>
    </rPh>
    <phoneticPr fontId="3"/>
  </si>
  <si>
    <t>総数</t>
    <phoneticPr fontId="29"/>
  </si>
  <si>
    <t>きんきちほう</t>
    <phoneticPr fontId="3"/>
  </si>
  <si>
    <t>滋賀県</t>
  </si>
  <si>
    <t>総数</t>
    <phoneticPr fontId="29"/>
  </si>
  <si>
    <t>しがけん</t>
    <phoneticPr fontId="3"/>
  </si>
  <si>
    <t>京都府</t>
  </si>
  <si>
    <t>きょうとふ</t>
    <phoneticPr fontId="3"/>
  </si>
  <si>
    <t>大阪府</t>
  </si>
  <si>
    <t>おおさかふ</t>
    <phoneticPr fontId="3"/>
  </si>
  <si>
    <t>兵庫県</t>
  </si>
  <si>
    <t>ひょうごけん</t>
    <phoneticPr fontId="3"/>
  </si>
  <si>
    <t>奈良県</t>
  </si>
  <si>
    <t>ならけん</t>
    <phoneticPr fontId="3"/>
  </si>
  <si>
    <t>中国地方</t>
    <rPh sb="0" eb="2">
      <t>チュウゴク</t>
    </rPh>
    <rPh sb="2" eb="4">
      <t>チホウ</t>
    </rPh>
    <phoneticPr fontId="3"/>
  </si>
  <si>
    <t>ちゅうごくちほう</t>
    <phoneticPr fontId="3"/>
  </si>
  <si>
    <t>鳥取県</t>
  </si>
  <si>
    <t>とっとりけん</t>
    <phoneticPr fontId="3"/>
  </si>
  <si>
    <t>島根県</t>
  </si>
  <si>
    <t>しまねけん</t>
    <phoneticPr fontId="3"/>
  </si>
  <si>
    <t>岡山県</t>
  </si>
  <si>
    <t>おかやまけん</t>
    <phoneticPr fontId="3"/>
  </si>
  <si>
    <t>広島県</t>
  </si>
  <si>
    <t>ひろしまけん</t>
    <phoneticPr fontId="3"/>
  </si>
  <si>
    <t>山口県</t>
  </si>
  <si>
    <t>やまぐちけん</t>
    <phoneticPr fontId="3"/>
  </si>
  <si>
    <t>四国地方</t>
    <rPh sb="0" eb="2">
      <t>シコク</t>
    </rPh>
    <rPh sb="2" eb="4">
      <t>チホウ</t>
    </rPh>
    <phoneticPr fontId="3"/>
  </si>
  <si>
    <t>しこくちほう</t>
    <phoneticPr fontId="3"/>
  </si>
  <si>
    <t>徳島県</t>
  </si>
  <si>
    <t>とくしまけん</t>
    <phoneticPr fontId="3"/>
  </si>
  <si>
    <t>香川県</t>
  </si>
  <si>
    <t>かがわけん</t>
    <phoneticPr fontId="3"/>
  </si>
  <si>
    <t>愛媛県</t>
  </si>
  <si>
    <t>えひめけん</t>
    <phoneticPr fontId="3"/>
  </si>
  <si>
    <t>高知県</t>
  </si>
  <si>
    <t>こうちけん</t>
    <phoneticPr fontId="3"/>
  </si>
  <si>
    <t>福岡県</t>
  </si>
  <si>
    <t>佐賀県</t>
  </si>
  <si>
    <t>さがけん</t>
    <phoneticPr fontId="3"/>
  </si>
  <si>
    <t>長崎県</t>
  </si>
  <si>
    <t>ながさきけん</t>
    <phoneticPr fontId="3"/>
  </si>
  <si>
    <t>熊本県</t>
  </si>
  <si>
    <t>くまもとけん</t>
    <phoneticPr fontId="3"/>
  </si>
  <si>
    <t>大分県</t>
  </si>
  <si>
    <t>総数</t>
    <phoneticPr fontId="29"/>
  </si>
  <si>
    <t>おおいたけん</t>
    <phoneticPr fontId="3"/>
  </si>
  <si>
    <t>宮崎県</t>
  </si>
  <si>
    <t>みやざきけん</t>
    <phoneticPr fontId="3"/>
  </si>
  <si>
    <t>鹿児島県</t>
  </si>
  <si>
    <t>かごしまけん</t>
    <phoneticPr fontId="3"/>
  </si>
  <si>
    <t>沖縄県</t>
  </si>
  <si>
    <t>おきなわけん</t>
    <phoneticPr fontId="3"/>
  </si>
  <si>
    <t>全国都道府県030001</t>
  </si>
  <si>
    <t>男女Ａ030001</t>
  </si>
  <si>
    <t>総数【人】</t>
  </si>
  <si>
    <t>０－４歳【人】</t>
  </si>
  <si>
    <t>５－９歳【人】</t>
  </si>
  <si>
    <t>１０－１４歳【人】</t>
  </si>
  <si>
    <t>１５－１９歳【人】</t>
  </si>
  <si>
    <t>２０－２４歳【人】</t>
  </si>
  <si>
    <t>２５－２９歳【人】</t>
  </si>
  <si>
    <t>３０－３４歳【人】</t>
  </si>
  <si>
    <t>３５－３９歳【人】</t>
  </si>
  <si>
    <t>４０－４４歳【人】</t>
  </si>
  <si>
    <t>４５－４９歳【人】</t>
  </si>
  <si>
    <t>５０－５４歳【人】</t>
  </si>
  <si>
    <t>５５－５９歳【人】</t>
  </si>
  <si>
    <t>６０－６４歳【人】</t>
  </si>
  <si>
    <t>６５－６９歳【人】</t>
  </si>
  <si>
    <t>７０－７４歳【人】</t>
  </si>
  <si>
    <t>７５－７９歳【人】</t>
  </si>
  <si>
    <t>８０－８４歳【人】</t>
  </si>
  <si>
    <t>８５－８９歳【人】</t>
  </si>
  <si>
    <t>９０－９４歳【人】</t>
  </si>
  <si>
    <t>９５－９９歳【人】</t>
  </si>
  <si>
    <t>１００歳以上【人】</t>
  </si>
  <si>
    <t>全国総数</t>
  </si>
  <si>
    <t>総数</t>
    <rPh sb="0" eb="2">
      <t>ソウスウ</t>
    </rPh>
    <phoneticPr fontId="29"/>
  </si>
  <si>
    <t>全国男</t>
  </si>
  <si>
    <t>全国女</t>
  </si>
  <si>
    <t>全国市部総数</t>
  </si>
  <si>
    <t>全国市部男</t>
  </si>
  <si>
    <t>全国市部女</t>
  </si>
  <si>
    <t>全国郡部総数</t>
  </si>
  <si>
    <t>全国郡部男</t>
  </si>
  <si>
    <t>全国郡部女</t>
  </si>
  <si>
    <t>北海道総数</t>
  </si>
  <si>
    <t>北海道男</t>
  </si>
  <si>
    <t>北海道女</t>
  </si>
  <si>
    <t>東北地方総数</t>
  </si>
  <si>
    <t>東北地方</t>
    <rPh sb="0" eb="2">
      <t>トウホク</t>
    </rPh>
    <rPh sb="2" eb="4">
      <t>チホウ</t>
    </rPh>
    <phoneticPr fontId="29"/>
  </si>
  <si>
    <t>東北地方男</t>
  </si>
  <si>
    <t>東北地方女</t>
  </si>
  <si>
    <t>青森県総数</t>
  </si>
  <si>
    <t>青森県男</t>
  </si>
  <si>
    <t>青森県女</t>
  </si>
  <si>
    <t>岩手県総数</t>
  </si>
  <si>
    <t>岩手県男</t>
  </si>
  <si>
    <t>岩手県女</t>
  </si>
  <si>
    <t>宮城県総数</t>
  </si>
  <si>
    <t>宮城県男</t>
  </si>
  <si>
    <t>宮城県女</t>
  </si>
  <si>
    <t>秋田県総数</t>
  </si>
  <si>
    <t>秋田県男</t>
  </si>
  <si>
    <t>秋田県女</t>
  </si>
  <si>
    <t>山形県総数</t>
  </si>
  <si>
    <t>山形県男</t>
  </si>
  <si>
    <t>山形県女</t>
  </si>
  <si>
    <t>福島県総数</t>
  </si>
  <si>
    <t>福島県男</t>
  </si>
  <si>
    <t>福島県女</t>
  </si>
  <si>
    <t>関東地方総数</t>
  </si>
  <si>
    <t>関東地方</t>
    <rPh sb="0" eb="2">
      <t>カントウ</t>
    </rPh>
    <rPh sb="2" eb="4">
      <t>チホウ</t>
    </rPh>
    <phoneticPr fontId="29"/>
  </si>
  <si>
    <t>関東地方男</t>
  </si>
  <si>
    <t>関東地方女</t>
  </si>
  <si>
    <t>茨城県総数</t>
  </si>
  <si>
    <t>茨城県男</t>
  </si>
  <si>
    <t>茨城県女</t>
  </si>
  <si>
    <t>栃木県総数</t>
  </si>
  <si>
    <t>栃木県男</t>
  </si>
  <si>
    <t>栃木県女</t>
  </si>
  <si>
    <t>群馬県総数</t>
  </si>
  <si>
    <t>群馬県男</t>
  </si>
  <si>
    <t>群馬県女</t>
  </si>
  <si>
    <t>埼玉県総数</t>
  </si>
  <si>
    <t>埼玉県男</t>
  </si>
  <si>
    <t>埼玉県女</t>
  </si>
  <si>
    <t>千葉県総数</t>
  </si>
  <si>
    <t>千葉県男</t>
  </si>
  <si>
    <t>千葉県女</t>
  </si>
  <si>
    <t>東京都総数</t>
  </si>
  <si>
    <t>東京都男</t>
  </si>
  <si>
    <t>東京都女</t>
  </si>
  <si>
    <t>神奈川県総数</t>
  </si>
  <si>
    <t>神奈川県男</t>
  </si>
  <si>
    <t>神奈川県女</t>
  </si>
  <si>
    <t>中部地方総数</t>
  </si>
  <si>
    <t>中部地方</t>
    <rPh sb="0" eb="2">
      <t>チュウブ</t>
    </rPh>
    <rPh sb="2" eb="4">
      <t>チホウ</t>
    </rPh>
    <phoneticPr fontId="29"/>
  </si>
  <si>
    <t>中部地方男</t>
  </si>
  <si>
    <t>中部地方女</t>
  </si>
  <si>
    <t>新潟県総数</t>
  </si>
  <si>
    <t>新潟県男</t>
  </si>
  <si>
    <t>新潟県女</t>
  </si>
  <si>
    <t>富山県総数</t>
  </si>
  <si>
    <t>富山県男</t>
  </si>
  <si>
    <t>富山県女</t>
  </si>
  <si>
    <t>石川県総数</t>
  </si>
  <si>
    <t>石川県男</t>
  </si>
  <si>
    <t>石川県女</t>
  </si>
  <si>
    <t>福井県総数</t>
  </si>
  <si>
    <t>福井県男</t>
  </si>
  <si>
    <t>福井県女</t>
  </si>
  <si>
    <t>山梨県総数</t>
  </si>
  <si>
    <t>山梨県男</t>
  </si>
  <si>
    <t>山梨県女</t>
  </si>
  <si>
    <t>長野県総数</t>
  </si>
  <si>
    <t>長野県男</t>
  </si>
  <si>
    <t>長野県女</t>
  </si>
  <si>
    <t>岐阜県総数</t>
  </si>
  <si>
    <t>岐阜県男</t>
  </si>
  <si>
    <t>岐阜県女</t>
  </si>
  <si>
    <t>静岡県総数</t>
  </si>
  <si>
    <t>静岡県男</t>
  </si>
  <si>
    <t>静岡県女</t>
  </si>
  <si>
    <t>愛知県総数</t>
  </si>
  <si>
    <t>愛知県男</t>
  </si>
  <si>
    <t>愛知県女</t>
  </si>
  <si>
    <t>三重県総数</t>
  </si>
  <si>
    <t>三重県男</t>
  </si>
  <si>
    <t>三重県女</t>
  </si>
  <si>
    <t>近畿地方総数</t>
  </si>
  <si>
    <t>近畿地方</t>
    <rPh sb="0" eb="2">
      <t>キンキ</t>
    </rPh>
    <rPh sb="2" eb="4">
      <t>チホウ</t>
    </rPh>
    <phoneticPr fontId="29"/>
  </si>
  <si>
    <t>近畿地方男</t>
  </si>
  <si>
    <t>近畿地方女</t>
  </si>
  <si>
    <t>滋賀県総数</t>
  </si>
  <si>
    <t>滋賀県男</t>
  </si>
  <si>
    <t>滋賀県女</t>
  </si>
  <si>
    <t>京都府総数</t>
  </si>
  <si>
    <t>京都府男</t>
  </si>
  <si>
    <t>京都府女</t>
  </si>
  <si>
    <t>大阪府総数</t>
  </si>
  <si>
    <t>大阪府男</t>
  </si>
  <si>
    <t>大阪府女</t>
  </si>
  <si>
    <t>兵庫県総数</t>
  </si>
  <si>
    <t>兵庫県男</t>
  </si>
  <si>
    <t>兵庫県女</t>
  </si>
  <si>
    <t>奈良県総数</t>
  </si>
  <si>
    <t>奈良県男</t>
  </si>
  <si>
    <t>奈良県女</t>
  </si>
  <si>
    <t>和歌山県総数</t>
  </si>
  <si>
    <t>和歌山県男</t>
  </si>
  <si>
    <t>和歌山県女</t>
  </si>
  <si>
    <t>中国地方総数</t>
  </si>
  <si>
    <t>中国地方</t>
    <rPh sb="0" eb="2">
      <t>チュウゴク</t>
    </rPh>
    <rPh sb="2" eb="4">
      <t>チホウ</t>
    </rPh>
    <phoneticPr fontId="29"/>
  </si>
  <si>
    <t>中国地方男</t>
  </si>
  <si>
    <t>中国地方女</t>
  </si>
  <si>
    <t>鳥取県総数</t>
  </si>
  <si>
    <t>鳥取県男</t>
  </si>
  <si>
    <t>鳥取県女</t>
  </si>
  <si>
    <t>島根県総数</t>
  </si>
  <si>
    <t>島根県男</t>
  </si>
  <si>
    <t>島根県女</t>
  </si>
  <si>
    <t>岡山県総数</t>
  </si>
  <si>
    <t>岡山県男</t>
  </si>
  <si>
    <t>岡山県女</t>
  </si>
  <si>
    <t>広島県総数</t>
  </si>
  <si>
    <t>広島県男</t>
  </si>
  <si>
    <t>広島県女</t>
  </si>
  <si>
    <t>山口県総数</t>
  </si>
  <si>
    <t>山口県男</t>
  </si>
  <si>
    <t>山口県女</t>
  </si>
  <si>
    <t>四国地方総数</t>
  </si>
  <si>
    <t>四国地方</t>
    <rPh sb="0" eb="2">
      <t>シコク</t>
    </rPh>
    <rPh sb="2" eb="4">
      <t>チホウ</t>
    </rPh>
    <phoneticPr fontId="29"/>
  </si>
  <si>
    <t>四国地方男</t>
  </si>
  <si>
    <t>四国地方女</t>
  </si>
  <si>
    <t>徳島県総数</t>
  </si>
  <si>
    <t>徳島県男</t>
  </si>
  <si>
    <t>徳島県女</t>
  </si>
  <si>
    <t>香川県総数</t>
  </si>
  <si>
    <t>香川県男</t>
  </si>
  <si>
    <t>香川県女</t>
  </si>
  <si>
    <t>愛媛県総数</t>
  </si>
  <si>
    <t>愛媛県男</t>
  </si>
  <si>
    <t>愛媛県女</t>
  </si>
  <si>
    <t>高知県総数</t>
  </si>
  <si>
    <t>高知県男</t>
  </si>
  <si>
    <t>高知県女</t>
  </si>
  <si>
    <t>福岡県総数</t>
  </si>
  <si>
    <t>福岡県男</t>
  </si>
  <si>
    <t>福岡県女</t>
  </si>
  <si>
    <t>佐賀県総数</t>
  </si>
  <si>
    <t>佐賀県男</t>
  </si>
  <si>
    <t>佐賀県女</t>
  </si>
  <si>
    <t>長崎県総数</t>
  </si>
  <si>
    <t>長崎県男</t>
  </si>
  <si>
    <t>長崎県女</t>
  </si>
  <si>
    <t>熊本県総数</t>
  </si>
  <si>
    <t>熊本県男</t>
  </si>
  <si>
    <t>熊本県女</t>
  </si>
  <si>
    <t>大分県総数</t>
  </si>
  <si>
    <t>大分県男</t>
  </si>
  <si>
    <t>大分県女</t>
  </si>
  <si>
    <t>宮崎県総数</t>
  </si>
  <si>
    <t>宮崎県男</t>
  </si>
  <si>
    <t>宮崎県女</t>
  </si>
  <si>
    <t>鹿児島県総数</t>
  </si>
  <si>
    <t>鹿児島県男</t>
  </si>
  <si>
    <t>鹿児島県女</t>
  </si>
  <si>
    <t>沖縄県総数</t>
  </si>
  <si>
    <t>沖縄県男</t>
  </si>
  <si>
    <t>沖縄県女</t>
  </si>
  <si>
    <t>↓青枠のセルを選択し、セル右上の「▽」ボタンから都道府県を選択できます。</t>
    <rPh sb="1" eb="2">
      <t>アオ</t>
    </rPh>
    <rPh sb="2" eb="3">
      <t>ワク</t>
    </rPh>
    <rPh sb="7" eb="9">
      <t>センタク</t>
    </rPh>
    <rPh sb="13" eb="15">
      <t>ミギウエ</t>
    </rPh>
    <rPh sb="24" eb="28">
      <t>トドウフケン</t>
    </rPh>
    <rPh sb="29" eb="31">
      <t>センタク</t>
    </rPh>
    <phoneticPr fontId="1"/>
  </si>
  <si>
    <r>
      <rPr>
        <b/>
        <sz val="16"/>
        <color indexed="10"/>
        <rFont val="Meiryo UI"/>
        <family val="3"/>
        <charset val="128"/>
      </rPr>
      <t>（ご注意ください！）</t>
    </r>
    <r>
      <rPr>
        <b/>
        <sz val="16"/>
        <color indexed="9"/>
        <rFont val="Meiryo UI"/>
        <family val="3"/>
        <charset val="128"/>
      </rPr>
      <t>人口ピラミッド下部の横軸の最大値やメモリ間隔が統一でない場合がありますので、都道府県を選択後、必ずご確認・ご修正ください。</t>
    </r>
    <rPh sb="2" eb="4">
      <t>チュウイ</t>
    </rPh>
    <rPh sb="10" eb="12">
      <t>ジンコウ</t>
    </rPh>
    <rPh sb="17" eb="19">
      <t>カブ</t>
    </rPh>
    <rPh sb="20" eb="22">
      <t>ヨコジク</t>
    </rPh>
    <rPh sb="23" eb="26">
      <t>サイダイチ</t>
    </rPh>
    <rPh sb="30" eb="32">
      <t>カンカク</t>
    </rPh>
    <rPh sb="33" eb="35">
      <t>トウイツ</t>
    </rPh>
    <rPh sb="38" eb="40">
      <t>バアイ</t>
    </rPh>
    <rPh sb="48" eb="52">
      <t>トドウフケン</t>
    </rPh>
    <rPh sb="53" eb="55">
      <t>センタク</t>
    </rPh>
    <rPh sb="55" eb="56">
      <t>ゴ</t>
    </rPh>
    <rPh sb="57" eb="58">
      <t>カナラ</t>
    </rPh>
    <rPh sb="60" eb="62">
      <t>カクニン</t>
    </rPh>
    <rPh sb="64" eb="66">
      <t>シュウセイ</t>
    </rPh>
    <phoneticPr fontId="1"/>
  </si>
  <si>
    <t>1990年の人口</t>
    <rPh sb="4" eb="5">
      <t>ネン</t>
    </rPh>
    <rPh sb="6" eb="8">
      <t>ジンコウ</t>
    </rPh>
    <phoneticPr fontId="13"/>
  </si>
  <si>
    <t>30年前（1990年）</t>
    <rPh sb="2" eb="4">
      <t>ネンマエ</t>
    </rPh>
    <rPh sb="9" eb="10">
      <t>ネン</t>
    </rPh>
    <phoneticPr fontId="13"/>
  </si>
  <si>
    <t>地域（2020）</t>
    <phoneticPr fontId="3"/>
  </si>
  <si>
    <t>2020年の人口</t>
    <rPh sb="4" eb="5">
      <t>ネン</t>
    </rPh>
    <rPh sb="6" eb="8">
      <t>ジンコウ</t>
    </rPh>
    <phoneticPr fontId="13"/>
  </si>
  <si>
    <t>現在（2020年）</t>
    <rPh sb="0" eb="2">
      <t>ゲンザイ</t>
    </rPh>
    <rPh sb="7" eb="8">
      <t>ネン</t>
    </rPh>
    <phoneticPr fontId="13"/>
  </si>
  <si>
    <t>九州・沖縄地方</t>
    <rPh sb="0" eb="2">
      <t>キュウシュウ</t>
    </rPh>
    <rPh sb="3" eb="5">
      <t>オキナワ</t>
    </rPh>
    <rPh sb="5" eb="7">
      <t>チホウ</t>
    </rPh>
    <phoneticPr fontId="3"/>
  </si>
  <si>
    <t>九州・沖縄地方男</t>
    <rPh sb="0" eb="2">
      <t>キュウシュウ</t>
    </rPh>
    <rPh sb="3" eb="5">
      <t>オキナワ</t>
    </rPh>
    <rPh sb="5" eb="7">
      <t>チホウ</t>
    </rPh>
    <rPh sb="7" eb="8">
      <t>オトコ</t>
    </rPh>
    <phoneticPr fontId="3"/>
  </si>
  <si>
    <t>九州・沖縄地方女</t>
    <rPh sb="0" eb="2">
      <t>キュウシュウ</t>
    </rPh>
    <rPh sb="3" eb="5">
      <t>オキナワ</t>
    </rPh>
    <rPh sb="5" eb="7">
      <t>チホウ</t>
    </rPh>
    <rPh sb="7" eb="8">
      <t>オンナ</t>
    </rPh>
    <phoneticPr fontId="3"/>
  </si>
  <si>
    <t>きゅうしゅう・おきなわちほう</t>
    <phoneticPr fontId="3"/>
  </si>
  <si>
    <t>北海道</t>
    <rPh sb="0" eb="3">
      <t>ホッカイドウ</t>
    </rPh>
    <phoneticPr fontId="3"/>
  </si>
  <si>
    <t>和歌山県調査統計課（R4.1）</t>
    <rPh sb="0" eb="4">
      <t>ワカヤマケン</t>
    </rPh>
    <rPh sb="4" eb="9">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</si>
</sst>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
    <numFmt numFmtId="177" formatCode="#,##0.0000"/>
    <numFmt numFmtId="178" formatCode="#,##0.0000;[Red]\-#,##0.0000"/>
  </numFmts>
  <fonts count="32" x14ac:knownFonts="1">
    <font>
      <sz val="11"/>
      <color theme="1"/>
      <name val="HGｺﾞｼｯｸM"/>
      <family val="3"/>
      <charset val="128"/>
      <scheme val="minor"/>
    </font>
    <font>
      <sz val="6"/>
      <name val="ＭＳ Ｐゴシック"/>
      <family val="3"/>
      <charset val="128"/>
    </font>
    <font>
      <sz val="11"/>
      <name val="ＭＳ Ｐゴシック"/>
      <family val="3"/>
      <charset val="128"/>
    </font>
    <font>
      <sz val="6"/>
      <name val="HGｺﾞｼｯｸM"/>
      <family val="3"/>
      <charset val="128"/>
    </font>
    <font>
      <sz val="6"/>
      <name val="HGｺﾞｼｯｸM"/>
      <family val="3"/>
      <charset val="128"/>
    </font>
    <font>
      <sz val="11"/>
      <color theme="1"/>
      <name val="HGｺﾞｼｯｸM"/>
      <family val="3"/>
      <charset val="128"/>
      <scheme val="minor"/>
    </font>
    <font>
      <sz val="10"/>
      <color theme="1"/>
      <name val="HGｺﾞｼｯｸM"/>
      <family val="3"/>
      <charset val="128"/>
      <scheme val="minor"/>
    </font>
    <font>
      <sz val="11"/>
      <color theme="1"/>
      <name val="Meiryo UI"/>
      <family val="3"/>
      <charset val="128"/>
    </font>
    <font>
      <sz val="10"/>
      <color theme="1"/>
      <name val="Meiryo UI"/>
      <family val="3"/>
      <charset val="128"/>
    </font>
    <font>
      <sz val="14"/>
      <color theme="1"/>
      <name val="Meiryo UI"/>
      <family val="3"/>
      <charset val="128"/>
    </font>
    <font>
      <sz val="9"/>
      <color theme="1"/>
      <name val="Meiryo UI"/>
      <family val="3"/>
      <charset val="128"/>
    </font>
    <font>
      <sz val="16"/>
      <color theme="1"/>
      <name val="Meiryo UI"/>
      <family val="3"/>
      <charset val="128"/>
    </font>
    <font>
      <sz val="8"/>
      <color theme="1"/>
      <name val="Meiryo UI"/>
      <family val="3"/>
      <charset val="128"/>
    </font>
    <font>
      <sz val="6"/>
      <name val="HGｺﾞｼｯｸM"/>
      <family val="3"/>
      <charset val="128"/>
      <scheme val="minor"/>
    </font>
    <font>
      <b/>
      <sz val="18"/>
      <color theme="1"/>
      <name val="Meiryo UI"/>
      <family val="3"/>
      <charset val="128"/>
    </font>
    <font>
      <sz val="12"/>
      <color theme="1"/>
      <name val="Meiryo UI"/>
      <family val="3"/>
      <charset val="128"/>
    </font>
    <font>
      <sz val="14"/>
      <color theme="0" tint="-0.34998626667073579"/>
      <name val="Meiryo UI"/>
      <family val="3"/>
      <charset val="128"/>
    </font>
    <font>
      <sz val="14"/>
      <color theme="1"/>
      <name val="HGS創英角ﾎﾟｯﾌﾟ体"/>
      <family val="3"/>
      <charset val="128"/>
    </font>
    <font>
      <b/>
      <sz val="16"/>
      <color indexed="10"/>
      <name val="Meiryo UI"/>
      <family val="3"/>
      <charset val="128"/>
    </font>
    <font>
      <b/>
      <sz val="16"/>
      <color indexed="9"/>
      <name val="Meiryo UI"/>
      <family val="3"/>
      <charset val="128"/>
    </font>
    <font>
      <sz val="11"/>
      <color theme="0"/>
      <name val="Meiryo UI"/>
      <family val="3"/>
      <charset val="128"/>
    </font>
    <font>
      <b/>
      <sz val="11"/>
      <color theme="0"/>
      <name val="Meiryo UI"/>
      <family val="3"/>
      <charset val="128"/>
    </font>
    <font>
      <sz val="11"/>
      <color indexed="8"/>
      <name val="HGｺﾞｼｯｸM"/>
      <family val="2"/>
      <scheme val="minor"/>
    </font>
    <font>
      <sz val="8"/>
      <color theme="0" tint="-0.249977111117893"/>
      <name val="Meiryo UI"/>
      <family val="3"/>
      <charset val="128"/>
    </font>
    <font>
      <sz val="8"/>
      <color theme="4"/>
      <name val="Meiryo UI"/>
      <family val="3"/>
      <charset val="128"/>
    </font>
    <font>
      <sz val="8"/>
      <color rgb="FFFF0000"/>
      <name val="Meiryo UI"/>
      <family val="3"/>
      <charset val="128"/>
    </font>
    <font>
      <b/>
      <sz val="10"/>
      <color rgb="FFFF0000"/>
      <name val="Meiryo UI"/>
      <family val="3"/>
      <charset val="128"/>
    </font>
    <font>
      <sz val="14"/>
      <color theme="9" tint="0.59999389629810485"/>
      <name val="Meiryo UI"/>
      <family val="3"/>
      <charset val="128"/>
    </font>
    <font>
      <sz val="20"/>
      <color theme="1"/>
      <name val="Meiryo UI"/>
      <family val="3"/>
      <charset val="128"/>
    </font>
    <font>
      <sz val="6"/>
      <name val="HGｺﾞｼｯｸM"/>
      <family val="2"/>
      <charset val="128"/>
      <scheme val="minor"/>
    </font>
    <font>
      <b/>
      <sz val="16"/>
      <color theme="1"/>
      <name val="Meiryo UI"/>
      <family val="3"/>
      <charset val="128"/>
    </font>
    <font>
      <sz val="9"/>
      <color theme="1"/>
      <name val="HGｺﾞｼｯｸM"/>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bottom style="medium">
        <color theme="7" tint="-0.249977111117893"/>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uble">
        <color theme="2" tint="-0.499984740745262"/>
      </right>
      <top/>
      <bottom/>
      <diagonal/>
    </border>
    <border>
      <left style="double">
        <color theme="2" tint="-0.499984740745262"/>
      </left>
      <right/>
      <top style="double">
        <color theme="2" tint="-0.499984740745262"/>
      </top>
      <bottom style="double">
        <color theme="2" tint="-0.499984740745262"/>
      </bottom>
      <diagonal/>
    </border>
    <border>
      <left/>
      <right/>
      <top style="double">
        <color theme="2" tint="-0.499984740745262"/>
      </top>
      <bottom style="double">
        <color theme="2" tint="-0.499984740745262"/>
      </bottom>
      <diagonal/>
    </border>
    <border>
      <left/>
      <right style="double">
        <color theme="2" tint="-0.499984740745262"/>
      </right>
      <top style="double">
        <color theme="2" tint="-0.499984740745262"/>
      </top>
      <bottom style="double">
        <color theme="2" tint="-0.499984740745262"/>
      </bottom>
      <diagonal/>
    </border>
    <border>
      <left/>
      <right/>
      <top/>
      <bottom style="double">
        <color theme="2" tint="-0.499984740745262"/>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s>
  <cellStyleXfs count="7">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2" fillId="0" borderId="0"/>
    <xf numFmtId="9" fontId="5" fillId="0" borderId="0" applyFont="0" applyFill="0" applyBorder="0" applyAlignment="0" applyProtection="0">
      <alignment vertical="center"/>
    </xf>
    <xf numFmtId="0" fontId="22" fillId="0" borderId="0">
      <alignment vertical="center"/>
    </xf>
  </cellStyleXfs>
  <cellXfs count="93">
    <xf numFmtId="0" fontId="0" fillId="0" borderId="0" xfId="0">
      <alignment vertical="center"/>
    </xf>
    <xf numFmtId="0" fontId="7" fillId="0" borderId="0" xfId="0" applyFont="1">
      <alignment vertical="center"/>
    </xf>
    <xf numFmtId="0" fontId="8" fillId="2" borderId="10" xfId="0" applyFont="1" applyFill="1" applyBorder="1" applyAlignment="1">
      <alignment horizont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6" fillId="0" borderId="0" xfId="0" applyFont="1" applyAlignment="1">
      <alignment horizontal="center" vertical="center"/>
    </xf>
    <xf numFmtId="0" fontId="10" fillId="2" borderId="15" xfId="0" applyFont="1" applyFill="1" applyBorder="1" applyAlignment="1">
      <alignment horizontal="left" wrapText="1"/>
    </xf>
    <xf numFmtId="0" fontId="8" fillId="2" borderId="3" xfId="0" applyFont="1" applyFill="1" applyBorder="1" applyAlignment="1">
      <alignment horizontal="center" vertical="center"/>
    </xf>
    <xf numFmtId="0" fontId="10" fillId="2" borderId="0" xfId="0" applyFont="1" applyFill="1" applyBorder="1" applyAlignment="1">
      <alignment vertical="top" wrapText="1"/>
    </xf>
    <xf numFmtId="0" fontId="10" fillId="2" borderId="0" xfId="0" applyFont="1" applyFill="1" applyBorder="1" applyAlignment="1">
      <alignment vertical="top"/>
    </xf>
    <xf numFmtId="0" fontId="10" fillId="2" borderId="15" xfId="0" applyFont="1" applyFill="1" applyBorder="1" applyAlignment="1">
      <alignment horizontal="left"/>
    </xf>
    <xf numFmtId="0" fontId="8" fillId="2" borderId="1" xfId="0" applyFont="1" applyFill="1" applyBorder="1" applyAlignment="1">
      <alignment horizontal="center" vertical="center"/>
    </xf>
    <xf numFmtId="38" fontId="10" fillId="2" borderId="1" xfId="1" applyFont="1" applyFill="1" applyBorder="1">
      <alignment vertical="center"/>
    </xf>
    <xf numFmtId="38" fontId="10" fillId="2" borderId="2" xfId="1" applyFont="1" applyFill="1" applyBorder="1">
      <alignment vertical="center"/>
    </xf>
    <xf numFmtId="38" fontId="10" fillId="2" borderId="3" xfId="1" applyFont="1" applyFill="1" applyBorder="1">
      <alignment vertical="center"/>
    </xf>
    <xf numFmtId="41" fontId="10" fillId="2" borderId="6" xfId="1" applyNumberFormat="1" applyFont="1" applyFill="1" applyBorder="1">
      <alignment vertical="center"/>
    </xf>
    <xf numFmtId="41" fontId="10" fillId="2" borderId="5" xfId="1" applyNumberFormat="1" applyFont="1" applyFill="1" applyBorder="1">
      <alignment vertical="center"/>
    </xf>
    <xf numFmtId="41" fontId="10" fillId="2" borderId="4" xfId="1" applyNumberFormat="1" applyFont="1" applyFill="1" applyBorder="1">
      <alignment vertical="center"/>
    </xf>
    <xf numFmtId="41" fontId="10" fillId="2" borderId="8" xfId="1" applyNumberFormat="1" applyFont="1" applyFill="1" applyBorder="1">
      <alignment vertical="center"/>
    </xf>
    <xf numFmtId="41" fontId="10" fillId="2" borderId="7" xfId="1" applyNumberFormat="1" applyFont="1" applyFill="1" applyBorder="1">
      <alignment vertical="center"/>
    </xf>
    <xf numFmtId="0" fontId="8" fillId="0" borderId="0" xfId="0" applyFont="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15" fillId="2" borderId="25" xfId="0" applyFont="1" applyFill="1" applyBorder="1">
      <alignment vertical="center"/>
    </xf>
    <xf numFmtId="0" fontId="11" fillId="2" borderId="0"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Border="1">
      <alignment vertical="center"/>
    </xf>
    <xf numFmtId="0" fontId="16" fillId="2" borderId="0" xfId="0" applyFont="1" applyFill="1" applyBorder="1" applyAlignment="1">
      <alignment horizontal="right" vertical="center"/>
    </xf>
    <xf numFmtId="0" fontId="15" fillId="2" borderId="0" xfId="0" applyFont="1" applyFill="1">
      <alignment vertical="center"/>
    </xf>
    <xf numFmtId="0" fontId="7" fillId="2" borderId="18" xfId="0" applyFont="1" applyFill="1" applyBorder="1">
      <alignment vertical="center"/>
    </xf>
    <xf numFmtId="0" fontId="11" fillId="2" borderId="18"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8" xfId="0" applyFont="1" applyFill="1" applyBorder="1" applyAlignment="1">
      <alignment horizontal="left" vertical="center"/>
    </xf>
    <xf numFmtId="0" fontId="7" fillId="2" borderId="0" xfId="0" applyFont="1" applyFill="1" applyBorder="1">
      <alignment vertical="center"/>
    </xf>
    <xf numFmtId="0" fontId="11"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applyAlignment="1">
      <alignment horizontal="right" vertical="center"/>
    </xf>
    <xf numFmtId="0" fontId="10" fillId="2" borderId="0" xfId="0" applyFont="1" applyFill="1">
      <alignment vertical="center"/>
    </xf>
    <xf numFmtId="0" fontId="20" fillId="0" borderId="0" xfId="0" applyFont="1">
      <alignment vertical="center"/>
    </xf>
    <xf numFmtId="0" fontId="10" fillId="2" borderId="0" xfId="0" applyFont="1" applyFill="1" applyAlignment="1">
      <alignment horizontal="center" vertical="center"/>
    </xf>
    <xf numFmtId="176" fontId="7" fillId="2" borderId="0" xfId="5" applyNumberFormat="1" applyFont="1" applyFill="1" applyAlignment="1">
      <alignment horizontal="center" vertical="center"/>
    </xf>
    <xf numFmtId="9" fontId="7" fillId="2" borderId="0" xfId="5" applyFont="1" applyFill="1" applyAlignment="1">
      <alignment horizontal="center" vertical="center"/>
    </xf>
    <xf numFmtId="0" fontId="10" fillId="2" borderId="30" xfId="0" applyFont="1" applyFill="1" applyBorder="1" applyAlignment="1">
      <alignment horizontal="center" vertical="center"/>
    </xf>
    <xf numFmtId="176" fontId="7" fillId="2" borderId="31" xfId="5" applyNumberFormat="1" applyFont="1" applyFill="1" applyBorder="1" applyAlignment="1">
      <alignment horizontal="center" vertical="center"/>
    </xf>
    <xf numFmtId="0" fontId="21" fillId="2" borderId="0" xfId="0" applyFont="1" applyFill="1">
      <alignment vertical="center"/>
    </xf>
    <xf numFmtId="0" fontId="12" fillId="0" borderId="0" xfId="0" applyFont="1">
      <alignment vertical="center"/>
    </xf>
    <xf numFmtId="0" fontId="12" fillId="0" borderId="0" xfId="0" applyFont="1" applyBorder="1">
      <alignment vertical="center"/>
    </xf>
    <xf numFmtId="0" fontId="24" fillId="0" borderId="0" xfId="0" applyFont="1">
      <alignment vertical="center"/>
    </xf>
    <xf numFmtId="0" fontId="25" fillId="0" borderId="0" xfId="0" applyFont="1">
      <alignment vertical="center"/>
    </xf>
    <xf numFmtId="0" fontId="12" fillId="4" borderId="0" xfId="0" applyFont="1" applyFill="1">
      <alignment vertical="center"/>
    </xf>
    <xf numFmtId="0" fontId="12" fillId="4" borderId="20" xfId="0" applyFont="1" applyFill="1" applyBorder="1">
      <alignment vertical="center"/>
    </xf>
    <xf numFmtId="0" fontId="12" fillId="4" borderId="15" xfId="0" applyFont="1" applyFill="1" applyBorder="1">
      <alignment vertical="center"/>
    </xf>
    <xf numFmtId="0" fontId="12" fillId="4" borderId="21" xfId="0" applyFont="1" applyFill="1" applyBorder="1">
      <alignment vertical="center"/>
    </xf>
    <xf numFmtId="0" fontId="12" fillId="4" borderId="22" xfId="0" applyFont="1" applyFill="1" applyBorder="1">
      <alignment vertical="center"/>
    </xf>
    <xf numFmtId="0" fontId="12" fillId="4" borderId="0" xfId="0" applyFont="1" applyFill="1" applyBorder="1">
      <alignment vertical="center"/>
    </xf>
    <xf numFmtId="0" fontId="12" fillId="4" borderId="23" xfId="0" applyFont="1" applyFill="1" applyBorder="1">
      <alignment vertical="center"/>
    </xf>
    <xf numFmtId="0" fontId="23" fillId="4" borderId="0" xfId="0" applyFont="1" applyFill="1" applyBorder="1">
      <alignment vertical="center"/>
    </xf>
    <xf numFmtId="0" fontId="23" fillId="4" borderId="23" xfId="0" applyFont="1" applyFill="1" applyBorder="1">
      <alignment vertical="center"/>
    </xf>
    <xf numFmtId="0" fontId="12" fillId="4" borderId="19" xfId="0" applyFont="1" applyFill="1" applyBorder="1">
      <alignment vertical="center"/>
    </xf>
    <xf numFmtId="0" fontId="12" fillId="4" borderId="9" xfId="0" applyFont="1" applyFill="1" applyBorder="1">
      <alignment vertical="center"/>
    </xf>
    <xf numFmtId="0" fontId="12" fillId="4" borderId="24" xfId="0" applyFont="1" applyFill="1" applyBorder="1">
      <alignment vertical="center"/>
    </xf>
    <xf numFmtId="0" fontId="12" fillId="4" borderId="0" xfId="0" applyFont="1" applyFill="1" applyAlignment="1">
      <alignment horizontal="center" vertical="center"/>
    </xf>
    <xf numFmtId="0" fontId="12" fillId="4" borderId="22"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3" xfId="0" applyFont="1" applyFill="1" applyBorder="1" applyAlignment="1">
      <alignment horizontal="center" vertical="center"/>
    </xf>
    <xf numFmtId="0" fontId="12" fillId="0" borderId="0" xfId="0" applyFont="1" applyAlignment="1">
      <alignment horizontal="center" vertical="center"/>
    </xf>
    <xf numFmtId="0" fontId="27" fillId="0" borderId="0" xfId="0" applyFont="1" applyAlignment="1">
      <alignment vertical="top"/>
    </xf>
    <xf numFmtId="0" fontId="9" fillId="0" borderId="0" xfId="0" applyFont="1" applyAlignment="1">
      <alignment vertical="top"/>
    </xf>
    <xf numFmtId="0" fontId="9" fillId="0" borderId="0" xfId="0" applyFont="1" applyAlignment="1">
      <alignment horizontal="center" vertical="top"/>
    </xf>
    <xf numFmtId="0" fontId="12" fillId="3" borderId="0" xfId="0" applyFont="1" applyFill="1">
      <alignment vertical="center"/>
    </xf>
    <xf numFmtId="0" fontId="30" fillId="0" borderId="0" xfId="0" applyFont="1">
      <alignment vertical="center"/>
    </xf>
    <xf numFmtId="177" fontId="31" fillId="0" borderId="0" xfId="0" applyNumberFormat="1" applyFont="1">
      <alignment vertical="center"/>
    </xf>
    <xf numFmtId="177" fontId="12" fillId="0" borderId="0" xfId="0" applyNumberFormat="1" applyFont="1">
      <alignment vertical="center"/>
    </xf>
    <xf numFmtId="178" fontId="12" fillId="0" borderId="0" xfId="1" applyNumberFormat="1" applyFont="1">
      <alignment vertical="center"/>
    </xf>
    <xf numFmtId="0" fontId="17" fillId="2" borderId="0" xfId="0" applyFont="1" applyFill="1" applyAlignment="1">
      <alignment horizontal="lef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Alignment="1">
      <alignment horizontal="center" vertical="center"/>
    </xf>
    <xf numFmtId="0" fontId="14" fillId="2" borderId="0" xfId="0" applyFont="1" applyFill="1" applyAlignment="1">
      <alignment horizontal="center" vertical="center"/>
    </xf>
    <xf numFmtId="0" fontId="26" fillId="3" borderId="0" xfId="0" applyFont="1" applyFill="1" applyAlignment="1">
      <alignment horizontal="center" vertical="center"/>
    </xf>
  </cellXfs>
  <cellStyles count="7">
    <cellStyle name="パーセント" xfId="5" builtinId="5"/>
    <cellStyle name="桁区切り" xfId="1" builtinId="6"/>
    <cellStyle name="標準" xfId="0" builtinId="0"/>
    <cellStyle name="標準 2" xfId="2"/>
    <cellStyle name="標準 2 2" xfId="6"/>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32723147549224E-2"/>
          <c:y val="3.6182635741788823E-2"/>
          <c:w val="0.88082586558640075"/>
          <c:h val="0.88165841345851981"/>
        </c:manualLayout>
      </c:layout>
      <c:barChart>
        <c:barDir val="bar"/>
        <c:grouping val="clustered"/>
        <c:varyColors val="0"/>
        <c:ser>
          <c:idx val="2"/>
          <c:order val="0"/>
          <c:tx>
            <c:strRef>
              <c:f>graphdata!$G$3</c:f>
              <c:strCache>
                <c:ptCount val="1"/>
                <c:pt idx="0">
                  <c:v>ダミー</c:v>
                </c:pt>
              </c:strCache>
            </c:strRef>
          </c:tx>
          <c:spPr>
            <a:noFill/>
          </c:spPr>
          <c:invertIfNegative val="0"/>
          <c:val>
            <c:numRef>
              <c:f>graphdata!$G$4:$G$24</c:f>
              <c:numCache>
                <c:formatCode>General</c:formatCode>
                <c:ptCount val="21"/>
                <c:pt idx="0">
                  <c:v>-4.524</c:v>
                </c:pt>
                <c:pt idx="1">
                  <c:v>-4.524</c:v>
                </c:pt>
                <c:pt idx="2">
                  <c:v>-4.524</c:v>
                </c:pt>
                <c:pt idx="3">
                  <c:v>-4.524</c:v>
                </c:pt>
                <c:pt idx="4">
                  <c:v>-4.524</c:v>
                </c:pt>
                <c:pt idx="5">
                  <c:v>-4.524</c:v>
                </c:pt>
                <c:pt idx="6">
                  <c:v>-4.524</c:v>
                </c:pt>
                <c:pt idx="7">
                  <c:v>-4.524</c:v>
                </c:pt>
                <c:pt idx="8">
                  <c:v>-4.524</c:v>
                </c:pt>
                <c:pt idx="9">
                  <c:v>-4.524</c:v>
                </c:pt>
                <c:pt idx="10">
                  <c:v>-4.524</c:v>
                </c:pt>
                <c:pt idx="11">
                  <c:v>-4.524</c:v>
                </c:pt>
                <c:pt idx="12">
                  <c:v>-4.524</c:v>
                </c:pt>
                <c:pt idx="13">
                  <c:v>-4.524</c:v>
                </c:pt>
                <c:pt idx="14">
                  <c:v>-4.524</c:v>
                </c:pt>
                <c:pt idx="15">
                  <c:v>-4.524</c:v>
                </c:pt>
                <c:pt idx="16">
                  <c:v>-4.524</c:v>
                </c:pt>
                <c:pt idx="17">
                  <c:v>-4.524</c:v>
                </c:pt>
                <c:pt idx="18">
                  <c:v>-4.524</c:v>
                </c:pt>
                <c:pt idx="19">
                  <c:v>-4.524</c:v>
                </c:pt>
                <c:pt idx="20">
                  <c:v>-4.524</c:v>
                </c:pt>
              </c:numCache>
            </c:numRef>
          </c:val>
          <c:extLst>
            <c:ext xmlns:c16="http://schemas.microsoft.com/office/drawing/2014/chart" uri="{C3380CC4-5D6E-409C-BE32-E72D297353CC}">
              <c16:uniqueId val="{00000000-E8DD-401F-A827-059B49B54572}"/>
            </c:ext>
          </c:extLst>
        </c:ser>
        <c:ser>
          <c:idx val="3"/>
          <c:order val="1"/>
          <c:tx>
            <c:strRef>
              <c:f>graphdata!$G$3</c:f>
              <c:strCache>
                <c:ptCount val="1"/>
                <c:pt idx="0">
                  <c:v>ダミー</c:v>
                </c:pt>
              </c:strCache>
            </c:strRef>
          </c:tx>
          <c:spPr>
            <a:noFill/>
          </c:spPr>
          <c:invertIfNegative val="0"/>
          <c:val>
            <c:numRef>
              <c:f>graphdata!$H$4:$H$24</c:f>
              <c:numCache>
                <c:formatCode>General</c:formatCode>
                <c:ptCount val="21"/>
                <c:pt idx="0">
                  <c:v>4.524</c:v>
                </c:pt>
                <c:pt idx="1">
                  <c:v>4.524</c:v>
                </c:pt>
                <c:pt idx="2">
                  <c:v>4.524</c:v>
                </c:pt>
                <c:pt idx="3">
                  <c:v>4.524</c:v>
                </c:pt>
                <c:pt idx="4">
                  <c:v>4.524</c:v>
                </c:pt>
                <c:pt idx="5">
                  <c:v>4.524</c:v>
                </c:pt>
                <c:pt idx="6">
                  <c:v>4.524</c:v>
                </c:pt>
                <c:pt idx="7">
                  <c:v>4.524</c:v>
                </c:pt>
                <c:pt idx="8">
                  <c:v>4.524</c:v>
                </c:pt>
                <c:pt idx="9">
                  <c:v>4.524</c:v>
                </c:pt>
                <c:pt idx="10">
                  <c:v>4.524</c:v>
                </c:pt>
                <c:pt idx="11">
                  <c:v>4.524</c:v>
                </c:pt>
                <c:pt idx="12">
                  <c:v>4.524</c:v>
                </c:pt>
                <c:pt idx="13">
                  <c:v>4.524</c:v>
                </c:pt>
                <c:pt idx="14">
                  <c:v>4.524</c:v>
                </c:pt>
                <c:pt idx="15">
                  <c:v>4.524</c:v>
                </c:pt>
                <c:pt idx="16">
                  <c:v>4.524</c:v>
                </c:pt>
                <c:pt idx="17">
                  <c:v>4.524</c:v>
                </c:pt>
                <c:pt idx="18">
                  <c:v>4.524</c:v>
                </c:pt>
                <c:pt idx="19">
                  <c:v>4.524</c:v>
                </c:pt>
                <c:pt idx="20">
                  <c:v>4.524</c:v>
                </c:pt>
              </c:numCache>
            </c:numRef>
          </c:val>
          <c:extLst>
            <c:ext xmlns:c16="http://schemas.microsoft.com/office/drawing/2014/chart" uri="{C3380CC4-5D6E-409C-BE32-E72D297353CC}">
              <c16:uniqueId val="{00000001-E8DD-401F-A827-059B49B54572}"/>
            </c:ext>
          </c:extLst>
        </c:ser>
        <c:ser>
          <c:idx val="0"/>
          <c:order val="2"/>
          <c:tx>
            <c:strRef>
              <c:f>graphdata!$C$3</c:f>
              <c:strCache>
                <c:ptCount val="1"/>
                <c:pt idx="0">
                  <c:v>和歌山県男</c:v>
                </c:pt>
              </c:strCache>
            </c:strRef>
          </c:tx>
          <c:spPr>
            <a:solidFill>
              <a:schemeClr val="accent4">
                <a:lumMod val="60000"/>
                <a:lumOff val="40000"/>
              </a:schemeClr>
            </a:solidFill>
            <a:ln>
              <a:solidFill>
                <a:schemeClr val="tx1">
                  <a:lumMod val="75000"/>
                  <a:lumOff val="25000"/>
                </a:schemeClr>
              </a:solidFill>
            </a:ln>
          </c:spPr>
          <c:invertIfNegative val="0"/>
          <c:dPt>
            <c:idx val="0"/>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3-E8DD-401F-A827-059B49B54572}"/>
              </c:ext>
            </c:extLst>
          </c:dPt>
          <c:dPt>
            <c:idx val="1"/>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5-E8DD-401F-A827-059B49B54572}"/>
              </c:ext>
            </c:extLst>
          </c:dPt>
          <c:dPt>
            <c:idx val="2"/>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7-E8DD-401F-A827-059B49B54572}"/>
              </c:ext>
            </c:extLst>
          </c:dPt>
          <c:dPt>
            <c:idx val="13"/>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9-E8DD-401F-A827-059B49B54572}"/>
              </c:ext>
            </c:extLst>
          </c:dPt>
          <c:dPt>
            <c:idx val="14"/>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B-E8DD-401F-A827-059B49B54572}"/>
              </c:ext>
            </c:extLst>
          </c:dPt>
          <c:dPt>
            <c:idx val="15"/>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D-E8DD-401F-A827-059B49B54572}"/>
              </c:ext>
            </c:extLst>
          </c:dPt>
          <c:dPt>
            <c:idx val="16"/>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F-E8DD-401F-A827-059B49B54572}"/>
              </c:ext>
            </c:extLst>
          </c:dPt>
          <c:dPt>
            <c:idx val="17"/>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1-E8DD-401F-A827-059B49B54572}"/>
              </c:ext>
            </c:extLst>
          </c:dPt>
          <c:dPt>
            <c:idx val="18"/>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3-E8DD-401F-A827-059B49B54572}"/>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graphdata!$E$4:$E$24</c:f>
              <c:numCache>
                <c:formatCode>General</c:formatCode>
                <c:ptCount val="21"/>
                <c:pt idx="0">
                  <c:v>-2.8532000000000002</c:v>
                </c:pt>
                <c:pt idx="1">
                  <c:v>-3.2976999999999999</c:v>
                </c:pt>
                <c:pt idx="2">
                  <c:v>-3.7414000000000001</c:v>
                </c:pt>
                <c:pt idx="3">
                  <c:v>-4.0816999999999997</c:v>
                </c:pt>
                <c:pt idx="4">
                  <c:v>-2.6892</c:v>
                </c:pt>
                <c:pt idx="5">
                  <c:v>-2.8492000000000002</c:v>
                </c:pt>
                <c:pt idx="6">
                  <c:v>-3.0131000000000001</c:v>
                </c:pt>
                <c:pt idx="7">
                  <c:v>-3.5463</c:v>
                </c:pt>
                <c:pt idx="8">
                  <c:v>-4.3840000000000003</c:v>
                </c:pt>
                <c:pt idx="9">
                  <c:v>-3.7673999999999999</c:v>
                </c:pt>
                <c:pt idx="10">
                  <c:v>-3.4525999999999999</c:v>
                </c:pt>
                <c:pt idx="11">
                  <c:v>-3.5796000000000001</c:v>
                </c:pt>
                <c:pt idx="12">
                  <c:v>-3.3437999999999999</c:v>
                </c:pt>
                <c:pt idx="13">
                  <c:v>-2.2837000000000001</c:v>
                </c:pt>
                <c:pt idx="14">
                  <c:v>-1.6819999999999999</c:v>
                </c:pt>
                <c:pt idx="15">
                  <c:v>-1.2857000000000001</c:v>
                </c:pt>
                <c:pt idx="16">
                  <c:v>-0.7752</c:v>
                </c:pt>
                <c:pt idx="17">
                  <c:v>-0.31269999999999998</c:v>
                </c:pt>
                <c:pt idx="18">
                  <c:v>-8.1500000000000003E-2</c:v>
                </c:pt>
                <c:pt idx="19">
                  <c:v>-1.0800000000000001E-2</c:v>
                </c:pt>
                <c:pt idx="20">
                  <c:v>-8.0000000000000004E-4</c:v>
                </c:pt>
              </c:numCache>
            </c:numRef>
          </c:val>
          <c:extLst>
            <c:ext xmlns:c16="http://schemas.microsoft.com/office/drawing/2014/chart" uri="{C3380CC4-5D6E-409C-BE32-E72D297353CC}">
              <c16:uniqueId val="{00000014-E8DD-401F-A827-059B49B54572}"/>
            </c:ext>
          </c:extLst>
        </c:ser>
        <c:ser>
          <c:idx val="1"/>
          <c:order val="3"/>
          <c:tx>
            <c:strRef>
              <c:f>graphdata!$D$3</c:f>
              <c:strCache>
                <c:ptCount val="1"/>
                <c:pt idx="0">
                  <c:v>和歌山県女</c:v>
                </c:pt>
              </c:strCache>
            </c:strRef>
          </c:tx>
          <c:spPr>
            <a:solidFill>
              <a:schemeClr val="accent2">
                <a:lumMod val="60000"/>
                <a:lumOff val="40000"/>
              </a:schemeClr>
            </a:solidFill>
            <a:ln>
              <a:solidFill>
                <a:schemeClr val="tx1">
                  <a:lumMod val="75000"/>
                  <a:lumOff val="25000"/>
                </a:schemeClr>
              </a:solidFill>
            </a:ln>
          </c:spPr>
          <c:invertIfNegative val="0"/>
          <c:dPt>
            <c:idx val="0"/>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6-E8DD-401F-A827-059B49B54572}"/>
              </c:ext>
            </c:extLst>
          </c:dPt>
          <c:dPt>
            <c:idx val="1"/>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8-E8DD-401F-A827-059B49B54572}"/>
              </c:ext>
            </c:extLst>
          </c:dPt>
          <c:dPt>
            <c:idx val="2"/>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A-E8DD-401F-A827-059B49B54572}"/>
              </c:ext>
            </c:extLst>
          </c:dPt>
          <c:dPt>
            <c:idx val="13"/>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C-E8DD-401F-A827-059B49B54572}"/>
              </c:ext>
            </c:extLst>
          </c:dPt>
          <c:dPt>
            <c:idx val="14"/>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E-E8DD-401F-A827-059B49B54572}"/>
              </c:ext>
            </c:extLst>
          </c:dPt>
          <c:dPt>
            <c:idx val="15"/>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0-E8DD-401F-A827-059B49B54572}"/>
              </c:ext>
            </c:extLst>
          </c:dPt>
          <c:dPt>
            <c:idx val="16"/>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2-E8DD-401F-A827-059B49B54572}"/>
              </c:ext>
            </c:extLst>
          </c:dPt>
          <c:dPt>
            <c:idx val="17"/>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4-E8DD-401F-A827-059B49B54572}"/>
              </c:ext>
            </c:extLst>
          </c:dPt>
          <c:dPt>
            <c:idx val="18"/>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6-E8DD-401F-A827-059B49B54572}"/>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graphdata!$F$4:$F$24</c:f>
              <c:numCache>
                <c:formatCode>General</c:formatCode>
                <c:ptCount val="21"/>
                <c:pt idx="0">
                  <c:v>2.7042000000000002</c:v>
                </c:pt>
                <c:pt idx="1">
                  <c:v>3.1488</c:v>
                </c:pt>
                <c:pt idx="2">
                  <c:v>3.5386000000000002</c:v>
                </c:pt>
                <c:pt idx="3">
                  <c:v>3.9093</c:v>
                </c:pt>
                <c:pt idx="4">
                  <c:v>3.1810999999999998</c:v>
                </c:pt>
                <c:pt idx="5">
                  <c:v>3.2736999999999998</c:v>
                </c:pt>
                <c:pt idx="6">
                  <c:v>3.2117</c:v>
                </c:pt>
                <c:pt idx="7">
                  <c:v>3.71</c:v>
                </c:pt>
                <c:pt idx="8">
                  <c:v>4.524</c:v>
                </c:pt>
                <c:pt idx="9">
                  <c:v>3.9883999999999999</c:v>
                </c:pt>
                <c:pt idx="10">
                  <c:v>3.6280999999999999</c:v>
                </c:pt>
                <c:pt idx="11">
                  <c:v>3.8426</c:v>
                </c:pt>
                <c:pt idx="12">
                  <c:v>3.6402999999999999</c:v>
                </c:pt>
                <c:pt idx="13">
                  <c:v>3.1514000000000002</c:v>
                </c:pt>
                <c:pt idx="14">
                  <c:v>2.4874000000000001</c:v>
                </c:pt>
                <c:pt idx="15">
                  <c:v>2.0996999999999999</c:v>
                </c:pt>
                <c:pt idx="16">
                  <c:v>1.3885000000000001</c:v>
                </c:pt>
                <c:pt idx="17">
                  <c:v>0.65410000000000001</c:v>
                </c:pt>
                <c:pt idx="18">
                  <c:v>0.20619999999999999</c:v>
                </c:pt>
                <c:pt idx="19">
                  <c:v>3.27E-2</c:v>
                </c:pt>
                <c:pt idx="20">
                  <c:v>2.8E-3</c:v>
                </c:pt>
              </c:numCache>
            </c:numRef>
          </c:val>
          <c:extLst>
            <c:ext xmlns:c16="http://schemas.microsoft.com/office/drawing/2014/chart" uri="{C3380CC4-5D6E-409C-BE32-E72D297353CC}">
              <c16:uniqueId val="{00000027-E8DD-401F-A827-059B49B54572}"/>
            </c:ext>
          </c:extLst>
        </c:ser>
        <c:dLbls>
          <c:showLegendKey val="0"/>
          <c:showVal val="0"/>
          <c:showCatName val="0"/>
          <c:showSerName val="0"/>
          <c:showPercent val="0"/>
          <c:showBubbleSize val="0"/>
        </c:dLbls>
        <c:gapWidth val="0"/>
        <c:overlap val="100"/>
        <c:axId val="129837696"/>
        <c:axId val="129852160"/>
      </c:barChart>
      <c:catAx>
        <c:axId val="129837696"/>
        <c:scaling>
          <c:orientation val="minMax"/>
        </c:scaling>
        <c:delete val="1"/>
        <c:axPos val="l"/>
        <c:majorTickMark val="out"/>
        <c:minorTickMark val="none"/>
        <c:tickLblPos val="nextTo"/>
        <c:crossAx val="129852160"/>
        <c:crosses val="autoZero"/>
        <c:auto val="1"/>
        <c:lblAlgn val="ctr"/>
        <c:lblOffset val="100"/>
        <c:noMultiLvlLbl val="0"/>
      </c:catAx>
      <c:valAx>
        <c:axId val="129852160"/>
        <c:scaling>
          <c:orientation val="minMax"/>
        </c:scaling>
        <c:delete val="0"/>
        <c:axPos val="b"/>
        <c:majorGridlines/>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129837696"/>
        <c:crosses val="autoZero"/>
        <c:crossBetween val="between"/>
      </c:valAx>
      <c:spPr>
        <a:noFill/>
        <a:ln>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630915010902032E-2"/>
          <c:y val="3.6111866713391477E-2"/>
          <c:w val="0.75368798150514249"/>
          <c:h val="0.85831675143369079"/>
        </c:manualLayout>
      </c:layout>
      <c:barChart>
        <c:barDir val="bar"/>
        <c:grouping val="clustered"/>
        <c:varyColors val="0"/>
        <c:ser>
          <c:idx val="2"/>
          <c:order val="0"/>
          <c:tx>
            <c:strRef>
              <c:f>graphdata!$G$3</c:f>
              <c:strCache>
                <c:ptCount val="1"/>
                <c:pt idx="0">
                  <c:v>ダミー</c:v>
                </c:pt>
              </c:strCache>
            </c:strRef>
          </c:tx>
          <c:spPr>
            <a:noFill/>
          </c:spPr>
          <c:invertIfNegative val="0"/>
          <c:val>
            <c:numRef>
              <c:f>graphdata!$G$4:$G$24</c:f>
              <c:numCache>
                <c:formatCode>General</c:formatCode>
                <c:ptCount val="21"/>
                <c:pt idx="0">
                  <c:v>-4.524</c:v>
                </c:pt>
                <c:pt idx="1">
                  <c:v>-4.524</c:v>
                </c:pt>
                <c:pt idx="2">
                  <c:v>-4.524</c:v>
                </c:pt>
                <c:pt idx="3">
                  <c:v>-4.524</c:v>
                </c:pt>
                <c:pt idx="4">
                  <c:v>-4.524</c:v>
                </c:pt>
                <c:pt idx="5">
                  <c:v>-4.524</c:v>
                </c:pt>
                <c:pt idx="6">
                  <c:v>-4.524</c:v>
                </c:pt>
                <c:pt idx="7">
                  <c:v>-4.524</c:v>
                </c:pt>
                <c:pt idx="8">
                  <c:v>-4.524</c:v>
                </c:pt>
                <c:pt idx="9">
                  <c:v>-4.524</c:v>
                </c:pt>
                <c:pt idx="10">
                  <c:v>-4.524</c:v>
                </c:pt>
                <c:pt idx="11">
                  <c:v>-4.524</c:v>
                </c:pt>
                <c:pt idx="12">
                  <c:v>-4.524</c:v>
                </c:pt>
                <c:pt idx="13">
                  <c:v>-4.524</c:v>
                </c:pt>
                <c:pt idx="14">
                  <c:v>-4.524</c:v>
                </c:pt>
                <c:pt idx="15">
                  <c:v>-4.524</c:v>
                </c:pt>
                <c:pt idx="16">
                  <c:v>-4.524</c:v>
                </c:pt>
                <c:pt idx="17">
                  <c:v>-4.524</c:v>
                </c:pt>
                <c:pt idx="18">
                  <c:v>-4.524</c:v>
                </c:pt>
                <c:pt idx="19">
                  <c:v>-4.524</c:v>
                </c:pt>
                <c:pt idx="20">
                  <c:v>-4.524</c:v>
                </c:pt>
              </c:numCache>
            </c:numRef>
          </c:val>
          <c:extLst>
            <c:ext xmlns:c16="http://schemas.microsoft.com/office/drawing/2014/chart" uri="{C3380CC4-5D6E-409C-BE32-E72D297353CC}">
              <c16:uniqueId val="{00000000-2670-4A05-BEC6-457932026E2E}"/>
            </c:ext>
          </c:extLst>
        </c:ser>
        <c:ser>
          <c:idx val="3"/>
          <c:order val="1"/>
          <c:tx>
            <c:strRef>
              <c:f>graphdata!$G$3</c:f>
              <c:strCache>
                <c:ptCount val="1"/>
                <c:pt idx="0">
                  <c:v>ダミー</c:v>
                </c:pt>
              </c:strCache>
            </c:strRef>
          </c:tx>
          <c:spPr>
            <a:noFill/>
          </c:spPr>
          <c:invertIfNegative val="0"/>
          <c:val>
            <c:numRef>
              <c:f>graphdata!$H$4:$H$24</c:f>
              <c:numCache>
                <c:formatCode>General</c:formatCode>
                <c:ptCount val="21"/>
                <c:pt idx="0">
                  <c:v>4.524</c:v>
                </c:pt>
                <c:pt idx="1">
                  <c:v>4.524</c:v>
                </c:pt>
                <c:pt idx="2">
                  <c:v>4.524</c:v>
                </c:pt>
                <c:pt idx="3">
                  <c:v>4.524</c:v>
                </c:pt>
                <c:pt idx="4">
                  <c:v>4.524</c:v>
                </c:pt>
                <c:pt idx="5">
                  <c:v>4.524</c:v>
                </c:pt>
                <c:pt idx="6">
                  <c:v>4.524</c:v>
                </c:pt>
                <c:pt idx="7">
                  <c:v>4.524</c:v>
                </c:pt>
                <c:pt idx="8">
                  <c:v>4.524</c:v>
                </c:pt>
                <c:pt idx="9">
                  <c:v>4.524</c:v>
                </c:pt>
                <c:pt idx="10">
                  <c:v>4.524</c:v>
                </c:pt>
                <c:pt idx="11">
                  <c:v>4.524</c:v>
                </c:pt>
                <c:pt idx="12">
                  <c:v>4.524</c:v>
                </c:pt>
                <c:pt idx="13">
                  <c:v>4.524</c:v>
                </c:pt>
                <c:pt idx="14">
                  <c:v>4.524</c:v>
                </c:pt>
                <c:pt idx="15">
                  <c:v>4.524</c:v>
                </c:pt>
                <c:pt idx="16">
                  <c:v>4.524</c:v>
                </c:pt>
                <c:pt idx="17">
                  <c:v>4.524</c:v>
                </c:pt>
                <c:pt idx="18">
                  <c:v>4.524</c:v>
                </c:pt>
                <c:pt idx="19">
                  <c:v>4.524</c:v>
                </c:pt>
                <c:pt idx="20">
                  <c:v>4.524</c:v>
                </c:pt>
              </c:numCache>
            </c:numRef>
          </c:val>
          <c:extLst>
            <c:ext xmlns:c16="http://schemas.microsoft.com/office/drawing/2014/chart" uri="{C3380CC4-5D6E-409C-BE32-E72D297353CC}">
              <c16:uniqueId val="{00000001-2670-4A05-BEC6-457932026E2E}"/>
            </c:ext>
          </c:extLst>
        </c:ser>
        <c:ser>
          <c:idx val="0"/>
          <c:order val="2"/>
          <c:tx>
            <c:strRef>
              <c:f>graphdata!$C$3</c:f>
              <c:strCache>
                <c:ptCount val="1"/>
                <c:pt idx="0">
                  <c:v>和歌山県男</c:v>
                </c:pt>
              </c:strCache>
            </c:strRef>
          </c:tx>
          <c:spPr>
            <a:solidFill>
              <a:schemeClr val="accent4">
                <a:lumMod val="60000"/>
                <a:lumOff val="40000"/>
              </a:schemeClr>
            </a:solidFill>
            <a:ln>
              <a:solidFill>
                <a:schemeClr val="tx1">
                  <a:lumMod val="75000"/>
                  <a:lumOff val="25000"/>
                </a:schemeClr>
              </a:solidFill>
            </a:ln>
          </c:spPr>
          <c:invertIfNegative val="0"/>
          <c:dPt>
            <c:idx val="0"/>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3-2670-4A05-BEC6-457932026E2E}"/>
              </c:ext>
            </c:extLst>
          </c:dPt>
          <c:dPt>
            <c:idx val="1"/>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5-2670-4A05-BEC6-457932026E2E}"/>
              </c:ext>
            </c:extLst>
          </c:dPt>
          <c:dPt>
            <c:idx val="2"/>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7-2670-4A05-BEC6-457932026E2E}"/>
              </c:ext>
            </c:extLst>
          </c:dPt>
          <c:dPt>
            <c:idx val="13"/>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9-2670-4A05-BEC6-457932026E2E}"/>
              </c:ext>
            </c:extLst>
          </c:dPt>
          <c:dPt>
            <c:idx val="14"/>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B-2670-4A05-BEC6-457932026E2E}"/>
              </c:ext>
            </c:extLst>
          </c:dPt>
          <c:dPt>
            <c:idx val="15"/>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D-2670-4A05-BEC6-457932026E2E}"/>
              </c:ext>
            </c:extLst>
          </c:dPt>
          <c:dPt>
            <c:idx val="16"/>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F-2670-4A05-BEC6-457932026E2E}"/>
              </c:ext>
            </c:extLst>
          </c:dPt>
          <c:dPt>
            <c:idx val="17"/>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1-2670-4A05-BEC6-457932026E2E}"/>
              </c:ext>
            </c:extLst>
          </c:dPt>
          <c:dPt>
            <c:idx val="18"/>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3-2670-4A05-BEC6-457932026E2E}"/>
              </c:ext>
            </c:extLst>
          </c:dPt>
          <c:dPt>
            <c:idx val="19"/>
            <c:invertIfNegative val="0"/>
            <c:bubble3D val="0"/>
            <c:spPr>
              <a:solidFill>
                <a:srgbClr val="00ADDC">
                  <a:lumMod val="20000"/>
                  <a:lumOff val="80000"/>
                </a:srgbClr>
              </a:solidFill>
              <a:ln>
                <a:solidFill>
                  <a:schemeClr val="tx1">
                    <a:lumMod val="75000"/>
                    <a:lumOff val="25000"/>
                  </a:schemeClr>
                </a:solidFill>
              </a:ln>
            </c:spPr>
            <c:extLst>
              <c:ext xmlns:c16="http://schemas.microsoft.com/office/drawing/2014/chart" uri="{C3380CC4-5D6E-409C-BE32-E72D297353CC}">
                <c16:uniqueId val="{00000015-2670-4A05-BEC6-457932026E2E}"/>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graphdata!$C$4:$C$24</c:f>
              <c:numCache>
                <c:formatCode>General</c:formatCode>
                <c:ptCount val="21"/>
                <c:pt idx="0">
                  <c:v>-1.5646</c:v>
                </c:pt>
                <c:pt idx="1">
                  <c:v>-1.8341000000000001</c:v>
                </c:pt>
                <c:pt idx="2">
                  <c:v>-1.9897</c:v>
                </c:pt>
                <c:pt idx="3">
                  <c:v>-2.0718999999999999</c:v>
                </c:pt>
                <c:pt idx="4">
                  <c:v>-1.768</c:v>
                </c:pt>
                <c:pt idx="5">
                  <c:v>-1.8640000000000001</c:v>
                </c:pt>
                <c:pt idx="6">
                  <c:v>-2.0918000000000001</c:v>
                </c:pt>
                <c:pt idx="7">
                  <c:v>-2.3169</c:v>
                </c:pt>
                <c:pt idx="8">
                  <c:v>-2.6951999999999998</c:v>
                </c:pt>
                <c:pt idx="9">
                  <c:v>-3.3157000000000001</c:v>
                </c:pt>
                <c:pt idx="10">
                  <c:v>-2.8972000000000002</c:v>
                </c:pt>
                <c:pt idx="11">
                  <c:v>-2.8509000000000002</c:v>
                </c:pt>
                <c:pt idx="12">
                  <c:v>-2.8799000000000001</c:v>
                </c:pt>
                <c:pt idx="13">
                  <c:v>-3.1671</c:v>
                </c:pt>
                <c:pt idx="14">
                  <c:v>-3.5324</c:v>
                </c:pt>
                <c:pt idx="15">
                  <c:v>-2.6158999999999999</c:v>
                </c:pt>
                <c:pt idx="16">
                  <c:v>-1.8561000000000001</c:v>
                </c:pt>
                <c:pt idx="17">
                  <c:v>-1.1494</c:v>
                </c:pt>
                <c:pt idx="18">
                  <c:v>-0.4793</c:v>
                </c:pt>
                <c:pt idx="19">
                  <c:v>-8.72E-2</c:v>
                </c:pt>
                <c:pt idx="20">
                  <c:v>-8.0000000000000002E-3</c:v>
                </c:pt>
              </c:numCache>
            </c:numRef>
          </c:val>
          <c:extLst>
            <c:ext xmlns:c16="http://schemas.microsoft.com/office/drawing/2014/chart" uri="{C3380CC4-5D6E-409C-BE32-E72D297353CC}">
              <c16:uniqueId val="{00000016-2670-4A05-BEC6-457932026E2E}"/>
            </c:ext>
          </c:extLst>
        </c:ser>
        <c:ser>
          <c:idx val="1"/>
          <c:order val="3"/>
          <c:tx>
            <c:strRef>
              <c:f>graphdata!$D$3</c:f>
              <c:strCache>
                <c:ptCount val="1"/>
                <c:pt idx="0">
                  <c:v>和歌山県女</c:v>
                </c:pt>
              </c:strCache>
            </c:strRef>
          </c:tx>
          <c:spPr>
            <a:solidFill>
              <a:schemeClr val="accent2">
                <a:lumMod val="60000"/>
                <a:lumOff val="40000"/>
              </a:schemeClr>
            </a:solidFill>
            <a:ln>
              <a:solidFill>
                <a:schemeClr val="tx1">
                  <a:lumMod val="75000"/>
                  <a:lumOff val="25000"/>
                </a:schemeClr>
              </a:solidFill>
            </a:ln>
          </c:spPr>
          <c:invertIfNegative val="0"/>
          <c:dPt>
            <c:idx val="0"/>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8-2670-4A05-BEC6-457932026E2E}"/>
              </c:ext>
            </c:extLst>
          </c:dPt>
          <c:dPt>
            <c:idx val="1"/>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A-2670-4A05-BEC6-457932026E2E}"/>
              </c:ext>
            </c:extLst>
          </c:dPt>
          <c:dPt>
            <c:idx val="2"/>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C-2670-4A05-BEC6-457932026E2E}"/>
              </c:ext>
            </c:extLst>
          </c:dPt>
          <c:dPt>
            <c:idx val="13"/>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E-2670-4A05-BEC6-457932026E2E}"/>
              </c:ext>
            </c:extLst>
          </c:dPt>
          <c:dPt>
            <c:idx val="14"/>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0-2670-4A05-BEC6-457932026E2E}"/>
              </c:ext>
            </c:extLst>
          </c:dPt>
          <c:dPt>
            <c:idx val="15"/>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2-2670-4A05-BEC6-457932026E2E}"/>
              </c:ext>
            </c:extLst>
          </c:dPt>
          <c:dPt>
            <c:idx val="16"/>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4-2670-4A05-BEC6-457932026E2E}"/>
              </c:ext>
            </c:extLst>
          </c:dPt>
          <c:dPt>
            <c:idx val="17"/>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6-2670-4A05-BEC6-457932026E2E}"/>
              </c:ext>
            </c:extLst>
          </c:dPt>
          <c:dPt>
            <c:idx val="18"/>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8-2670-4A05-BEC6-457932026E2E}"/>
              </c:ext>
            </c:extLst>
          </c:dPt>
          <c:dPt>
            <c:idx val="19"/>
            <c:invertIfNegative val="0"/>
            <c:bubble3D val="0"/>
            <c:spPr>
              <a:solidFill>
                <a:srgbClr val="EA157A">
                  <a:lumMod val="20000"/>
                  <a:lumOff val="80000"/>
                </a:srgbClr>
              </a:solidFill>
              <a:ln>
                <a:solidFill>
                  <a:schemeClr val="tx1">
                    <a:lumMod val="75000"/>
                    <a:lumOff val="25000"/>
                  </a:schemeClr>
                </a:solidFill>
              </a:ln>
            </c:spPr>
            <c:extLst>
              <c:ext xmlns:c16="http://schemas.microsoft.com/office/drawing/2014/chart" uri="{C3380CC4-5D6E-409C-BE32-E72D297353CC}">
                <c16:uniqueId val="{0000002A-2670-4A05-BEC6-457932026E2E}"/>
              </c:ext>
            </c:extLst>
          </c:dPt>
          <c:dPt>
            <c:idx val="20"/>
            <c:invertIfNegative val="0"/>
            <c:bubble3D val="0"/>
            <c:spPr>
              <a:solidFill>
                <a:srgbClr val="EA157A">
                  <a:lumMod val="20000"/>
                  <a:lumOff val="80000"/>
                </a:srgbClr>
              </a:solidFill>
              <a:ln>
                <a:solidFill>
                  <a:schemeClr val="tx1">
                    <a:lumMod val="75000"/>
                    <a:lumOff val="25000"/>
                  </a:schemeClr>
                </a:solidFill>
              </a:ln>
            </c:spPr>
            <c:extLst>
              <c:ext xmlns:c16="http://schemas.microsoft.com/office/drawing/2014/chart" uri="{C3380CC4-5D6E-409C-BE32-E72D297353CC}">
                <c16:uniqueId val="{0000002C-2670-4A05-BEC6-457932026E2E}"/>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graphdata!$D$4:$D$24</c:f>
              <c:numCache>
                <c:formatCode>General</c:formatCode>
                <c:ptCount val="21"/>
                <c:pt idx="0">
                  <c:v>1.4825999999999999</c:v>
                </c:pt>
                <c:pt idx="1">
                  <c:v>1.7715000000000001</c:v>
                </c:pt>
                <c:pt idx="2">
                  <c:v>1.8935</c:v>
                </c:pt>
                <c:pt idx="3">
                  <c:v>1.9231</c:v>
                </c:pt>
                <c:pt idx="4">
                  <c:v>1.7414000000000001</c:v>
                </c:pt>
                <c:pt idx="5">
                  <c:v>1.7979000000000001</c:v>
                </c:pt>
                <c:pt idx="6">
                  <c:v>2.0777999999999999</c:v>
                </c:pt>
                <c:pt idx="7">
                  <c:v>2.3883000000000001</c:v>
                </c:pt>
                <c:pt idx="8">
                  <c:v>2.7387000000000001</c:v>
                </c:pt>
                <c:pt idx="9">
                  <c:v>3.4148999999999998</c:v>
                </c:pt>
                <c:pt idx="10">
                  <c:v>3.1825000000000001</c:v>
                </c:pt>
                <c:pt idx="11">
                  <c:v>3.2303999999999999</c:v>
                </c:pt>
                <c:pt idx="12">
                  <c:v>3.1238999999999999</c:v>
                </c:pt>
                <c:pt idx="13">
                  <c:v>3.4862000000000002</c:v>
                </c:pt>
                <c:pt idx="14">
                  <c:v>4.0967000000000002</c:v>
                </c:pt>
                <c:pt idx="15">
                  <c:v>3.3864999999999998</c:v>
                </c:pt>
                <c:pt idx="16">
                  <c:v>2.7458999999999998</c:v>
                </c:pt>
                <c:pt idx="17">
                  <c:v>2.2382</c:v>
                </c:pt>
                <c:pt idx="18">
                  <c:v>1.2438</c:v>
                </c:pt>
                <c:pt idx="19">
                  <c:v>0.3926</c:v>
                </c:pt>
                <c:pt idx="20">
                  <c:v>6.4699999999999994E-2</c:v>
                </c:pt>
              </c:numCache>
            </c:numRef>
          </c:val>
          <c:extLst>
            <c:ext xmlns:c16="http://schemas.microsoft.com/office/drawing/2014/chart" uri="{C3380CC4-5D6E-409C-BE32-E72D297353CC}">
              <c16:uniqueId val="{0000002D-2670-4A05-BEC6-457932026E2E}"/>
            </c:ext>
          </c:extLst>
        </c:ser>
        <c:dLbls>
          <c:showLegendKey val="0"/>
          <c:showVal val="0"/>
          <c:showCatName val="0"/>
          <c:showSerName val="0"/>
          <c:showPercent val="0"/>
          <c:showBubbleSize val="0"/>
        </c:dLbls>
        <c:gapWidth val="0"/>
        <c:overlap val="100"/>
        <c:axId val="247531392"/>
        <c:axId val="248380416"/>
      </c:barChart>
      <c:catAx>
        <c:axId val="247531392"/>
        <c:scaling>
          <c:orientation val="minMax"/>
        </c:scaling>
        <c:delete val="1"/>
        <c:axPos val="l"/>
        <c:majorTickMark val="out"/>
        <c:minorTickMark val="none"/>
        <c:tickLblPos val="nextTo"/>
        <c:crossAx val="248380416"/>
        <c:crosses val="autoZero"/>
        <c:auto val="1"/>
        <c:lblAlgn val="ctr"/>
        <c:lblOffset val="100"/>
        <c:noMultiLvlLbl val="0"/>
      </c:catAx>
      <c:valAx>
        <c:axId val="248380416"/>
        <c:scaling>
          <c:orientation val="minMax"/>
        </c:scaling>
        <c:delete val="0"/>
        <c:axPos val="b"/>
        <c:majorGridlines/>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47531392"/>
        <c:crosses val="autoZero"/>
        <c:crossBetween val="between"/>
      </c:valAx>
      <c:spPr>
        <a:noFill/>
        <a:ln>
          <a:solidFill>
            <a:sysClr val="windowText" lastClr="000000">
              <a:lumMod val="50000"/>
              <a:lumOff val="50000"/>
            </a:sysClr>
          </a:solid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2.png"/><Relationship Id="rId7" Type="http://schemas.openxmlformats.org/officeDocument/2006/relationships/image" Target="../media/image6.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emf"/><Relationship Id="rId5" Type="http://schemas.openxmlformats.org/officeDocument/2006/relationships/image" Target="../media/image4.emf"/><Relationship Id="rId10" Type="http://schemas.openxmlformats.org/officeDocument/2006/relationships/image" Target="../media/image9.emf"/><Relationship Id="rId4" Type="http://schemas.openxmlformats.org/officeDocument/2006/relationships/image" Target="../media/image3.png"/><Relationship Id="rId9"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14</xdr:col>
      <xdr:colOff>180294</xdr:colOff>
      <xdr:row>6</xdr:row>
      <xdr:rowOff>213560</xdr:rowOff>
    </xdr:from>
    <xdr:to>
      <xdr:col>14</xdr:col>
      <xdr:colOff>564387</xdr:colOff>
      <xdr:row>8</xdr:row>
      <xdr:rowOff>168575</xdr:rowOff>
    </xdr:to>
    <xdr:sp macro="" textlink="">
      <xdr:nvSpPr>
        <xdr:cNvPr id="4" name="テキスト ボックス 3"/>
        <xdr:cNvSpPr txBox="1"/>
      </xdr:nvSpPr>
      <xdr:spPr>
        <a:xfrm>
          <a:off x="9208337" y="942430"/>
          <a:ext cx="384093" cy="45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lumMod val="65000"/>
                  <a:lumOff val="35000"/>
                </a:schemeClr>
              </a:solidFill>
            </a:rPr>
            <a:t>さい</a:t>
          </a:r>
        </a:p>
      </xdr:txBody>
    </xdr:sp>
    <xdr:clientData/>
  </xdr:twoCellAnchor>
  <xdr:twoCellAnchor>
    <xdr:from>
      <xdr:col>0</xdr:col>
      <xdr:colOff>174626</xdr:colOff>
      <xdr:row>34</xdr:row>
      <xdr:rowOff>138544</xdr:rowOff>
    </xdr:from>
    <xdr:to>
      <xdr:col>14</xdr:col>
      <xdr:colOff>619126</xdr:colOff>
      <xdr:row>45</xdr:row>
      <xdr:rowOff>47624</xdr:rowOff>
    </xdr:to>
    <xdr:sp macro="" textlink="">
      <xdr:nvSpPr>
        <xdr:cNvPr id="5" name="角丸四角形 4"/>
        <xdr:cNvSpPr/>
      </xdr:nvSpPr>
      <xdr:spPr>
        <a:xfrm>
          <a:off x="174626" y="7520419"/>
          <a:ext cx="9493250" cy="2135549"/>
        </a:xfrm>
        <a:prstGeom prst="roundRect">
          <a:avLst/>
        </a:prstGeom>
        <a:no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405343</xdr:colOff>
      <xdr:row>32</xdr:row>
      <xdr:rowOff>77258</xdr:rowOff>
    </xdr:from>
    <xdr:ext cx="748923" cy="325217"/>
    <xdr:sp macro="" textlink="">
      <xdr:nvSpPr>
        <xdr:cNvPr id="8" name="テキスト ボックス 7"/>
        <xdr:cNvSpPr txBox="1"/>
      </xdr:nvSpPr>
      <xdr:spPr>
        <a:xfrm>
          <a:off x="3715281" y="7054321"/>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0</xdr:col>
      <xdr:colOff>21167</xdr:colOff>
      <xdr:row>32</xdr:row>
      <xdr:rowOff>86783</xdr:rowOff>
    </xdr:from>
    <xdr:ext cx="748923" cy="325217"/>
    <xdr:sp macro="" textlink="">
      <xdr:nvSpPr>
        <xdr:cNvPr id="9" name="テキスト ボックス 8"/>
        <xdr:cNvSpPr txBox="1"/>
      </xdr:nvSpPr>
      <xdr:spPr>
        <a:xfrm>
          <a:off x="21167" y="7063846"/>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twoCellAnchor>
    <xdr:from>
      <xdr:col>0</xdr:col>
      <xdr:colOff>0</xdr:colOff>
      <xdr:row>9</xdr:row>
      <xdr:rowOff>38100</xdr:rowOff>
    </xdr:from>
    <xdr:to>
      <xdr:col>6</xdr:col>
      <xdr:colOff>285750</xdr:colOff>
      <xdr:row>33</xdr:row>
      <xdr:rowOff>42334</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493145</xdr:colOff>
      <xdr:row>9</xdr:row>
      <xdr:rowOff>39046</xdr:rowOff>
    </xdr:from>
    <xdr:to>
      <xdr:col>14</xdr:col>
      <xdr:colOff>567531</xdr:colOff>
      <xdr:row>33</xdr:row>
      <xdr:rowOff>173302</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564298</xdr:colOff>
      <xdr:row>6</xdr:row>
      <xdr:rowOff>133804</xdr:rowOff>
    </xdr:from>
    <xdr:to>
      <xdr:col>7</xdr:col>
      <xdr:colOff>278546</xdr:colOff>
      <xdr:row>9</xdr:row>
      <xdr:rowOff>106590</xdr:rowOff>
    </xdr:to>
    <xdr:sp macro="" textlink="">
      <xdr:nvSpPr>
        <xdr:cNvPr id="15" name="ストライプ矢印 14"/>
        <xdr:cNvSpPr/>
      </xdr:nvSpPr>
      <xdr:spPr>
        <a:xfrm>
          <a:off x="3834548" y="1006929"/>
          <a:ext cx="1254123" cy="718911"/>
        </a:xfrm>
        <a:prstGeom prst="stripedRightArrow">
          <a:avLst>
            <a:gd name="adj1" fmla="val 50000"/>
            <a:gd name="adj2" fmla="val 37931"/>
          </a:avLst>
        </a:prstGeom>
        <a:solidFill>
          <a:schemeClr val="accent3">
            <a:lumMod val="60000"/>
            <a:lumOff val="4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eiryo UI" panose="020B0604030504040204" pitchFamily="50" charset="-128"/>
              <a:ea typeface="Meiryo UI" panose="020B0604030504040204" pitchFamily="50" charset="-128"/>
            </a:rPr>
            <a:t>３０年後</a:t>
          </a:r>
        </a:p>
      </xdr:txBody>
    </xdr:sp>
    <xdr:clientData/>
  </xdr:twoCellAnchor>
  <xdr:oneCellAnchor>
    <xdr:from>
      <xdr:col>6</xdr:col>
      <xdr:colOff>576792</xdr:colOff>
      <xdr:row>32</xdr:row>
      <xdr:rowOff>95250</xdr:rowOff>
    </xdr:from>
    <xdr:ext cx="748923" cy="325217"/>
    <xdr:sp macro="" textlink="">
      <xdr:nvSpPr>
        <xdr:cNvPr id="6" name="テキスト ボックス 5"/>
        <xdr:cNvSpPr txBox="1"/>
      </xdr:nvSpPr>
      <xdr:spPr>
        <a:xfrm>
          <a:off x="4589198" y="7072313"/>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12</xdr:col>
      <xdr:colOff>57149</xdr:colOff>
      <xdr:row>32</xdr:row>
      <xdr:rowOff>67733</xdr:rowOff>
    </xdr:from>
    <xdr:ext cx="748923" cy="325217"/>
    <xdr:sp macro="" textlink="">
      <xdr:nvSpPr>
        <xdr:cNvPr id="7" name="テキスト ボックス 6"/>
        <xdr:cNvSpPr txBox="1"/>
      </xdr:nvSpPr>
      <xdr:spPr>
        <a:xfrm>
          <a:off x="8367712" y="7044796"/>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0</xdr:col>
      <xdr:colOff>291353</xdr:colOff>
      <xdr:row>10</xdr:row>
      <xdr:rowOff>0</xdr:rowOff>
    </xdr:from>
    <xdr:ext cx="364202" cy="388696"/>
    <xdr:sp macro="" textlink="">
      <xdr:nvSpPr>
        <xdr:cNvPr id="16" name="テキスト ボックス 15"/>
        <xdr:cNvSpPr txBox="1"/>
      </xdr:nvSpPr>
      <xdr:spPr>
        <a:xfrm>
          <a:off x="291353" y="1809750"/>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5</xdr:col>
      <xdr:colOff>291352</xdr:colOff>
      <xdr:row>9</xdr:row>
      <xdr:rowOff>190499</xdr:rowOff>
    </xdr:from>
    <xdr:ext cx="364202" cy="388696"/>
    <xdr:sp macro="" textlink="">
      <xdr:nvSpPr>
        <xdr:cNvPr id="17" name="テキスト ボックス 16"/>
        <xdr:cNvSpPr txBox="1"/>
      </xdr:nvSpPr>
      <xdr:spPr>
        <a:xfrm>
          <a:off x="3601290" y="1797843"/>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11</xdr:col>
      <xdr:colOff>675154</xdr:colOff>
      <xdr:row>10</xdr:row>
      <xdr:rowOff>0</xdr:rowOff>
    </xdr:from>
    <xdr:ext cx="364202" cy="392205"/>
    <xdr:sp macro="" textlink="">
      <xdr:nvSpPr>
        <xdr:cNvPr id="18" name="テキスト ボックス 17"/>
        <xdr:cNvSpPr txBox="1"/>
      </xdr:nvSpPr>
      <xdr:spPr>
        <a:xfrm>
          <a:off x="8295154" y="1809750"/>
          <a:ext cx="364202"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7</xdr:col>
      <xdr:colOff>44824</xdr:colOff>
      <xdr:row>9</xdr:row>
      <xdr:rowOff>190500</xdr:rowOff>
    </xdr:from>
    <xdr:ext cx="364202" cy="388696"/>
    <xdr:sp macro="" textlink="">
      <xdr:nvSpPr>
        <xdr:cNvPr id="19" name="テキスト ボックス 18"/>
        <xdr:cNvSpPr txBox="1"/>
      </xdr:nvSpPr>
      <xdr:spPr>
        <a:xfrm>
          <a:off x="4902574" y="1797844"/>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twoCellAnchor editAs="oneCell">
    <xdr:from>
      <xdr:col>0</xdr:col>
      <xdr:colOff>181522</xdr:colOff>
      <xdr:row>33</xdr:row>
      <xdr:rowOff>167186</xdr:rowOff>
    </xdr:from>
    <xdr:to>
      <xdr:col>1</xdr:col>
      <xdr:colOff>88075</xdr:colOff>
      <xdr:row>37</xdr:row>
      <xdr:rowOff>134622</xdr:rowOff>
    </xdr:to>
    <xdr:pic>
      <xdr:nvPicPr>
        <xdr:cNvPr id="10" name="図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8704661">
          <a:off x="181522" y="6560842"/>
          <a:ext cx="454241" cy="777061"/>
        </a:xfrm>
        <a:prstGeom prst="rect">
          <a:avLst/>
        </a:prstGeom>
      </xdr:spPr>
    </xdr:pic>
    <xdr:clientData/>
  </xdr:twoCellAnchor>
  <xdr:twoCellAnchor editAs="oneCell">
    <xdr:from>
      <xdr:col>19</xdr:col>
      <xdr:colOff>246291</xdr:colOff>
      <xdr:row>38</xdr:row>
      <xdr:rowOff>47625</xdr:rowOff>
    </xdr:from>
    <xdr:to>
      <xdr:col>20</xdr:col>
      <xdr:colOff>666751</xdr:colOff>
      <xdr:row>45</xdr:row>
      <xdr:rowOff>126120</xdr:rowOff>
    </xdr:to>
    <xdr:pic>
      <xdr:nvPicPr>
        <xdr:cNvPr id="11" name="図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55072" y="8239125"/>
          <a:ext cx="1265804" cy="1495339"/>
        </a:xfrm>
        <a:prstGeom prst="rect">
          <a:avLst/>
        </a:prstGeom>
      </xdr:spPr>
    </xdr:pic>
    <xdr:clientData/>
  </xdr:twoCellAnchor>
  <xdr:twoCellAnchor>
    <xdr:from>
      <xdr:col>16</xdr:col>
      <xdr:colOff>11906</xdr:colOff>
      <xdr:row>35</xdr:row>
      <xdr:rowOff>166689</xdr:rowOff>
    </xdr:from>
    <xdr:to>
      <xdr:col>19</xdr:col>
      <xdr:colOff>83344</xdr:colOff>
      <xdr:row>42</xdr:row>
      <xdr:rowOff>119063</xdr:rowOff>
    </xdr:to>
    <xdr:sp macro="" textlink="">
      <xdr:nvSpPr>
        <xdr:cNvPr id="13" name="円形吹き出し 12"/>
        <xdr:cNvSpPr/>
      </xdr:nvSpPr>
      <xdr:spPr>
        <a:xfrm>
          <a:off x="10584656" y="7750970"/>
          <a:ext cx="2607469" cy="1369218"/>
        </a:xfrm>
        <a:prstGeom prst="wedgeEllipseCallout">
          <a:avLst>
            <a:gd name="adj1" fmla="val 45834"/>
            <a:gd name="adj2" fmla="val 42708"/>
          </a:avLst>
        </a:prstGeom>
        <a:ln>
          <a:solidFill>
            <a:schemeClr val="accent1"/>
          </a:solid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t"/>
        <a:lstStyle/>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535781</xdr:colOff>
          <xdr:row>28</xdr:row>
          <xdr:rowOff>95251</xdr:rowOff>
        </xdr:from>
        <xdr:to>
          <xdr:col>3</xdr:col>
          <xdr:colOff>545305</xdr:colOff>
          <xdr:row>30</xdr:row>
          <xdr:rowOff>104775</xdr:rowOff>
        </xdr:to>
        <xdr:pic>
          <xdr:nvPicPr>
            <xdr:cNvPr id="23" name="図 22"/>
            <xdr:cNvPicPr>
              <a:picLocks noChangeAspect="1" noChangeArrowheads="1"/>
              <a:extLst>
                <a:ext uri="{84589F7E-364E-4C9E-8A38-B11213B215E9}">
                  <a14:cameraTool cellRange="$X$11:$X$12" spid="_x0000_s1383"/>
                </a:ext>
              </a:extLst>
            </xdr:cNvPicPr>
          </xdr:nvPicPr>
          <xdr:blipFill>
            <a:blip xmlns:r="http://schemas.openxmlformats.org/officeDocument/2006/relationships" r:embed="rId5"/>
            <a:srcRect/>
            <a:stretch>
              <a:fillRect/>
            </a:stretch>
          </xdr:blipFill>
          <xdr:spPr bwMode="auto">
            <a:xfrm>
              <a:off x="1774031" y="6334126"/>
              <a:ext cx="700087"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22</xdr:row>
          <xdr:rowOff>95250</xdr:rowOff>
        </xdr:from>
        <xdr:to>
          <xdr:col>3</xdr:col>
          <xdr:colOff>533400</xdr:colOff>
          <xdr:row>24</xdr:row>
          <xdr:rowOff>104775</xdr:rowOff>
        </xdr:to>
        <xdr:pic>
          <xdr:nvPicPr>
            <xdr:cNvPr id="24" name="図 23"/>
            <xdr:cNvPicPr>
              <a:picLocks noChangeAspect="1" noChangeArrowheads="1"/>
              <a:extLst>
                <a:ext uri="{84589F7E-364E-4C9E-8A38-B11213B215E9}">
                  <a14:cameraTool cellRange="$Z$11:$Z$12" spid="_x0000_s1384"/>
                </a:ext>
              </a:extLst>
            </xdr:cNvPicPr>
          </xdr:nvPicPr>
          <xdr:blipFill>
            <a:blip xmlns:r="http://schemas.openxmlformats.org/officeDocument/2006/relationships" r:embed="rId6"/>
            <a:srcRect/>
            <a:stretch>
              <a:fillRect/>
            </a:stretch>
          </xdr:blipFill>
          <xdr:spPr bwMode="auto">
            <a:xfrm>
              <a:off x="1762125" y="4798219"/>
              <a:ext cx="700088"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15</xdr:row>
          <xdr:rowOff>130971</xdr:rowOff>
        </xdr:from>
        <xdr:to>
          <xdr:col>3</xdr:col>
          <xdr:colOff>616743</xdr:colOff>
          <xdr:row>17</xdr:row>
          <xdr:rowOff>140496</xdr:rowOff>
        </xdr:to>
        <xdr:pic>
          <xdr:nvPicPr>
            <xdr:cNvPr id="25" name="図 24"/>
            <xdr:cNvPicPr>
              <a:picLocks noChangeAspect="1" noChangeArrowheads="1"/>
              <a:extLst>
                <a:ext uri="{84589F7E-364E-4C9E-8A38-B11213B215E9}">
                  <a14:cameraTool cellRange="$AB$11:$AB$12" spid="_x0000_s1385"/>
                </a:ext>
              </a:extLst>
            </xdr:cNvPicPr>
          </xdr:nvPicPr>
          <xdr:blipFill>
            <a:blip xmlns:r="http://schemas.openxmlformats.org/officeDocument/2006/relationships" r:embed="rId7"/>
            <a:srcRect/>
            <a:stretch>
              <a:fillRect/>
            </a:stretch>
          </xdr:blipFill>
          <xdr:spPr bwMode="auto">
            <a:xfrm>
              <a:off x="1809750" y="3417096"/>
              <a:ext cx="735806"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202405</xdr:colOff>
          <xdr:row>28</xdr:row>
          <xdr:rowOff>83346</xdr:rowOff>
        </xdr:from>
        <xdr:to>
          <xdr:col>10</xdr:col>
          <xdr:colOff>211929</xdr:colOff>
          <xdr:row>30</xdr:row>
          <xdr:rowOff>92870</xdr:rowOff>
        </xdr:to>
        <xdr:pic>
          <xdr:nvPicPr>
            <xdr:cNvPr id="26" name="図 25"/>
            <xdr:cNvPicPr>
              <a:picLocks noChangeAspect="1" noChangeArrowheads="1"/>
              <a:extLst>
                <a:ext uri="{84589F7E-364E-4C9E-8A38-B11213B215E9}">
                  <a14:cameraTool cellRange="$X$14:$X$15" spid="_x0000_s1386"/>
                </a:ext>
              </a:extLst>
            </xdr:cNvPicPr>
          </xdr:nvPicPr>
          <xdr:blipFill>
            <a:blip xmlns:r="http://schemas.openxmlformats.org/officeDocument/2006/relationships" r:embed="rId8"/>
            <a:srcRect/>
            <a:stretch>
              <a:fillRect/>
            </a:stretch>
          </xdr:blipFill>
          <xdr:spPr bwMode="auto">
            <a:xfrm>
              <a:off x="6441280" y="6322221"/>
              <a:ext cx="700087"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202405</xdr:colOff>
          <xdr:row>21</xdr:row>
          <xdr:rowOff>95249</xdr:rowOff>
        </xdr:from>
        <xdr:to>
          <xdr:col>10</xdr:col>
          <xdr:colOff>211930</xdr:colOff>
          <xdr:row>23</xdr:row>
          <xdr:rowOff>104773</xdr:rowOff>
        </xdr:to>
        <xdr:pic>
          <xdr:nvPicPr>
            <xdr:cNvPr id="27" name="図 26"/>
            <xdr:cNvPicPr>
              <a:picLocks noChangeAspect="1" noChangeArrowheads="1"/>
              <a:extLst>
                <a:ext uri="{84589F7E-364E-4C9E-8A38-B11213B215E9}">
                  <a14:cameraTool cellRange="$Z$14:$Z$15" spid="_x0000_s1387"/>
                </a:ext>
              </a:extLst>
            </xdr:cNvPicPr>
          </xdr:nvPicPr>
          <xdr:blipFill>
            <a:blip xmlns:r="http://schemas.openxmlformats.org/officeDocument/2006/relationships" r:embed="rId9"/>
            <a:srcRect/>
            <a:stretch>
              <a:fillRect/>
            </a:stretch>
          </xdr:blipFill>
          <xdr:spPr bwMode="auto">
            <a:xfrm>
              <a:off x="6441280" y="4595812"/>
              <a:ext cx="700088"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190501</xdr:colOff>
          <xdr:row>15</xdr:row>
          <xdr:rowOff>71438</xdr:rowOff>
        </xdr:from>
        <xdr:to>
          <xdr:col>10</xdr:col>
          <xdr:colOff>235744</xdr:colOff>
          <xdr:row>17</xdr:row>
          <xdr:rowOff>80963</xdr:rowOff>
        </xdr:to>
        <xdr:pic>
          <xdr:nvPicPr>
            <xdr:cNvPr id="28" name="図 27"/>
            <xdr:cNvPicPr>
              <a:picLocks noChangeAspect="1" noChangeArrowheads="1"/>
              <a:extLst>
                <a:ext uri="{84589F7E-364E-4C9E-8A38-B11213B215E9}">
                  <a14:cameraTool cellRange="$AB$14:$AB$15" spid="_x0000_s1388"/>
                </a:ext>
              </a:extLst>
            </xdr:cNvPicPr>
          </xdr:nvPicPr>
          <xdr:blipFill>
            <a:blip xmlns:r="http://schemas.openxmlformats.org/officeDocument/2006/relationships" r:embed="rId10"/>
            <a:srcRect/>
            <a:stretch>
              <a:fillRect/>
            </a:stretch>
          </xdr:blipFill>
          <xdr:spPr bwMode="auto">
            <a:xfrm>
              <a:off x="6429376" y="3357563"/>
              <a:ext cx="735806" cy="414337"/>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16</xdr:col>
      <xdr:colOff>357188</xdr:colOff>
      <xdr:row>36</xdr:row>
      <xdr:rowOff>154781</xdr:rowOff>
    </xdr:from>
    <xdr:ext cx="1945725" cy="1023870"/>
    <xdr:sp macro="" textlink="">
      <xdr:nvSpPr>
        <xdr:cNvPr id="2" name="テキスト ボックス 1"/>
        <xdr:cNvSpPr txBox="1"/>
      </xdr:nvSpPr>
      <xdr:spPr>
        <a:xfrm>
          <a:off x="10929938" y="7941469"/>
          <a:ext cx="1945725"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eiryo UI" panose="020B0604030504040204" pitchFamily="50" charset="-128"/>
              <a:ea typeface="Meiryo UI" panose="020B0604030504040204" pitchFamily="50" charset="-128"/>
              <a:cs typeface="+mn-cs"/>
            </a:rPr>
            <a:t>　</a:t>
          </a:r>
          <a:r>
            <a:rPr kumimoji="1" lang="en-US" altLang="ja-JP" sz="1100">
              <a:solidFill>
                <a:schemeClr val="tx1"/>
              </a:solidFill>
              <a:effectLst/>
              <a:latin typeface="Meiryo UI" panose="020B0604030504040204" pitchFamily="50" charset="-128"/>
              <a:ea typeface="Meiryo UI" panose="020B0604030504040204" pitchFamily="50" charset="-128"/>
              <a:cs typeface="+mn-cs"/>
            </a:rPr>
            <a:t>30</a:t>
          </a:r>
          <a:r>
            <a:rPr kumimoji="1" lang="ja-JP" altLang="ja-JP" sz="1100">
              <a:solidFill>
                <a:schemeClr val="tx1"/>
              </a:solidFill>
              <a:effectLst/>
              <a:latin typeface="Meiryo UI" panose="020B0604030504040204" pitchFamily="50" charset="-128"/>
              <a:ea typeface="Meiryo UI" panose="020B0604030504040204" pitchFamily="50" charset="-128"/>
              <a:cs typeface="+mn-cs"/>
            </a:rPr>
            <a:t>年前と比べて、</a:t>
          </a:r>
          <a:endParaRPr lang="ja-JP" altLang="ja-JP">
            <a:effectLst/>
            <a:latin typeface="Meiryo UI" panose="020B0604030504040204" pitchFamily="50" charset="-128"/>
            <a:ea typeface="Meiryo UI" panose="020B0604030504040204" pitchFamily="50" charset="-128"/>
          </a:endParaRPr>
        </a:p>
        <a:p>
          <a:r>
            <a:rPr kumimoji="1" lang="ja-JP" altLang="ja-JP" sz="1100">
              <a:solidFill>
                <a:schemeClr val="tx1"/>
              </a:solidFill>
              <a:effectLst/>
              <a:latin typeface="Meiryo UI" panose="020B0604030504040204" pitchFamily="50" charset="-128"/>
              <a:ea typeface="Meiryo UI" panose="020B0604030504040204" pitchFamily="50" charset="-128"/>
              <a:cs typeface="+mn-cs"/>
            </a:rPr>
            <a:t>　人口が増えている都道府県は</a:t>
          </a:r>
          <a:endParaRPr lang="ja-JP" altLang="ja-JP">
            <a:effectLst/>
            <a:latin typeface="Meiryo UI" panose="020B0604030504040204" pitchFamily="50" charset="-128"/>
            <a:ea typeface="Meiryo UI" panose="020B0604030504040204" pitchFamily="50" charset="-128"/>
          </a:endParaRPr>
        </a:p>
        <a:p>
          <a:r>
            <a:rPr kumimoji="1" lang="ja-JP" altLang="ja-JP" sz="1100">
              <a:solidFill>
                <a:schemeClr val="tx1"/>
              </a:solidFill>
              <a:effectLst/>
              <a:latin typeface="Meiryo UI" panose="020B0604030504040204" pitchFamily="50" charset="-128"/>
              <a:ea typeface="Meiryo UI" panose="020B0604030504040204" pitchFamily="50" charset="-128"/>
              <a:cs typeface="+mn-cs"/>
            </a:rPr>
            <a:t>　いくつあるかな？</a:t>
          </a:r>
          <a:endParaRPr lang="ja-JP" altLang="ja-JP">
            <a:effectLst/>
            <a:latin typeface="Meiryo UI" panose="020B0604030504040204" pitchFamily="50" charset="-128"/>
            <a:ea typeface="Meiryo UI" panose="020B0604030504040204" pitchFamily="50" charset="-128"/>
          </a:endParaRPr>
        </a:p>
        <a:p>
          <a:r>
            <a:rPr kumimoji="1" lang="ja-JP" altLang="ja-JP" sz="1100">
              <a:solidFill>
                <a:schemeClr val="tx1"/>
              </a:solidFill>
              <a:effectLst/>
              <a:latin typeface="Meiryo UI" panose="020B0604030504040204" pitchFamily="50" charset="-128"/>
              <a:ea typeface="Meiryo UI" panose="020B0604030504040204" pitchFamily="50" charset="-128"/>
              <a:cs typeface="+mn-cs"/>
            </a:rPr>
            <a:t>　かぞえてみよう！</a:t>
          </a:r>
          <a:endParaRPr lang="ja-JP" altLang="ja-JP">
            <a:effectLst/>
            <a:latin typeface="Meiryo UI" panose="020B0604030504040204" pitchFamily="50" charset="-128"/>
            <a:ea typeface="Meiryo UI" panose="020B0604030504040204" pitchFamily="50" charset="-128"/>
          </a:endParaRPr>
        </a:p>
      </xdr:txBody>
    </xdr:sp>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メトロ">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メトロ">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メトロ">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theme/themeOverride1.xml><?xml version="1.0" encoding="utf-8"?>
<a:themeOverride xmlns:a="http://schemas.openxmlformats.org/drawingml/2006/main">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メトロ">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メトロ">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AB37"/>
  <sheetViews>
    <sheetView tabSelected="1" view="pageBreakPreview" zoomScale="80" zoomScaleNormal="85" zoomScaleSheetLayoutView="80" workbookViewId="0">
      <selection activeCell="U5" sqref="U5"/>
    </sheetView>
  </sheetViews>
  <sheetFormatPr defaultRowHeight="15.75" x14ac:dyDescent="0.15"/>
  <cols>
    <col min="1" max="1" width="7.125" style="24" customWidth="1"/>
    <col min="2" max="5" width="9" style="24"/>
    <col min="6" max="6" width="9.25" style="24" customWidth="1"/>
    <col min="7" max="7" width="11.125" style="25" customWidth="1"/>
    <col min="8" max="12" width="9" style="24"/>
    <col min="13" max="14" width="4.875" style="24" customWidth="1"/>
    <col min="15" max="15" width="8.875" style="24" customWidth="1"/>
    <col min="16" max="21" width="11.125" style="24" customWidth="1"/>
    <col min="22" max="22" width="3.5" style="24" bestFit="1" customWidth="1"/>
    <col min="23" max="24" width="9" style="24"/>
    <col min="25" max="25" width="2" style="24" customWidth="1"/>
    <col min="26" max="26" width="9" style="24"/>
    <col min="27" max="27" width="2.375" style="24" customWidth="1"/>
    <col min="28" max="28" width="9.5" style="24" bestFit="1" customWidth="1"/>
    <col min="29" max="16384" width="9" style="24"/>
  </cols>
  <sheetData>
    <row r="1" spans="1:28" s="1" customFormat="1" ht="30.75" customHeight="1" x14ac:dyDescent="0.15">
      <c r="A1" s="78" t="s">
        <v>394</v>
      </c>
      <c r="G1" s="23"/>
      <c r="V1" s="46"/>
    </row>
    <row r="2" spans="1:28" s="75" customFormat="1" ht="30.75" customHeight="1" x14ac:dyDescent="0.15">
      <c r="A2" s="74" t="s">
        <v>393</v>
      </c>
      <c r="G2" s="76"/>
    </row>
    <row r="3" spans="1:28" ht="16.5" thickBot="1" x14ac:dyDescent="0.2">
      <c r="B3" s="89" t="str">
        <f>graphdata!B1</f>
        <v>わかやまけん</v>
      </c>
      <c r="C3" s="89"/>
      <c r="D3" s="89"/>
      <c r="E3" s="90"/>
      <c r="F3" s="90"/>
    </row>
    <row r="4" spans="1:28" s="31" customFormat="1" ht="33" customHeight="1" thickTop="1" thickBot="1" x14ac:dyDescent="0.2">
      <c r="A4" s="26"/>
      <c r="B4" s="86" t="s">
        <v>47</v>
      </c>
      <c r="C4" s="87"/>
      <c r="D4" s="88"/>
      <c r="E4" s="27" t="s">
        <v>58</v>
      </c>
      <c r="F4" s="28"/>
      <c r="G4" s="28"/>
      <c r="H4" s="28"/>
      <c r="I4" s="28"/>
      <c r="J4" s="28"/>
      <c r="K4" s="28"/>
      <c r="L4" s="28"/>
      <c r="M4" s="28"/>
      <c r="N4" s="28"/>
      <c r="O4" s="28"/>
      <c r="P4" s="29"/>
      <c r="Q4" s="29"/>
      <c r="R4" s="29"/>
      <c r="S4" s="29"/>
      <c r="T4" s="29"/>
      <c r="U4" s="30" t="s">
        <v>405</v>
      </c>
    </row>
    <row r="5" spans="1:28" ht="9.75" customHeight="1" thickTop="1" thickBot="1" x14ac:dyDescent="0.2">
      <c r="A5" s="32"/>
      <c r="B5" s="33"/>
      <c r="C5" s="33"/>
      <c r="D5" s="34"/>
      <c r="E5" s="33"/>
      <c r="F5" s="33"/>
      <c r="G5" s="35"/>
      <c r="H5" s="32"/>
      <c r="I5" s="32"/>
      <c r="J5" s="32"/>
      <c r="K5" s="32"/>
      <c r="L5" s="32"/>
      <c r="M5" s="32"/>
      <c r="N5" s="32"/>
      <c r="O5" s="32"/>
      <c r="P5" s="32"/>
      <c r="Q5" s="32"/>
      <c r="R5" s="32"/>
      <c r="S5" s="32"/>
      <c r="T5" s="32"/>
      <c r="U5" s="32"/>
    </row>
    <row r="6" spans="1:28" ht="9.75" customHeight="1" x14ac:dyDescent="0.15">
      <c r="A6" s="36"/>
      <c r="B6" s="37"/>
      <c r="C6" s="37"/>
      <c r="D6" s="38"/>
      <c r="E6" s="37"/>
      <c r="F6" s="37"/>
      <c r="G6" s="39"/>
      <c r="H6" s="36"/>
      <c r="I6" s="36"/>
      <c r="J6" s="36"/>
      <c r="K6" s="36"/>
      <c r="L6" s="36"/>
      <c r="M6" s="36"/>
      <c r="N6" s="36"/>
      <c r="O6" s="36"/>
      <c r="P6" s="36"/>
      <c r="Q6" s="36"/>
      <c r="R6" s="36"/>
      <c r="S6" s="36"/>
      <c r="T6" s="36"/>
      <c r="U6" s="36"/>
    </row>
    <row r="7" spans="1:28" ht="21" customHeight="1" x14ac:dyDescent="0.15">
      <c r="B7" s="40"/>
      <c r="C7" s="40"/>
      <c r="D7" s="41"/>
      <c r="E7" s="40"/>
      <c r="F7" s="40"/>
      <c r="G7" s="42"/>
      <c r="O7" s="24" t="str">
        <f>B4&amp;"の年れい別人口"</f>
        <v>和歌山県の年れい別人口</v>
      </c>
      <c r="U7" s="44" t="s">
        <v>64</v>
      </c>
    </row>
    <row r="8" spans="1:28" ht="18" customHeight="1" x14ac:dyDescent="0.25">
      <c r="B8" s="91" t="s">
        <v>395</v>
      </c>
      <c r="C8" s="91"/>
      <c r="D8" s="91"/>
      <c r="E8" s="91"/>
      <c r="F8" s="91"/>
      <c r="G8" s="42"/>
      <c r="H8" s="91" t="s">
        <v>398</v>
      </c>
      <c r="I8" s="91"/>
      <c r="J8" s="91"/>
      <c r="K8" s="91"/>
      <c r="L8" s="91"/>
      <c r="O8" s="2" t="s">
        <v>22</v>
      </c>
      <c r="P8" s="83" t="s">
        <v>396</v>
      </c>
      <c r="Q8" s="84"/>
      <c r="R8" s="85"/>
      <c r="S8" s="84" t="s">
        <v>399</v>
      </c>
      <c r="T8" s="84"/>
      <c r="U8" s="85"/>
    </row>
    <row r="9" spans="1:28" ht="19.5" x14ac:dyDescent="0.15">
      <c r="B9" s="91"/>
      <c r="C9" s="91"/>
      <c r="D9" s="91"/>
      <c r="E9" s="91"/>
      <c r="F9" s="91"/>
      <c r="G9" s="41"/>
      <c r="H9" s="91"/>
      <c r="I9" s="91"/>
      <c r="J9" s="91"/>
      <c r="K9" s="91"/>
      <c r="L9" s="91"/>
      <c r="O9" s="3" t="s">
        <v>24</v>
      </c>
      <c r="P9" s="14" t="s">
        <v>21</v>
      </c>
      <c r="Q9" s="4" t="s">
        <v>18</v>
      </c>
      <c r="R9" s="14" t="s">
        <v>20</v>
      </c>
      <c r="S9" s="10" t="s">
        <v>21</v>
      </c>
      <c r="T9" s="4" t="s">
        <v>18</v>
      </c>
      <c r="U9" s="14" t="s">
        <v>20</v>
      </c>
      <c r="X9" s="52" t="s">
        <v>65</v>
      </c>
    </row>
    <row r="10" spans="1:28" x14ac:dyDescent="0.15">
      <c r="B10" s="43"/>
      <c r="C10" s="43"/>
      <c r="D10" s="43"/>
      <c r="E10" s="43"/>
      <c r="F10" s="43"/>
      <c r="O10" s="5" t="s">
        <v>21</v>
      </c>
      <c r="P10" s="15">
        <f>SUM(Q10,R10)</f>
        <v>1074325</v>
      </c>
      <c r="Q10" s="16">
        <f>graphdata!E26*10000</f>
        <v>510777</v>
      </c>
      <c r="R10" s="15">
        <f>graphdata!F26*10000</f>
        <v>563548</v>
      </c>
      <c r="S10" s="17">
        <f t="shared" ref="S10" si="0">SUM(T10:U10)</f>
        <v>922584</v>
      </c>
      <c r="T10" s="16">
        <f>graphdata!C26*10000</f>
        <v>435051</v>
      </c>
      <c r="U10" s="15">
        <f>graphdata!D26*10000</f>
        <v>487533.00000000006</v>
      </c>
      <c r="X10" s="36"/>
    </row>
    <row r="11" spans="1:28" x14ac:dyDescent="0.15">
      <c r="G11" s="25" t="s">
        <v>53</v>
      </c>
      <c r="L11" s="44"/>
      <c r="O11" s="6" t="s">
        <v>57</v>
      </c>
      <c r="P11" s="18">
        <f t="shared" ref="P11:P31" si="1">SUM(Q11:R11)</f>
        <v>36</v>
      </c>
      <c r="Q11" s="19">
        <f>graphdata!E24*10000*-1</f>
        <v>8</v>
      </c>
      <c r="R11" s="18">
        <f>graphdata!F24*10000</f>
        <v>28</v>
      </c>
      <c r="S11" s="20">
        <f t="shared" ref="S11:S31" si="2">T11+U11</f>
        <v>726.99999999999989</v>
      </c>
      <c r="T11" s="19">
        <f>graphdata!C24*10000*-1</f>
        <v>80</v>
      </c>
      <c r="U11" s="18">
        <f>graphdata!D24*10000</f>
        <v>646.99999999999989</v>
      </c>
      <c r="V11" s="24">
        <v>1</v>
      </c>
      <c r="X11" s="50" t="s">
        <v>61</v>
      </c>
      <c r="Y11" s="47"/>
      <c r="Z11" s="50" t="s">
        <v>62</v>
      </c>
      <c r="AA11" s="47"/>
      <c r="AB11" s="50" t="s">
        <v>63</v>
      </c>
    </row>
    <row r="12" spans="1:28" x14ac:dyDescent="0.15">
      <c r="G12" s="25" t="s">
        <v>52</v>
      </c>
      <c r="O12" s="6" t="s">
        <v>52</v>
      </c>
      <c r="P12" s="18">
        <f t="shared" si="1"/>
        <v>435</v>
      </c>
      <c r="Q12" s="19">
        <f>graphdata!E23*10000*-1</f>
        <v>108</v>
      </c>
      <c r="R12" s="18">
        <f>graphdata!F23*10000</f>
        <v>327</v>
      </c>
      <c r="S12" s="20">
        <f t="shared" si="2"/>
        <v>4798</v>
      </c>
      <c r="T12" s="19">
        <f>graphdata!C23*10000*-1</f>
        <v>872</v>
      </c>
      <c r="U12" s="18">
        <f>graphdata!D23*10000</f>
        <v>3926</v>
      </c>
      <c r="V12" s="24">
        <v>2</v>
      </c>
      <c r="X12" s="51">
        <f>SUM(P29:P31)/SUM(P11:P31)</f>
        <v>0.17962706976466905</v>
      </c>
      <c r="Y12" s="48"/>
      <c r="Z12" s="51">
        <f>SUM(P19:P28)/SUM(P11:P31)</f>
        <v>0.66709484030582589</v>
      </c>
      <c r="AA12" s="49"/>
      <c r="AB12" s="51">
        <f>SUM(P11:P18)/SUM(P11:P31)</f>
        <v>0.15327808992950503</v>
      </c>
    </row>
    <row r="13" spans="1:28" x14ac:dyDescent="0.15">
      <c r="G13" s="25" t="s">
        <v>51</v>
      </c>
      <c r="O13" s="6" t="s">
        <v>51</v>
      </c>
      <c r="P13" s="18">
        <f t="shared" si="1"/>
        <v>2877</v>
      </c>
      <c r="Q13" s="19">
        <f>graphdata!E22*10000*-1</f>
        <v>815</v>
      </c>
      <c r="R13" s="18">
        <f>graphdata!F22*10000</f>
        <v>2062</v>
      </c>
      <c r="S13" s="20">
        <f t="shared" si="2"/>
        <v>17231</v>
      </c>
      <c r="T13" s="19">
        <f>graphdata!C22*10000*-1</f>
        <v>4793</v>
      </c>
      <c r="U13" s="18">
        <f>graphdata!D22*10000</f>
        <v>12438</v>
      </c>
      <c r="V13" s="24">
        <v>3</v>
      </c>
    </row>
    <row r="14" spans="1:28" x14ac:dyDescent="0.15">
      <c r="G14" s="25" t="s">
        <v>50</v>
      </c>
      <c r="O14" s="6" t="s">
        <v>50</v>
      </c>
      <c r="P14" s="18">
        <f t="shared" si="1"/>
        <v>9668</v>
      </c>
      <c r="Q14" s="19">
        <f>graphdata!E21*10000*-1</f>
        <v>3127</v>
      </c>
      <c r="R14" s="18">
        <f>graphdata!F21*10000</f>
        <v>6541</v>
      </c>
      <c r="S14" s="20">
        <f t="shared" si="2"/>
        <v>33876</v>
      </c>
      <c r="T14" s="19">
        <f>graphdata!C21*10000*-1</f>
        <v>11494</v>
      </c>
      <c r="U14" s="18">
        <f>graphdata!D21*10000</f>
        <v>22382</v>
      </c>
      <c r="V14" s="24">
        <v>4</v>
      </c>
      <c r="X14" s="50" t="s">
        <v>61</v>
      </c>
      <c r="Y14" s="47"/>
      <c r="Z14" s="50" t="s">
        <v>62</v>
      </c>
      <c r="AA14" s="47"/>
      <c r="AB14" s="50" t="s">
        <v>63</v>
      </c>
    </row>
    <row r="15" spans="1:28" x14ac:dyDescent="0.15">
      <c r="G15" s="25" t="s">
        <v>16</v>
      </c>
      <c r="O15" s="6" t="s">
        <v>16</v>
      </c>
      <c r="P15" s="18">
        <f t="shared" si="1"/>
        <v>21637</v>
      </c>
      <c r="Q15" s="19">
        <f>graphdata!E20*10000*-1</f>
        <v>7752</v>
      </c>
      <c r="R15" s="18">
        <f>graphdata!F20*10000</f>
        <v>13885</v>
      </c>
      <c r="S15" s="20">
        <f t="shared" si="2"/>
        <v>46020</v>
      </c>
      <c r="T15" s="19">
        <f>graphdata!C20*10000*-1</f>
        <v>18561</v>
      </c>
      <c r="U15" s="18">
        <f>graphdata!D20*10000</f>
        <v>27458.999999999996</v>
      </c>
      <c r="V15" s="24">
        <v>5</v>
      </c>
      <c r="X15" s="51">
        <f>SUM(S29:S31)/SUM(S11:S31)</f>
        <v>0.11520243525876811</v>
      </c>
      <c r="Y15" s="48"/>
      <c r="Z15" s="51">
        <f>SUM(S19:S28)/SUM(S11:S31)</f>
        <v>0.55075861284721461</v>
      </c>
      <c r="AA15" s="49"/>
      <c r="AB15" s="51">
        <f>SUM(S11:S18)/SUM(S11:S31)</f>
        <v>0.33403895189401728</v>
      </c>
    </row>
    <row r="16" spans="1:28" x14ac:dyDescent="0.15">
      <c r="G16" s="25" t="s">
        <v>15</v>
      </c>
      <c r="O16" s="6" t="s">
        <v>15</v>
      </c>
      <c r="P16" s="18">
        <f t="shared" si="1"/>
        <v>33854</v>
      </c>
      <c r="Q16" s="19">
        <f>graphdata!E19*10000*-1</f>
        <v>12857</v>
      </c>
      <c r="R16" s="18">
        <f>graphdata!F19*10000</f>
        <v>20997</v>
      </c>
      <c r="S16" s="20">
        <f t="shared" si="2"/>
        <v>60024</v>
      </c>
      <c r="T16" s="19">
        <f>graphdata!C19*10000*-1</f>
        <v>26159</v>
      </c>
      <c r="U16" s="18">
        <f>graphdata!D19*10000</f>
        <v>33865</v>
      </c>
      <c r="V16" s="24">
        <v>6</v>
      </c>
      <c r="X16" s="36"/>
    </row>
    <row r="17" spans="7:22" x14ac:dyDescent="0.15">
      <c r="G17" s="25" t="s">
        <v>14</v>
      </c>
      <c r="O17" s="6" t="s">
        <v>14</v>
      </c>
      <c r="P17" s="18">
        <f t="shared" si="1"/>
        <v>41694</v>
      </c>
      <c r="Q17" s="19">
        <f>graphdata!E18*10000*-1</f>
        <v>16820</v>
      </c>
      <c r="R17" s="18">
        <f>graphdata!F18*10000</f>
        <v>24874</v>
      </c>
      <c r="S17" s="20">
        <f t="shared" si="2"/>
        <v>76291</v>
      </c>
      <c r="T17" s="19">
        <f>graphdata!C18*10000*-1</f>
        <v>35324</v>
      </c>
      <c r="U17" s="18">
        <f>graphdata!D18*10000</f>
        <v>40967</v>
      </c>
      <c r="V17" s="24">
        <v>7</v>
      </c>
    </row>
    <row r="18" spans="7:22" x14ac:dyDescent="0.15">
      <c r="G18" s="25" t="s">
        <v>13</v>
      </c>
      <c r="O18" s="6" t="s">
        <v>13</v>
      </c>
      <c r="P18" s="18">
        <f t="shared" si="1"/>
        <v>54351</v>
      </c>
      <c r="Q18" s="19">
        <f>graphdata!E17*10000*-1</f>
        <v>22837</v>
      </c>
      <c r="R18" s="18">
        <f>graphdata!F17*10000</f>
        <v>31514.000000000004</v>
      </c>
      <c r="S18" s="20">
        <f t="shared" si="2"/>
        <v>66533</v>
      </c>
      <c r="T18" s="19">
        <f>graphdata!C17*10000*-1</f>
        <v>31671</v>
      </c>
      <c r="U18" s="18">
        <f>graphdata!D17*10000</f>
        <v>34862</v>
      </c>
      <c r="V18" s="24">
        <v>8</v>
      </c>
    </row>
    <row r="19" spans="7:22" x14ac:dyDescent="0.15">
      <c r="G19" s="25" t="s">
        <v>12</v>
      </c>
      <c r="O19" s="6" t="s">
        <v>12</v>
      </c>
      <c r="P19" s="18">
        <f t="shared" si="1"/>
        <v>69841</v>
      </c>
      <c r="Q19" s="19">
        <f>graphdata!E16*10000*-1</f>
        <v>33438</v>
      </c>
      <c r="R19" s="18">
        <f>graphdata!F16*10000</f>
        <v>36403</v>
      </c>
      <c r="S19" s="20">
        <f t="shared" si="2"/>
        <v>60038</v>
      </c>
      <c r="T19" s="19">
        <f>graphdata!C16*10000*-1</f>
        <v>28799</v>
      </c>
      <c r="U19" s="18">
        <f>graphdata!D16*10000</f>
        <v>31239</v>
      </c>
      <c r="V19" s="24">
        <v>9</v>
      </c>
    </row>
    <row r="20" spans="7:22" x14ac:dyDescent="0.15">
      <c r="G20" s="25" t="s">
        <v>11</v>
      </c>
      <c r="O20" s="6" t="s">
        <v>11</v>
      </c>
      <c r="P20" s="18">
        <f t="shared" si="1"/>
        <v>74222</v>
      </c>
      <c r="Q20" s="19">
        <f>graphdata!E15*10000*-1</f>
        <v>35796</v>
      </c>
      <c r="R20" s="18">
        <f>graphdata!F15*10000</f>
        <v>38426</v>
      </c>
      <c r="S20" s="20">
        <f t="shared" si="2"/>
        <v>60813</v>
      </c>
      <c r="T20" s="19">
        <f>graphdata!C15*10000*-1</f>
        <v>28509.000000000004</v>
      </c>
      <c r="U20" s="18">
        <f>graphdata!D15*10000</f>
        <v>32304</v>
      </c>
      <c r="V20" s="24">
        <v>10</v>
      </c>
    </row>
    <row r="21" spans="7:22" x14ac:dyDescent="0.15">
      <c r="G21" s="25" t="s">
        <v>10</v>
      </c>
      <c r="O21" s="6" t="s">
        <v>10</v>
      </c>
      <c r="P21" s="18">
        <f t="shared" si="1"/>
        <v>70807</v>
      </c>
      <c r="Q21" s="19">
        <f>graphdata!E14*10000*-1</f>
        <v>34526</v>
      </c>
      <c r="R21" s="18">
        <f>graphdata!F14*10000</f>
        <v>36281</v>
      </c>
      <c r="S21" s="20">
        <f t="shared" si="2"/>
        <v>60797</v>
      </c>
      <c r="T21" s="19">
        <f>graphdata!C14*10000*-1</f>
        <v>28972.000000000004</v>
      </c>
      <c r="U21" s="18">
        <f>graphdata!D14*10000</f>
        <v>31825</v>
      </c>
      <c r="V21" s="24">
        <v>11</v>
      </c>
    </row>
    <row r="22" spans="7:22" x14ac:dyDescent="0.15">
      <c r="G22" s="25" t="s">
        <v>9</v>
      </c>
      <c r="O22" s="6" t="s">
        <v>9</v>
      </c>
      <c r="P22" s="18">
        <f t="shared" si="1"/>
        <v>77558</v>
      </c>
      <c r="Q22" s="19">
        <f>graphdata!E13*10000*-1</f>
        <v>37674</v>
      </c>
      <c r="R22" s="18">
        <f>graphdata!F13*10000</f>
        <v>39884</v>
      </c>
      <c r="S22" s="20">
        <f t="shared" si="2"/>
        <v>67306</v>
      </c>
      <c r="T22" s="19">
        <f>graphdata!C13*10000*-1</f>
        <v>33157</v>
      </c>
      <c r="U22" s="18">
        <f>graphdata!D13*10000</f>
        <v>34149</v>
      </c>
      <c r="V22" s="24">
        <v>12</v>
      </c>
    </row>
    <row r="23" spans="7:22" x14ac:dyDescent="0.15">
      <c r="G23" s="25" t="s">
        <v>8</v>
      </c>
      <c r="O23" s="6" t="s">
        <v>8</v>
      </c>
      <c r="P23" s="18">
        <f t="shared" si="1"/>
        <v>89080</v>
      </c>
      <c r="Q23" s="19">
        <f>graphdata!E12*10000*-1</f>
        <v>43840</v>
      </c>
      <c r="R23" s="18">
        <f>graphdata!F12*10000</f>
        <v>45240</v>
      </c>
      <c r="S23" s="20">
        <f t="shared" si="2"/>
        <v>54339</v>
      </c>
      <c r="T23" s="19">
        <f>graphdata!C12*10000*-1</f>
        <v>26952</v>
      </c>
      <c r="U23" s="18">
        <f>graphdata!D12*10000</f>
        <v>27387</v>
      </c>
      <c r="V23" s="24">
        <v>13</v>
      </c>
    </row>
    <row r="24" spans="7:22" x14ac:dyDescent="0.15">
      <c r="G24" s="25" t="s">
        <v>7</v>
      </c>
      <c r="O24" s="6" t="s">
        <v>7</v>
      </c>
      <c r="P24" s="18">
        <f t="shared" si="1"/>
        <v>72563</v>
      </c>
      <c r="Q24" s="19">
        <f>graphdata!E11*10000*-1</f>
        <v>35463</v>
      </c>
      <c r="R24" s="18">
        <f>graphdata!F11*10000</f>
        <v>37100</v>
      </c>
      <c r="S24" s="20">
        <f t="shared" si="2"/>
        <v>47052</v>
      </c>
      <c r="T24" s="19">
        <f>graphdata!C11*10000*-1</f>
        <v>23169</v>
      </c>
      <c r="U24" s="18">
        <f>graphdata!D11*10000</f>
        <v>23883</v>
      </c>
      <c r="V24" s="24">
        <v>14</v>
      </c>
    </row>
    <row r="25" spans="7:22" x14ac:dyDescent="0.15">
      <c r="G25" s="25" t="s">
        <v>6</v>
      </c>
      <c r="O25" s="6" t="s">
        <v>6</v>
      </c>
      <c r="P25" s="18">
        <f t="shared" si="1"/>
        <v>62248</v>
      </c>
      <c r="Q25" s="19">
        <f>graphdata!E10*10000*-1</f>
        <v>30131</v>
      </c>
      <c r="R25" s="18">
        <f>graphdata!F10*10000</f>
        <v>32117</v>
      </c>
      <c r="S25" s="20">
        <f t="shared" si="2"/>
        <v>41696</v>
      </c>
      <c r="T25" s="19">
        <f>graphdata!C10*10000*-1</f>
        <v>20918</v>
      </c>
      <c r="U25" s="18">
        <f>graphdata!D10*10000</f>
        <v>20778</v>
      </c>
      <c r="V25" s="24">
        <v>15</v>
      </c>
    </row>
    <row r="26" spans="7:22" x14ac:dyDescent="0.15">
      <c r="G26" s="25" t="s">
        <v>5</v>
      </c>
      <c r="O26" s="6" t="s">
        <v>5</v>
      </c>
      <c r="P26" s="18">
        <f t="shared" si="1"/>
        <v>61229</v>
      </c>
      <c r="Q26" s="19">
        <f>graphdata!E9*10000*-1</f>
        <v>28492</v>
      </c>
      <c r="R26" s="18">
        <f>graphdata!F9*10000</f>
        <v>32737</v>
      </c>
      <c r="S26" s="20">
        <f t="shared" si="2"/>
        <v>36619</v>
      </c>
      <c r="T26" s="19">
        <f>graphdata!C9*10000*-1</f>
        <v>18640</v>
      </c>
      <c r="U26" s="18">
        <f>graphdata!D9*10000</f>
        <v>17979</v>
      </c>
      <c r="V26" s="24">
        <v>16</v>
      </c>
    </row>
    <row r="27" spans="7:22" x14ac:dyDescent="0.15">
      <c r="G27" s="25" t="s">
        <v>4</v>
      </c>
      <c r="O27" s="6" t="s">
        <v>4</v>
      </c>
      <c r="P27" s="18">
        <f t="shared" si="1"/>
        <v>58703</v>
      </c>
      <c r="Q27" s="19">
        <f>graphdata!E8*10000*-1</f>
        <v>26892</v>
      </c>
      <c r="R27" s="18">
        <f>graphdata!F8*10000</f>
        <v>31810.999999999996</v>
      </c>
      <c r="S27" s="20">
        <f t="shared" si="2"/>
        <v>35094</v>
      </c>
      <c r="T27" s="19">
        <f>graphdata!C8*10000*-1</f>
        <v>17680</v>
      </c>
      <c r="U27" s="18">
        <f>graphdata!D8*10000</f>
        <v>17414</v>
      </c>
      <c r="V27" s="24">
        <v>17</v>
      </c>
    </row>
    <row r="28" spans="7:22" x14ac:dyDescent="0.15">
      <c r="G28" s="25" t="s">
        <v>3</v>
      </c>
      <c r="O28" s="6" t="s">
        <v>3</v>
      </c>
      <c r="P28" s="18">
        <f t="shared" si="1"/>
        <v>79910</v>
      </c>
      <c r="Q28" s="19">
        <f>graphdata!E7*10000*-1</f>
        <v>40817</v>
      </c>
      <c r="R28" s="18">
        <f>graphdata!F7*10000</f>
        <v>39093</v>
      </c>
      <c r="S28" s="20">
        <f t="shared" si="2"/>
        <v>39950</v>
      </c>
      <c r="T28" s="19">
        <f>graphdata!C7*10000*-1</f>
        <v>20719</v>
      </c>
      <c r="U28" s="18">
        <f>graphdata!D7*10000</f>
        <v>19231</v>
      </c>
      <c r="V28" s="24">
        <v>18</v>
      </c>
    </row>
    <row r="29" spans="7:22" x14ac:dyDescent="0.15">
      <c r="G29" s="25" t="s">
        <v>2</v>
      </c>
      <c r="O29" s="6" t="s">
        <v>2</v>
      </c>
      <c r="P29" s="18">
        <f t="shared" si="1"/>
        <v>72800</v>
      </c>
      <c r="Q29" s="19">
        <f>graphdata!E6*10000*-1</f>
        <v>37414</v>
      </c>
      <c r="R29" s="18">
        <f>graphdata!F6*10000</f>
        <v>35386</v>
      </c>
      <c r="S29" s="20">
        <f t="shared" si="2"/>
        <v>38832</v>
      </c>
      <c r="T29" s="19">
        <f>graphdata!C6*10000*-1</f>
        <v>19897</v>
      </c>
      <c r="U29" s="18">
        <f>graphdata!D6*10000</f>
        <v>18935</v>
      </c>
      <c r="V29" s="24">
        <v>19</v>
      </c>
    </row>
    <row r="30" spans="7:22" x14ac:dyDescent="0.15">
      <c r="G30" s="25" t="s">
        <v>1</v>
      </c>
      <c r="O30" s="6" t="s">
        <v>1</v>
      </c>
      <c r="P30" s="18">
        <f t="shared" si="1"/>
        <v>64465</v>
      </c>
      <c r="Q30" s="19">
        <f>graphdata!E5*10000*-1</f>
        <v>32977</v>
      </c>
      <c r="R30" s="18">
        <f>graphdata!F5*10000</f>
        <v>31488</v>
      </c>
      <c r="S30" s="20">
        <f t="shared" si="2"/>
        <v>36056</v>
      </c>
      <c r="T30" s="19">
        <f>graphdata!C5*10000*-1</f>
        <v>18341</v>
      </c>
      <c r="U30" s="18">
        <f>graphdata!D5*10000</f>
        <v>17715</v>
      </c>
      <c r="V30" s="24">
        <v>20</v>
      </c>
    </row>
    <row r="31" spans="7:22" ht="16.5" customHeight="1" x14ac:dyDescent="0.15">
      <c r="G31" s="25" t="s">
        <v>0</v>
      </c>
      <c r="O31" s="7" t="s">
        <v>0</v>
      </c>
      <c r="P31" s="21">
        <f t="shared" si="1"/>
        <v>55574</v>
      </c>
      <c r="Q31" s="19">
        <f>graphdata!E4*10000*-1</f>
        <v>28532</v>
      </c>
      <c r="R31" s="18">
        <f>graphdata!F4*10000</f>
        <v>27042</v>
      </c>
      <c r="S31" s="22">
        <f t="shared" si="2"/>
        <v>30472</v>
      </c>
      <c r="T31" s="19">
        <f>graphdata!C4*10000*-1</f>
        <v>15646</v>
      </c>
      <c r="U31" s="18">
        <f>graphdata!D4*10000</f>
        <v>14826</v>
      </c>
      <c r="V31" s="24">
        <v>21</v>
      </c>
    </row>
    <row r="32" spans="7:22" ht="13.5" customHeight="1" x14ac:dyDescent="0.2">
      <c r="O32" s="13" t="s">
        <v>23</v>
      </c>
      <c r="P32" s="9"/>
      <c r="Q32" s="9"/>
      <c r="R32" s="9"/>
      <c r="S32" s="9"/>
      <c r="T32" s="9"/>
      <c r="U32" s="9"/>
    </row>
    <row r="33" spans="1:21" x14ac:dyDescent="0.15">
      <c r="O33" s="12" t="s">
        <v>55</v>
      </c>
      <c r="P33" s="11"/>
      <c r="Q33" s="11"/>
      <c r="R33" s="11"/>
      <c r="S33" s="11"/>
      <c r="T33" s="11"/>
      <c r="U33" s="11"/>
    </row>
    <row r="34" spans="1:21" x14ac:dyDescent="0.15">
      <c r="O34" s="45" t="s">
        <v>56</v>
      </c>
    </row>
    <row r="35" spans="1:21" x14ac:dyDescent="0.15">
      <c r="A35" s="45"/>
    </row>
    <row r="36" spans="1:21" ht="15.75" customHeight="1" x14ac:dyDescent="0.15">
      <c r="B36" s="82" t="s">
        <v>60</v>
      </c>
      <c r="C36" s="82"/>
      <c r="D36" s="82"/>
      <c r="E36" s="82"/>
      <c r="F36" s="82"/>
      <c r="G36" s="82"/>
      <c r="H36" s="82"/>
      <c r="I36" s="82"/>
    </row>
    <row r="37" spans="1:21" ht="15.75" customHeight="1" x14ac:dyDescent="0.15">
      <c r="B37" s="82"/>
      <c r="C37" s="82"/>
      <c r="D37" s="82"/>
      <c r="E37" s="82"/>
      <c r="F37" s="82"/>
      <c r="G37" s="82"/>
      <c r="H37" s="82"/>
      <c r="I37" s="82"/>
    </row>
  </sheetData>
  <sortState ref="O11:V31">
    <sortCondition ref="V11:V31"/>
  </sortState>
  <mergeCells count="8">
    <mergeCell ref="B36:I37"/>
    <mergeCell ref="P8:R8"/>
    <mergeCell ref="S8:U8"/>
    <mergeCell ref="B4:D4"/>
    <mergeCell ref="B3:D3"/>
    <mergeCell ref="E3:F3"/>
    <mergeCell ref="B8:F9"/>
    <mergeCell ref="H8:L9"/>
  </mergeCells>
  <phoneticPr fontId="13"/>
  <dataValidations count="2">
    <dataValidation type="list" allowBlank="1" showInputMessage="1" showErrorMessage="1" sqref="B5:C6 E5:F6">
      <formula1>市町村名</formula1>
    </dataValidation>
    <dataValidation type="list" allowBlank="1" showInputMessage="1" showErrorMessage="1" sqref="B4:D4">
      <formula1>都道府県名</formula1>
    </dataValidation>
  </dataValidations>
  <pageMargins left="0.25" right="0.25" top="0.75" bottom="0.75" header="0.3" footer="0.3"/>
  <pageSetup paperSize="9" scale="75" fitToHeight="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372"/>
  <sheetViews>
    <sheetView workbookViewId="0">
      <pane xSplit="1" topLeftCell="B1" activePane="topRight" state="frozen"/>
      <selection activeCell="K18" sqref="K18"/>
      <selection pane="topRight" activeCell="J21" sqref="J21"/>
    </sheetView>
  </sheetViews>
  <sheetFormatPr defaultRowHeight="12" x14ac:dyDescent="0.15"/>
  <cols>
    <col min="1" max="1" width="3.75" style="53" customWidth="1"/>
    <col min="2" max="2" width="13" style="53" customWidth="1"/>
    <col min="3" max="3" width="11" style="53" customWidth="1"/>
    <col min="4" max="4" width="11.125" style="53" customWidth="1"/>
    <col min="5" max="7" width="9.625" style="53" bestFit="1" customWidth="1"/>
    <col min="8" max="8" width="10.25" style="53" bestFit="1" customWidth="1"/>
    <col min="9" max="12" width="9.625" style="53" bestFit="1" customWidth="1"/>
    <col min="13" max="13" width="10.25" style="53" bestFit="1" customWidth="1"/>
    <col min="14" max="21" width="9.625" style="53" bestFit="1" customWidth="1"/>
    <col min="22" max="22" width="10.25" style="53" bestFit="1" customWidth="1"/>
    <col min="23" max="25" width="9.25" style="53" bestFit="1" customWidth="1"/>
    <col min="26" max="16384" width="9" style="53"/>
  </cols>
  <sheetData>
    <row r="1" spans="1:16" x14ac:dyDescent="0.15">
      <c r="A1" s="57"/>
      <c r="B1" s="58" t="str">
        <f>VLOOKUP($C$3,$30:$198,26,FALSE)</f>
        <v>わかやまけん</v>
      </c>
      <c r="C1" s="59">
        <v>2020</v>
      </c>
      <c r="D1" s="59"/>
      <c r="E1" s="59">
        <v>1990</v>
      </c>
      <c r="F1" s="59"/>
      <c r="G1" s="59"/>
      <c r="H1" s="60"/>
    </row>
    <row r="2" spans="1:16" x14ac:dyDescent="0.15">
      <c r="A2" s="57">
        <v>-1</v>
      </c>
      <c r="B2" s="61" t="str">
        <f>昔と比べよう!B4</f>
        <v>和歌山県</v>
      </c>
      <c r="C2" s="62" t="s">
        <v>48</v>
      </c>
      <c r="D2" s="62" t="s">
        <v>49</v>
      </c>
      <c r="E2" s="62" t="s">
        <v>48</v>
      </c>
      <c r="F2" s="62" t="s">
        <v>49</v>
      </c>
      <c r="G2" s="62"/>
      <c r="H2" s="63"/>
    </row>
    <row r="3" spans="1:16" s="73" customFormat="1" x14ac:dyDescent="0.15">
      <c r="A3" s="69"/>
      <c r="B3" s="70"/>
      <c r="C3" s="71" t="str">
        <f>$B$2&amp;C2</f>
        <v>和歌山県男</v>
      </c>
      <c r="D3" s="71" t="str">
        <f>$B$2&amp;D2</f>
        <v>和歌山県女</v>
      </c>
      <c r="E3" s="71" t="str">
        <f>$B$2&amp;E2</f>
        <v>和歌山県男</v>
      </c>
      <c r="F3" s="71" t="str">
        <f>$B$2&amp;F2</f>
        <v>和歌山県女</v>
      </c>
      <c r="G3" s="71" t="s">
        <v>59</v>
      </c>
      <c r="H3" s="72"/>
      <c r="J3" s="92" t="s">
        <v>67</v>
      </c>
      <c r="K3" s="92"/>
      <c r="L3" s="92"/>
      <c r="M3" s="92"/>
      <c r="N3" s="92"/>
      <c r="O3" s="92"/>
      <c r="P3" s="92"/>
    </row>
    <row r="4" spans="1:16" x14ac:dyDescent="0.15">
      <c r="A4" s="57">
        <v>5</v>
      </c>
      <c r="B4" s="61" t="s">
        <v>0</v>
      </c>
      <c r="C4" s="62">
        <f>VLOOKUP($C$3,$A$30:$Z$200,A4,FALSE)*$A$2</f>
        <v>-1.5646</v>
      </c>
      <c r="D4" s="62">
        <f>VLOOKUP($D$3,$A$30:$Z$200,A4,FALSE)</f>
        <v>1.4825999999999999</v>
      </c>
      <c r="E4" s="62">
        <f>VLOOKUP($E$3,$A$202:$Z$372,A4,FALSE)*$A$2</f>
        <v>-2.8532000000000002</v>
      </c>
      <c r="F4" s="62">
        <f>VLOOKUP($F$3,$A$202:$Z$372,A4,FALSE)</f>
        <v>2.7042000000000002</v>
      </c>
      <c r="G4" s="64">
        <f t="shared" ref="G4:G24" si="0">MAX(ABS(MIN($C$4:$C$24,$E$4:$E$24)),MAX($D$4:$D$24,$F$4:$F$24))*$A$2</f>
        <v>-4.524</v>
      </c>
      <c r="H4" s="65">
        <f>MAX(ABS(MIN($C$4:$C$24,$E$4:$E$24)),MAX($D$4:$D$24,$F$4:$F$24))</f>
        <v>4.524</v>
      </c>
      <c r="J4" s="92"/>
      <c r="K4" s="92"/>
      <c r="L4" s="92"/>
      <c r="M4" s="92"/>
      <c r="N4" s="92"/>
      <c r="O4" s="92"/>
      <c r="P4" s="92"/>
    </row>
    <row r="5" spans="1:16" x14ac:dyDescent="0.15">
      <c r="A5" s="57">
        <v>6</v>
      </c>
      <c r="B5" s="61" t="s">
        <v>1</v>
      </c>
      <c r="C5" s="62">
        <f t="shared" ref="C5:C24" si="1">VLOOKUP($C$3,$A$30:$Z$200,A5,FALSE)*$A$2</f>
        <v>-1.8341000000000001</v>
      </c>
      <c r="D5" s="62">
        <f t="shared" ref="D5:D24" si="2">VLOOKUP($D$3,$A$30:$Z$200,A5,FALSE)</f>
        <v>1.7715000000000001</v>
      </c>
      <c r="E5" s="62">
        <f t="shared" ref="E5:E24" si="3">VLOOKUP($E$3,$A$202:$Z$372,A5,FALSE)*$A$2</f>
        <v>-3.2976999999999999</v>
      </c>
      <c r="F5" s="62">
        <f t="shared" ref="F5:F24" si="4">VLOOKUP($F$3,$A$202:$Z$372,A5,FALSE)</f>
        <v>3.1488</v>
      </c>
      <c r="G5" s="64">
        <f t="shared" si="0"/>
        <v>-4.524</v>
      </c>
      <c r="H5" s="65">
        <f t="shared" ref="H5:H24" si="5">MAX(ABS(MIN($C$4:$C$24,$E$4:$E$24)),MAX($D$4:$D$24,$F$4:$F$24))</f>
        <v>4.524</v>
      </c>
      <c r="J5" s="92"/>
      <c r="K5" s="92"/>
      <c r="L5" s="92"/>
      <c r="M5" s="92"/>
      <c r="N5" s="92"/>
      <c r="O5" s="92"/>
      <c r="P5" s="92"/>
    </row>
    <row r="6" spans="1:16" x14ac:dyDescent="0.15">
      <c r="A6" s="57">
        <v>7</v>
      </c>
      <c r="B6" s="61" t="s">
        <v>2</v>
      </c>
      <c r="C6" s="62">
        <f t="shared" si="1"/>
        <v>-1.9897</v>
      </c>
      <c r="D6" s="62">
        <f t="shared" si="2"/>
        <v>1.8935</v>
      </c>
      <c r="E6" s="62">
        <f t="shared" si="3"/>
        <v>-3.7414000000000001</v>
      </c>
      <c r="F6" s="62">
        <f t="shared" si="4"/>
        <v>3.5386000000000002</v>
      </c>
      <c r="G6" s="64">
        <f t="shared" si="0"/>
        <v>-4.524</v>
      </c>
      <c r="H6" s="65">
        <f t="shared" si="5"/>
        <v>4.524</v>
      </c>
    </row>
    <row r="7" spans="1:16" x14ac:dyDescent="0.15">
      <c r="A7" s="57">
        <v>8</v>
      </c>
      <c r="B7" s="61" t="s">
        <v>3</v>
      </c>
      <c r="C7" s="62">
        <f t="shared" si="1"/>
        <v>-2.0718999999999999</v>
      </c>
      <c r="D7" s="62">
        <f t="shared" si="2"/>
        <v>1.9231</v>
      </c>
      <c r="E7" s="62">
        <f t="shared" si="3"/>
        <v>-4.0816999999999997</v>
      </c>
      <c r="F7" s="62">
        <f t="shared" si="4"/>
        <v>3.9093</v>
      </c>
      <c r="G7" s="64">
        <f t="shared" si="0"/>
        <v>-4.524</v>
      </c>
      <c r="H7" s="65">
        <f t="shared" si="5"/>
        <v>4.524</v>
      </c>
    </row>
    <row r="8" spans="1:16" x14ac:dyDescent="0.15">
      <c r="A8" s="57">
        <v>9</v>
      </c>
      <c r="B8" s="61" t="s">
        <v>4</v>
      </c>
      <c r="C8" s="62">
        <f t="shared" si="1"/>
        <v>-1.768</v>
      </c>
      <c r="D8" s="62">
        <f t="shared" si="2"/>
        <v>1.7414000000000001</v>
      </c>
      <c r="E8" s="62">
        <f t="shared" si="3"/>
        <v>-2.6892</v>
      </c>
      <c r="F8" s="62">
        <f t="shared" si="4"/>
        <v>3.1810999999999998</v>
      </c>
      <c r="G8" s="64">
        <f t="shared" si="0"/>
        <v>-4.524</v>
      </c>
      <c r="H8" s="65">
        <f t="shared" si="5"/>
        <v>4.524</v>
      </c>
    </row>
    <row r="9" spans="1:16" x14ac:dyDescent="0.15">
      <c r="A9" s="57">
        <v>10</v>
      </c>
      <c r="B9" s="61" t="s">
        <v>5</v>
      </c>
      <c r="C9" s="62">
        <f t="shared" si="1"/>
        <v>-1.8640000000000001</v>
      </c>
      <c r="D9" s="62">
        <f t="shared" si="2"/>
        <v>1.7979000000000001</v>
      </c>
      <c r="E9" s="62">
        <f t="shared" si="3"/>
        <v>-2.8492000000000002</v>
      </c>
      <c r="F9" s="62">
        <f t="shared" si="4"/>
        <v>3.2736999999999998</v>
      </c>
      <c r="G9" s="64">
        <f t="shared" si="0"/>
        <v>-4.524</v>
      </c>
      <c r="H9" s="65">
        <f t="shared" si="5"/>
        <v>4.524</v>
      </c>
    </row>
    <row r="10" spans="1:16" x14ac:dyDescent="0.15">
      <c r="A10" s="57">
        <v>11</v>
      </c>
      <c r="B10" s="61" t="s">
        <v>6</v>
      </c>
      <c r="C10" s="62">
        <f t="shared" si="1"/>
        <v>-2.0918000000000001</v>
      </c>
      <c r="D10" s="62">
        <f t="shared" si="2"/>
        <v>2.0777999999999999</v>
      </c>
      <c r="E10" s="62">
        <f t="shared" si="3"/>
        <v>-3.0131000000000001</v>
      </c>
      <c r="F10" s="62">
        <f t="shared" si="4"/>
        <v>3.2117</v>
      </c>
      <c r="G10" s="64">
        <f t="shared" si="0"/>
        <v>-4.524</v>
      </c>
      <c r="H10" s="65">
        <f t="shared" si="5"/>
        <v>4.524</v>
      </c>
    </row>
    <row r="11" spans="1:16" x14ac:dyDescent="0.15">
      <c r="A11" s="57">
        <v>12</v>
      </c>
      <c r="B11" s="61" t="s">
        <v>7</v>
      </c>
      <c r="C11" s="62">
        <f t="shared" si="1"/>
        <v>-2.3169</v>
      </c>
      <c r="D11" s="62">
        <f t="shared" si="2"/>
        <v>2.3883000000000001</v>
      </c>
      <c r="E11" s="62">
        <f t="shared" si="3"/>
        <v>-3.5463</v>
      </c>
      <c r="F11" s="62">
        <f t="shared" si="4"/>
        <v>3.71</v>
      </c>
      <c r="G11" s="64">
        <f t="shared" si="0"/>
        <v>-4.524</v>
      </c>
      <c r="H11" s="65">
        <f t="shared" si="5"/>
        <v>4.524</v>
      </c>
    </row>
    <row r="12" spans="1:16" x14ac:dyDescent="0.15">
      <c r="A12" s="57">
        <v>13</v>
      </c>
      <c r="B12" s="61" t="s">
        <v>8</v>
      </c>
      <c r="C12" s="62">
        <f t="shared" si="1"/>
        <v>-2.6951999999999998</v>
      </c>
      <c r="D12" s="62">
        <f t="shared" si="2"/>
        <v>2.7387000000000001</v>
      </c>
      <c r="E12" s="62">
        <f t="shared" si="3"/>
        <v>-4.3840000000000003</v>
      </c>
      <c r="F12" s="62">
        <f t="shared" si="4"/>
        <v>4.524</v>
      </c>
      <c r="G12" s="64">
        <f t="shared" si="0"/>
        <v>-4.524</v>
      </c>
      <c r="H12" s="65">
        <f t="shared" si="5"/>
        <v>4.524</v>
      </c>
    </row>
    <row r="13" spans="1:16" x14ac:dyDescent="0.15">
      <c r="A13" s="57">
        <v>14</v>
      </c>
      <c r="B13" s="61" t="s">
        <v>9</v>
      </c>
      <c r="C13" s="62">
        <f t="shared" si="1"/>
        <v>-3.3157000000000001</v>
      </c>
      <c r="D13" s="62">
        <f t="shared" si="2"/>
        <v>3.4148999999999998</v>
      </c>
      <c r="E13" s="62">
        <f t="shared" si="3"/>
        <v>-3.7673999999999999</v>
      </c>
      <c r="F13" s="62">
        <f t="shared" si="4"/>
        <v>3.9883999999999999</v>
      </c>
      <c r="G13" s="64">
        <f t="shared" si="0"/>
        <v>-4.524</v>
      </c>
      <c r="H13" s="65">
        <f t="shared" si="5"/>
        <v>4.524</v>
      </c>
    </row>
    <row r="14" spans="1:16" x14ac:dyDescent="0.15">
      <c r="A14" s="57">
        <v>15</v>
      </c>
      <c r="B14" s="61" t="s">
        <v>10</v>
      </c>
      <c r="C14" s="62">
        <f t="shared" si="1"/>
        <v>-2.8972000000000002</v>
      </c>
      <c r="D14" s="62">
        <f t="shared" si="2"/>
        <v>3.1825000000000001</v>
      </c>
      <c r="E14" s="62">
        <f t="shared" si="3"/>
        <v>-3.4525999999999999</v>
      </c>
      <c r="F14" s="62">
        <f t="shared" si="4"/>
        <v>3.6280999999999999</v>
      </c>
      <c r="G14" s="64">
        <f t="shared" si="0"/>
        <v>-4.524</v>
      </c>
      <c r="H14" s="65">
        <f t="shared" si="5"/>
        <v>4.524</v>
      </c>
    </row>
    <row r="15" spans="1:16" x14ac:dyDescent="0.15">
      <c r="A15" s="57">
        <v>16</v>
      </c>
      <c r="B15" s="61" t="s">
        <v>11</v>
      </c>
      <c r="C15" s="62">
        <f t="shared" si="1"/>
        <v>-2.8509000000000002</v>
      </c>
      <c r="D15" s="62">
        <f t="shared" si="2"/>
        <v>3.2303999999999999</v>
      </c>
      <c r="E15" s="62">
        <f t="shared" si="3"/>
        <v>-3.5796000000000001</v>
      </c>
      <c r="F15" s="62">
        <f t="shared" si="4"/>
        <v>3.8426</v>
      </c>
      <c r="G15" s="64">
        <f t="shared" si="0"/>
        <v>-4.524</v>
      </c>
      <c r="H15" s="65">
        <f t="shared" si="5"/>
        <v>4.524</v>
      </c>
    </row>
    <row r="16" spans="1:16" x14ac:dyDescent="0.15">
      <c r="A16" s="57">
        <v>17</v>
      </c>
      <c r="B16" s="61" t="s">
        <v>12</v>
      </c>
      <c r="C16" s="62">
        <f t="shared" si="1"/>
        <v>-2.8799000000000001</v>
      </c>
      <c r="D16" s="62">
        <f t="shared" si="2"/>
        <v>3.1238999999999999</v>
      </c>
      <c r="E16" s="62">
        <f t="shared" si="3"/>
        <v>-3.3437999999999999</v>
      </c>
      <c r="F16" s="62">
        <f t="shared" si="4"/>
        <v>3.6402999999999999</v>
      </c>
      <c r="G16" s="64">
        <f t="shared" si="0"/>
        <v>-4.524</v>
      </c>
      <c r="H16" s="65">
        <f t="shared" si="5"/>
        <v>4.524</v>
      </c>
    </row>
    <row r="17" spans="1:26" x14ac:dyDescent="0.15">
      <c r="A17" s="57">
        <v>18</v>
      </c>
      <c r="B17" s="61" t="s">
        <v>13</v>
      </c>
      <c r="C17" s="62">
        <f t="shared" si="1"/>
        <v>-3.1671</v>
      </c>
      <c r="D17" s="62">
        <f t="shared" si="2"/>
        <v>3.4862000000000002</v>
      </c>
      <c r="E17" s="62">
        <f t="shared" si="3"/>
        <v>-2.2837000000000001</v>
      </c>
      <c r="F17" s="62">
        <f t="shared" si="4"/>
        <v>3.1514000000000002</v>
      </c>
      <c r="G17" s="64">
        <f t="shared" si="0"/>
        <v>-4.524</v>
      </c>
      <c r="H17" s="65">
        <f t="shared" si="5"/>
        <v>4.524</v>
      </c>
    </row>
    <row r="18" spans="1:26" x14ac:dyDescent="0.15">
      <c r="A18" s="57">
        <v>19</v>
      </c>
      <c r="B18" s="61" t="s">
        <v>14</v>
      </c>
      <c r="C18" s="62">
        <f t="shared" si="1"/>
        <v>-3.5324</v>
      </c>
      <c r="D18" s="62">
        <f t="shared" si="2"/>
        <v>4.0967000000000002</v>
      </c>
      <c r="E18" s="62">
        <f t="shared" si="3"/>
        <v>-1.6819999999999999</v>
      </c>
      <c r="F18" s="62">
        <f t="shared" si="4"/>
        <v>2.4874000000000001</v>
      </c>
      <c r="G18" s="64">
        <f t="shared" si="0"/>
        <v>-4.524</v>
      </c>
      <c r="H18" s="65">
        <f t="shared" si="5"/>
        <v>4.524</v>
      </c>
    </row>
    <row r="19" spans="1:26" x14ac:dyDescent="0.15">
      <c r="A19" s="57">
        <v>20</v>
      </c>
      <c r="B19" s="61" t="s">
        <v>15</v>
      </c>
      <c r="C19" s="62">
        <f t="shared" si="1"/>
        <v>-2.6158999999999999</v>
      </c>
      <c r="D19" s="62">
        <f t="shared" si="2"/>
        <v>3.3864999999999998</v>
      </c>
      <c r="E19" s="62">
        <f t="shared" si="3"/>
        <v>-1.2857000000000001</v>
      </c>
      <c r="F19" s="62">
        <f t="shared" si="4"/>
        <v>2.0996999999999999</v>
      </c>
      <c r="G19" s="64">
        <f t="shared" si="0"/>
        <v>-4.524</v>
      </c>
      <c r="H19" s="65">
        <f t="shared" si="5"/>
        <v>4.524</v>
      </c>
    </row>
    <row r="20" spans="1:26" x14ac:dyDescent="0.15">
      <c r="A20" s="57">
        <v>21</v>
      </c>
      <c r="B20" s="61" t="s">
        <v>16</v>
      </c>
      <c r="C20" s="62">
        <f t="shared" si="1"/>
        <v>-1.8561000000000001</v>
      </c>
      <c r="D20" s="62">
        <f t="shared" si="2"/>
        <v>2.7458999999999998</v>
      </c>
      <c r="E20" s="62">
        <f t="shared" si="3"/>
        <v>-0.7752</v>
      </c>
      <c r="F20" s="62">
        <f t="shared" si="4"/>
        <v>1.3885000000000001</v>
      </c>
      <c r="G20" s="64">
        <f t="shared" si="0"/>
        <v>-4.524</v>
      </c>
      <c r="H20" s="65">
        <f t="shared" si="5"/>
        <v>4.524</v>
      </c>
    </row>
    <row r="21" spans="1:26" x14ac:dyDescent="0.15">
      <c r="A21" s="57">
        <v>22</v>
      </c>
      <c r="B21" s="61" t="s">
        <v>50</v>
      </c>
      <c r="C21" s="62">
        <f t="shared" si="1"/>
        <v>-1.1494</v>
      </c>
      <c r="D21" s="62">
        <f t="shared" si="2"/>
        <v>2.2382</v>
      </c>
      <c r="E21" s="62">
        <f t="shared" si="3"/>
        <v>-0.31269999999999998</v>
      </c>
      <c r="F21" s="62">
        <f t="shared" si="4"/>
        <v>0.65410000000000001</v>
      </c>
      <c r="G21" s="64">
        <f t="shared" si="0"/>
        <v>-4.524</v>
      </c>
      <c r="H21" s="65">
        <f t="shared" si="5"/>
        <v>4.524</v>
      </c>
    </row>
    <row r="22" spans="1:26" x14ac:dyDescent="0.15">
      <c r="A22" s="57">
        <v>23</v>
      </c>
      <c r="B22" s="61" t="s">
        <v>51</v>
      </c>
      <c r="C22" s="62">
        <f t="shared" si="1"/>
        <v>-0.4793</v>
      </c>
      <c r="D22" s="62">
        <f t="shared" si="2"/>
        <v>1.2438</v>
      </c>
      <c r="E22" s="62">
        <f t="shared" si="3"/>
        <v>-8.1500000000000003E-2</v>
      </c>
      <c r="F22" s="62">
        <f t="shared" si="4"/>
        <v>0.20619999999999999</v>
      </c>
      <c r="G22" s="64">
        <f t="shared" si="0"/>
        <v>-4.524</v>
      </c>
      <c r="H22" s="65">
        <f t="shared" si="5"/>
        <v>4.524</v>
      </c>
    </row>
    <row r="23" spans="1:26" x14ac:dyDescent="0.15">
      <c r="A23" s="57">
        <v>24</v>
      </c>
      <c r="B23" s="61" t="s">
        <v>52</v>
      </c>
      <c r="C23" s="62">
        <f t="shared" si="1"/>
        <v>-8.72E-2</v>
      </c>
      <c r="D23" s="62">
        <f t="shared" si="2"/>
        <v>0.3926</v>
      </c>
      <c r="E23" s="62">
        <f t="shared" si="3"/>
        <v>-1.0800000000000001E-2</v>
      </c>
      <c r="F23" s="62">
        <f t="shared" si="4"/>
        <v>3.27E-2</v>
      </c>
      <c r="G23" s="64">
        <f t="shared" si="0"/>
        <v>-4.524</v>
      </c>
      <c r="H23" s="65">
        <f t="shared" si="5"/>
        <v>4.524</v>
      </c>
    </row>
    <row r="24" spans="1:26" x14ac:dyDescent="0.15">
      <c r="A24" s="57">
        <v>25</v>
      </c>
      <c r="B24" s="61" t="s">
        <v>53</v>
      </c>
      <c r="C24" s="62">
        <f t="shared" si="1"/>
        <v>-8.0000000000000002E-3</v>
      </c>
      <c r="D24" s="62">
        <f t="shared" si="2"/>
        <v>6.4699999999999994E-2</v>
      </c>
      <c r="E24" s="62">
        <f t="shared" si="3"/>
        <v>-8.0000000000000004E-4</v>
      </c>
      <c r="F24" s="62">
        <f t="shared" si="4"/>
        <v>2.8E-3</v>
      </c>
      <c r="G24" s="64">
        <f t="shared" si="0"/>
        <v>-4.524</v>
      </c>
      <c r="H24" s="65">
        <f t="shared" si="5"/>
        <v>4.524</v>
      </c>
    </row>
    <row r="25" spans="1:26" x14ac:dyDescent="0.15">
      <c r="A25" s="57">
        <v>26</v>
      </c>
      <c r="B25" s="61"/>
      <c r="C25" s="62"/>
      <c r="D25" s="62"/>
      <c r="E25" s="62"/>
      <c r="F25" s="62"/>
      <c r="G25" s="62"/>
      <c r="H25" s="63"/>
    </row>
    <row r="26" spans="1:26" x14ac:dyDescent="0.15">
      <c r="A26" s="57"/>
      <c r="B26" s="61" t="s">
        <v>54</v>
      </c>
      <c r="C26" s="62">
        <f>VLOOKUP($C$3,$A$30:$Z$200,4,FALSE)</f>
        <v>43.505099999999999</v>
      </c>
      <c r="D26" s="62">
        <f>VLOOKUP($D$3,$A$30:$Z$200,4,FALSE)</f>
        <v>48.753300000000003</v>
      </c>
      <c r="E26" s="62">
        <f>VLOOKUP($E$3,$A$202:$Z$372,4,FALSE)</f>
        <v>51.0777</v>
      </c>
      <c r="F26" s="62">
        <f>VLOOKUP($F$3,$A$202:$Z$372,4,FALSE)</f>
        <v>56.354799999999997</v>
      </c>
      <c r="G26" s="62"/>
      <c r="H26" s="63"/>
    </row>
    <row r="27" spans="1:26" x14ac:dyDescent="0.15">
      <c r="A27" s="57"/>
      <c r="B27" s="66"/>
      <c r="C27" s="67"/>
      <c r="D27" s="67"/>
      <c r="E27" s="67"/>
      <c r="F27" s="67"/>
      <c r="G27" s="67"/>
      <c r="H27" s="68"/>
    </row>
    <row r="28" spans="1:26" x14ac:dyDescent="0.15">
      <c r="A28" s="53">
        <v>1</v>
      </c>
      <c r="B28" s="53">
        <v>2</v>
      </c>
      <c r="C28" s="53">
        <v>3</v>
      </c>
      <c r="D28" s="53">
        <v>4</v>
      </c>
      <c r="E28" s="53">
        <v>5</v>
      </c>
      <c r="F28" s="53">
        <v>6</v>
      </c>
      <c r="G28" s="53">
        <v>7</v>
      </c>
      <c r="H28" s="53">
        <v>8</v>
      </c>
      <c r="I28" s="53">
        <v>9</v>
      </c>
      <c r="J28" s="53">
        <v>10</v>
      </c>
      <c r="K28" s="53">
        <v>11</v>
      </c>
      <c r="L28" s="53">
        <v>12</v>
      </c>
      <c r="M28" s="53">
        <v>13</v>
      </c>
      <c r="N28" s="53">
        <v>14</v>
      </c>
      <c r="O28" s="53">
        <v>15</v>
      </c>
      <c r="P28" s="53">
        <v>16</v>
      </c>
      <c r="Q28" s="53">
        <v>17</v>
      </c>
      <c r="R28" s="53">
        <v>18</v>
      </c>
      <c r="S28" s="53">
        <v>19</v>
      </c>
      <c r="T28" s="53">
        <v>20</v>
      </c>
      <c r="U28" s="53">
        <v>21</v>
      </c>
      <c r="V28" s="53">
        <v>22</v>
      </c>
      <c r="W28" s="53">
        <v>23</v>
      </c>
      <c r="X28" s="53">
        <v>24</v>
      </c>
      <c r="Y28" s="53">
        <v>25</v>
      </c>
    </row>
    <row r="29" spans="1:26" x14ac:dyDescent="0.15">
      <c r="B29" s="53" t="s">
        <v>397</v>
      </c>
      <c r="D29" s="53" t="s">
        <v>25</v>
      </c>
      <c r="E29" s="53" t="s">
        <v>26</v>
      </c>
      <c r="F29" s="53" t="s">
        <v>27</v>
      </c>
      <c r="G29" s="53" t="s">
        <v>28</v>
      </c>
      <c r="H29" s="53" t="s">
        <v>29</v>
      </c>
      <c r="I29" s="53" t="s">
        <v>30</v>
      </c>
      <c r="J29" s="53" t="s">
        <v>31</v>
      </c>
      <c r="K29" s="53" t="s">
        <v>32</v>
      </c>
      <c r="L29" s="53" t="s">
        <v>33</v>
      </c>
      <c r="M29" s="53" t="s">
        <v>34</v>
      </c>
      <c r="N29" s="53" t="s">
        <v>35</v>
      </c>
      <c r="O29" s="53" t="s">
        <v>36</v>
      </c>
      <c r="P29" s="53" t="s">
        <v>37</v>
      </c>
      <c r="Q29" s="53" t="s">
        <v>38</v>
      </c>
      <c r="R29" s="53" t="s">
        <v>39</v>
      </c>
      <c r="S29" s="53" t="s">
        <v>40</v>
      </c>
      <c r="T29" s="53" t="s">
        <v>41</v>
      </c>
      <c r="U29" s="53" t="s">
        <v>42</v>
      </c>
      <c r="V29" s="53" t="s">
        <v>43</v>
      </c>
      <c r="W29" s="53" t="s">
        <v>44</v>
      </c>
      <c r="X29" s="53" t="s">
        <v>45</v>
      </c>
      <c r="Y29" s="53" t="s">
        <v>46</v>
      </c>
    </row>
    <row r="30" spans="1:26" x14ac:dyDescent="0.15">
      <c r="A30" s="53" t="str">
        <f>B30&amp;C30</f>
        <v>全国総数</v>
      </c>
      <c r="B30" s="53" t="s">
        <v>69</v>
      </c>
      <c r="C30" s="53" t="s">
        <v>70</v>
      </c>
      <c r="D30" s="81">
        <v>12614.609899999999</v>
      </c>
      <c r="E30" s="53">
        <v>451.60820000000001</v>
      </c>
      <c r="F30" s="53">
        <v>508.90929999999997</v>
      </c>
      <c r="G30" s="53">
        <v>535.05169999999998</v>
      </c>
      <c r="H30" s="53">
        <v>561.74400000000003</v>
      </c>
      <c r="I30" s="53">
        <v>593.13059999999996</v>
      </c>
      <c r="J30" s="53">
        <v>603.19640000000004</v>
      </c>
      <c r="K30" s="53">
        <v>648.45939999999996</v>
      </c>
      <c r="L30" s="53">
        <v>731.1567</v>
      </c>
      <c r="M30" s="53">
        <v>829.10770000000002</v>
      </c>
      <c r="N30" s="53">
        <v>965.02930000000003</v>
      </c>
      <c r="O30" s="53">
        <v>853.98509999999999</v>
      </c>
      <c r="P30" s="53">
        <v>776.7482</v>
      </c>
      <c r="Q30" s="53">
        <v>729.71900000000005</v>
      </c>
      <c r="R30" s="53">
        <v>807.52679999999998</v>
      </c>
      <c r="S30" s="53">
        <v>901.17949999999996</v>
      </c>
      <c r="T30" s="53">
        <v>693.09280000000001</v>
      </c>
      <c r="U30" s="53">
        <v>529.67280000000005</v>
      </c>
      <c r="V30" s="53">
        <v>366.98230000000001</v>
      </c>
      <c r="W30" s="53">
        <v>177.9016</v>
      </c>
      <c r="X30" s="53">
        <v>49.272399999999998</v>
      </c>
      <c r="Y30" s="53">
        <v>7.9523000000000001</v>
      </c>
    </row>
    <row r="31" spans="1:26" x14ac:dyDescent="0.15">
      <c r="A31" s="53" t="str">
        <f t="shared" ref="A31:A103" si="6">B31&amp;C31</f>
        <v>全国男</v>
      </c>
      <c r="B31" s="53" t="s">
        <v>69</v>
      </c>
      <c r="C31" s="53" t="s">
        <v>17</v>
      </c>
      <c r="D31" s="53">
        <v>6134.9580999999998</v>
      </c>
      <c r="E31" s="53">
        <v>231.1189</v>
      </c>
      <c r="F31" s="53">
        <v>260.6651</v>
      </c>
      <c r="G31" s="53">
        <v>274.2131</v>
      </c>
      <c r="H31" s="53">
        <v>288.00290000000001</v>
      </c>
      <c r="I31" s="53">
        <v>301.7869</v>
      </c>
      <c r="J31" s="53">
        <v>307.40870000000001</v>
      </c>
      <c r="K31" s="53">
        <v>329.70310000000001</v>
      </c>
      <c r="L31" s="53">
        <v>369.68549999999999</v>
      </c>
      <c r="M31" s="53">
        <v>418.94459999999998</v>
      </c>
      <c r="N31" s="53">
        <v>486.29899999999998</v>
      </c>
      <c r="O31" s="53">
        <v>427.70030000000003</v>
      </c>
      <c r="P31" s="53">
        <v>386.53030000000001</v>
      </c>
      <c r="Q31" s="53">
        <v>359.2903</v>
      </c>
      <c r="R31" s="53">
        <v>391.00599999999997</v>
      </c>
      <c r="S31" s="53">
        <v>424.92860000000002</v>
      </c>
      <c r="T31" s="53">
        <v>309.286</v>
      </c>
      <c r="U31" s="53">
        <v>219.60929999999999</v>
      </c>
      <c r="V31" s="53">
        <v>130.34729999999999</v>
      </c>
      <c r="W31" s="53">
        <v>49.130299999999998</v>
      </c>
      <c r="X31" s="53">
        <v>9.2110000000000003</v>
      </c>
      <c r="Y31" s="53">
        <v>0.97660000000000002</v>
      </c>
      <c r="Z31" s="53" t="s">
        <v>71</v>
      </c>
    </row>
    <row r="32" spans="1:26" s="55" customFormat="1" x14ac:dyDescent="0.15">
      <c r="A32" s="53" t="str">
        <f t="shared" si="6"/>
        <v>全国女</v>
      </c>
      <c r="B32" s="53" t="s">
        <v>69</v>
      </c>
      <c r="C32" s="53" t="s">
        <v>19</v>
      </c>
      <c r="D32" s="53">
        <v>6479.6517999999996</v>
      </c>
      <c r="E32" s="53">
        <v>220.48929999999999</v>
      </c>
      <c r="F32" s="53">
        <v>248.24420000000001</v>
      </c>
      <c r="G32" s="53">
        <v>260.83859999999999</v>
      </c>
      <c r="H32" s="53">
        <v>273.74110000000002</v>
      </c>
      <c r="I32" s="53">
        <v>291.34370000000001</v>
      </c>
      <c r="J32" s="53">
        <v>295.78769999999997</v>
      </c>
      <c r="K32" s="53">
        <v>318.75630000000001</v>
      </c>
      <c r="L32" s="53">
        <v>361.47120000000001</v>
      </c>
      <c r="M32" s="53">
        <v>410.16309999999999</v>
      </c>
      <c r="N32" s="53">
        <v>478.7303</v>
      </c>
      <c r="O32" s="53">
        <v>426.28480000000002</v>
      </c>
      <c r="P32" s="53">
        <v>390.21789999999999</v>
      </c>
      <c r="Q32" s="53">
        <v>370.42869999999999</v>
      </c>
      <c r="R32" s="53">
        <v>416.52080000000001</v>
      </c>
      <c r="S32" s="53">
        <v>476.2509</v>
      </c>
      <c r="T32" s="53">
        <v>383.80680000000001</v>
      </c>
      <c r="U32" s="53">
        <v>310.06349999999998</v>
      </c>
      <c r="V32" s="53">
        <v>236.63499999999999</v>
      </c>
      <c r="W32" s="53">
        <v>128.7713</v>
      </c>
      <c r="X32" s="53">
        <v>40.061399999999999</v>
      </c>
      <c r="Y32" s="53">
        <v>6.9756999999999998</v>
      </c>
    </row>
    <row r="33" spans="1:26" s="55" customFormat="1" x14ac:dyDescent="0.15">
      <c r="A33" s="53" t="str">
        <f t="shared" si="6"/>
        <v>全国市部総数</v>
      </c>
      <c r="B33" s="53" t="s">
        <v>72</v>
      </c>
      <c r="C33" s="53" t="s">
        <v>73</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row>
    <row r="34" spans="1:26" s="55" customFormat="1" x14ac:dyDescent="0.15">
      <c r="A34" s="53" t="str">
        <f t="shared" si="6"/>
        <v>全国市部男</v>
      </c>
      <c r="B34" s="53" t="s">
        <v>72</v>
      </c>
      <c r="C34" s="53" t="s">
        <v>17</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5" t="s">
        <v>74</v>
      </c>
    </row>
    <row r="35" spans="1:26" s="55" customFormat="1" x14ac:dyDescent="0.15">
      <c r="A35" s="53" t="str">
        <f t="shared" si="6"/>
        <v>全国市部女</v>
      </c>
      <c r="B35" s="53" t="s">
        <v>72</v>
      </c>
      <c r="C35" s="53" t="s">
        <v>19</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row>
    <row r="36" spans="1:26" x14ac:dyDescent="0.15">
      <c r="A36" s="53" t="str">
        <f t="shared" si="6"/>
        <v>全国郡部総数</v>
      </c>
      <c r="B36" s="53" t="s">
        <v>75</v>
      </c>
      <c r="C36" s="53" t="s">
        <v>76</v>
      </c>
      <c r="D36" s="53">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row>
    <row r="37" spans="1:26" x14ac:dyDescent="0.15">
      <c r="A37" s="53" t="str">
        <f t="shared" si="6"/>
        <v>全国郡部男</v>
      </c>
      <c r="B37" s="53" t="s">
        <v>75</v>
      </c>
      <c r="C37" s="53" t="s">
        <v>17</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t="s">
        <v>77</v>
      </c>
    </row>
    <row r="38" spans="1:26" x14ac:dyDescent="0.15">
      <c r="A38" s="53" t="str">
        <f t="shared" si="6"/>
        <v>全国郡部女</v>
      </c>
      <c r="B38" s="53" t="s">
        <v>75</v>
      </c>
      <c r="C38" s="53" t="s">
        <v>19</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row>
    <row r="39" spans="1:26" x14ac:dyDescent="0.15">
      <c r="A39" s="53" t="str">
        <f t="shared" si="6"/>
        <v>東北地方総数</v>
      </c>
      <c r="B39" s="53" t="s">
        <v>78</v>
      </c>
      <c r="C39" s="53" t="s">
        <v>79</v>
      </c>
      <c r="D39" s="53">
        <v>861.11950000000002</v>
      </c>
      <c r="E39" s="53">
        <v>27.4</v>
      </c>
      <c r="F39" s="53">
        <v>32.238399999999999</v>
      </c>
      <c r="G39" s="53">
        <v>35.251399999999997</v>
      </c>
      <c r="H39" s="53">
        <v>37.807099999999998</v>
      </c>
      <c r="I39" s="53">
        <v>33.8414</v>
      </c>
      <c r="J39" s="53">
        <v>34.994999999999997</v>
      </c>
      <c r="K39" s="53">
        <v>40.296500000000002</v>
      </c>
      <c r="L39" s="53">
        <v>47.579700000000003</v>
      </c>
      <c r="M39" s="53">
        <v>54.514299999999999</v>
      </c>
      <c r="N39" s="53">
        <v>59.278799999999997</v>
      </c>
      <c r="O39" s="53">
        <v>54.026200000000003</v>
      </c>
      <c r="P39" s="53">
        <v>55.868099999999998</v>
      </c>
      <c r="Q39" s="53">
        <v>59.950400000000002</v>
      </c>
      <c r="R39" s="53">
        <v>67.301500000000004</v>
      </c>
      <c r="S39" s="53">
        <v>65.7744</v>
      </c>
      <c r="T39" s="53">
        <v>47.953600000000002</v>
      </c>
      <c r="U39" s="53">
        <v>41.388500000000001</v>
      </c>
      <c r="V39" s="53">
        <v>31.593499999999999</v>
      </c>
      <c r="W39" s="53">
        <v>15.8537</v>
      </c>
      <c r="X39" s="53">
        <v>4.1685999999999996</v>
      </c>
      <c r="Y39" s="53">
        <v>0.58950000000000002</v>
      </c>
    </row>
    <row r="40" spans="1:26" x14ac:dyDescent="0.15">
      <c r="A40" s="53" t="str">
        <f t="shared" si="6"/>
        <v>東北地方男</v>
      </c>
      <c r="B40" s="53" t="s">
        <v>78</v>
      </c>
      <c r="C40" s="53" t="s">
        <v>17</v>
      </c>
      <c r="D40" s="53">
        <v>416.16930000000002</v>
      </c>
      <c r="E40" s="53">
        <v>13.9899</v>
      </c>
      <c r="F40" s="53">
        <v>16.512599999999999</v>
      </c>
      <c r="G40" s="53">
        <v>18.066099999999999</v>
      </c>
      <c r="H40" s="53">
        <v>19.515799999999999</v>
      </c>
      <c r="I40" s="53">
        <v>17.776199999999999</v>
      </c>
      <c r="J40" s="53">
        <v>18.1066</v>
      </c>
      <c r="K40" s="53">
        <v>20.623100000000001</v>
      </c>
      <c r="L40" s="53">
        <v>24.1782</v>
      </c>
      <c r="M40" s="53">
        <v>27.860600000000002</v>
      </c>
      <c r="N40" s="53">
        <v>30.122599999999998</v>
      </c>
      <c r="O40" s="53">
        <v>27.068999999999999</v>
      </c>
      <c r="P40" s="53">
        <v>27.7242</v>
      </c>
      <c r="Q40" s="53">
        <v>29.462900000000001</v>
      </c>
      <c r="R40" s="53">
        <v>32.779000000000003</v>
      </c>
      <c r="S40" s="53">
        <v>31.522600000000001</v>
      </c>
      <c r="T40" s="53">
        <v>21.1036</v>
      </c>
      <c r="U40" s="53">
        <v>16.293500000000002</v>
      </c>
      <c r="V40" s="53">
        <v>10.631</v>
      </c>
      <c r="W40" s="53">
        <v>4.1536999999999997</v>
      </c>
      <c r="X40" s="53">
        <v>0.75980000000000003</v>
      </c>
      <c r="Y40" s="53">
        <v>7.8600000000000003E-2</v>
      </c>
      <c r="Z40" s="53" t="s">
        <v>80</v>
      </c>
    </row>
    <row r="41" spans="1:26" x14ac:dyDescent="0.15">
      <c r="A41" s="53" t="str">
        <f t="shared" si="6"/>
        <v>東北地方女</v>
      </c>
      <c r="B41" s="53" t="s">
        <v>78</v>
      </c>
      <c r="C41" s="53" t="s">
        <v>19</v>
      </c>
      <c r="D41" s="53">
        <v>444.9502</v>
      </c>
      <c r="E41" s="53">
        <v>13.4101</v>
      </c>
      <c r="F41" s="53">
        <v>15.7258</v>
      </c>
      <c r="G41" s="53">
        <v>17.185300000000002</v>
      </c>
      <c r="H41" s="53">
        <v>18.2913</v>
      </c>
      <c r="I41" s="53">
        <v>16.065200000000001</v>
      </c>
      <c r="J41" s="53">
        <v>16.888400000000001</v>
      </c>
      <c r="K41" s="53">
        <v>19.673400000000001</v>
      </c>
      <c r="L41" s="53">
        <v>23.401499999999999</v>
      </c>
      <c r="M41" s="53">
        <v>26.653700000000001</v>
      </c>
      <c r="N41" s="53">
        <v>29.156199999999998</v>
      </c>
      <c r="O41" s="53">
        <v>26.9572</v>
      </c>
      <c r="P41" s="53">
        <v>28.143899999999999</v>
      </c>
      <c r="Q41" s="53">
        <v>30.487500000000001</v>
      </c>
      <c r="R41" s="53">
        <v>34.522500000000001</v>
      </c>
      <c r="S41" s="53">
        <v>34.251800000000003</v>
      </c>
      <c r="T41" s="53">
        <v>26.85</v>
      </c>
      <c r="U41" s="53">
        <v>25.094999999999999</v>
      </c>
      <c r="V41" s="53">
        <v>20.962499999999999</v>
      </c>
      <c r="W41" s="53">
        <v>11.7</v>
      </c>
      <c r="X41" s="53">
        <v>3.4087999999999998</v>
      </c>
      <c r="Y41" s="53">
        <v>0.51090000000000002</v>
      </c>
    </row>
    <row r="42" spans="1:26" x14ac:dyDescent="0.15">
      <c r="A42" s="53" t="str">
        <f t="shared" si="6"/>
        <v>北海道総数</v>
      </c>
      <c r="B42" s="53" t="s">
        <v>81</v>
      </c>
      <c r="C42" s="53" t="s">
        <v>82</v>
      </c>
      <c r="D42" s="53">
        <v>522.46140000000003</v>
      </c>
      <c r="E42" s="53">
        <v>16.237300000000001</v>
      </c>
      <c r="F42" s="53">
        <v>18.9483</v>
      </c>
      <c r="G42" s="53">
        <v>20.3948</v>
      </c>
      <c r="H42" s="53">
        <v>22.122900000000001</v>
      </c>
      <c r="I42" s="53">
        <v>22.040900000000001</v>
      </c>
      <c r="J42" s="53">
        <v>22.413</v>
      </c>
      <c r="K42" s="53">
        <v>24.746300000000002</v>
      </c>
      <c r="L42" s="53">
        <v>28.715399999999999</v>
      </c>
      <c r="M42" s="53">
        <v>33.654899999999998</v>
      </c>
      <c r="N42" s="53">
        <v>38.816200000000002</v>
      </c>
      <c r="O42" s="53">
        <v>34.555199999999999</v>
      </c>
      <c r="P42" s="53">
        <v>33.969900000000003</v>
      </c>
      <c r="Q42" s="53">
        <v>33.537999999999997</v>
      </c>
      <c r="R42" s="53">
        <v>39.587499999999999</v>
      </c>
      <c r="S42" s="53">
        <v>41.987499999999997</v>
      </c>
      <c r="T42" s="53">
        <v>30.744599999999998</v>
      </c>
      <c r="U42" s="53">
        <v>24.791799999999999</v>
      </c>
      <c r="V42" s="53">
        <v>17.736799999999999</v>
      </c>
      <c r="W42" s="53">
        <v>8.7232000000000003</v>
      </c>
      <c r="X42" s="53">
        <v>2.4417</v>
      </c>
      <c r="Y42" s="53">
        <v>0.38919999999999999</v>
      </c>
    </row>
    <row r="43" spans="1:26" x14ac:dyDescent="0.15">
      <c r="A43" s="53" t="str">
        <f t="shared" si="6"/>
        <v>北海道男</v>
      </c>
      <c r="B43" s="53" t="s">
        <v>81</v>
      </c>
      <c r="C43" s="53" t="s">
        <v>17</v>
      </c>
      <c r="D43" s="53">
        <v>246.50880000000001</v>
      </c>
      <c r="E43" s="53">
        <v>8.3003999999999998</v>
      </c>
      <c r="F43" s="53">
        <v>9.6777999999999995</v>
      </c>
      <c r="G43" s="53">
        <v>10.472799999999999</v>
      </c>
      <c r="H43" s="53">
        <v>11.3445</v>
      </c>
      <c r="I43" s="53">
        <v>11.2616</v>
      </c>
      <c r="J43" s="53">
        <v>11.258699999999999</v>
      </c>
      <c r="K43" s="53">
        <v>12.400600000000001</v>
      </c>
      <c r="L43" s="53">
        <v>14.2111</v>
      </c>
      <c r="M43" s="53">
        <v>16.637699999999999</v>
      </c>
      <c r="N43" s="53">
        <v>19.142600000000002</v>
      </c>
      <c r="O43" s="53">
        <v>16.629200000000001</v>
      </c>
      <c r="P43" s="53">
        <v>16.2041</v>
      </c>
      <c r="Q43" s="53">
        <v>16.059000000000001</v>
      </c>
      <c r="R43" s="53">
        <v>18.572700000000001</v>
      </c>
      <c r="S43" s="53">
        <v>18.968900000000001</v>
      </c>
      <c r="T43" s="53">
        <v>12.9839</v>
      </c>
      <c r="U43" s="53">
        <v>9.8184000000000005</v>
      </c>
      <c r="V43" s="53">
        <v>6.3021000000000003</v>
      </c>
      <c r="W43" s="53">
        <v>2.4544000000000001</v>
      </c>
      <c r="X43" s="53">
        <v>0.4677</v>
      </c>
      <c r="Y43" s="53">
        <v>5.16E-2</v>
      </c>
      <c r="Z43" s="53" t="s">
        <v>83</v>
      </c>
    </row>
    <row r="44" spans="1:26" x14ac:dyDescent="0.15">
      <c r="A44" s="53" t="str">
        <f t="shared" si="6"/>
        <v>北海道女</v>
      </c>
      <c r="B44" s="53" t="s">
        <v>81</v>
      </c>
      <c r="C44" s="53" t="s">
        <v>19</v>
      </c>
      <c r="D44" s="53">
        <v>275.95260000000002</v>
      </c>
      <c r="E44" s="53">
        <v>7.9368999999999996</v>
      </c>
      <c r="F44" s="53">
        <v>9.2705000000000002</v>
      </c>
      <c r="G44" s="53">
        <v>9.9220000000000006</v>
      </c>
      <c r="H44" s="53">
        <v>10.7784</v>
      </c>
      <c r="I44" s="53">
        <v>10.779299999999999</v>
      </c>
      <c r="J44" s="53">
        <v>11.154299999999999</v>
      </c>
      <c r="K44" s="53">
        <v>12.345700000000001</v>
      </c>
      <c r="L44" s="53">
        <v>14.504300000000001</v>
      </c>
      <c r="M44" s="53">
        <v>17.017199999999999</v>
      </c>
      <c r="N44" s="53">
        <v>19.6736</v>
      </c>
      <c r="O44" s="53">
        <v>17.925999999999998</v>
      </c>
      <c r="P44" s="53">
        <v>17.765799999999999</v>
      </c>
      <c r="Q44" s="53">
        <v>17.478999999999999</v>
      </c>
      <c r="R44" s="53">
        <v>21.014800000000001</v>
      </c>
      <c r="S44" s="53">
        <v>23.018599999999999</v>
      </c>
      <c r="T44" s="53">
        <v>17.7607</v>
      </c>
      <c r="U44" s="53">
        <v>14.9734</v>
      </c>
      <c r="V44" s="53">
        <v>11.434699999999999</v>
      </c>
      <c r="W44" s="53">
        <v>6.2687999999999997</v>
      </c>
      <c r="X44" s="53">
        <v>1.974</v>
      </c>
      <c r="Y44" s="53">
        <v>0.33760000000000001</v>
      </c>
    </row>
    <row r="45" spans="1:26" x14ac:dyDescent="0.15">
      <c r="A45" s="53" t="str">
        <f t="shared" si="6"/>
        <v>青森県総数</v>
      </c>
      <c r="B45" s="53" t="s">
        <v>84</v>
      </c>
      <c r="C45" s="53" t="s">
        <v>85</v>
      </c>
      <c r="D45" s="53">
        <v>123.7984</v>
      </c>
      <c r="E45" s="53">
        <v>3.7334000000000001</v>
      </c>
      <c r="F45" s="53">
        <v>4.3520000000000003</v>
      </c>
      <c r="G45" s="53">
        <v>4.8258000000000001</v>
      </c>
      <c r="H45" s="53">
        <v>5.2089999999999996</v>
      </c>
      <c r="I45" s="53">
        <v>4.3853999999999997</v>
      </c>
      <c r="J45" s="53">
        <v>4.6128</v>
      </c>
      <c r="K45" s="53">
        <v>5.3139000000000003</v>
      </c>
      <c r="L45" s="53">
        <v>6.4848999999999997</v>
      </c>
      <c r="M45" s="53">
        <v>7.58</v>
      </c>
      <c r="N45" s="53">
        <v>8.5326000000000004</v>
      </c>
      <c r="O45" s="53">
        <v>8.1545000000000005</v>
      </c>
      <c r="P45" s="53">
        <v>8.4209999999999994</v>
      </c>
      <c r="Q45" s="53">
        <v>8.9225999999999992</v>
      </c>
      <c r="R45" s="53">
        <v>10.069900000000001</v>
      </c>
      <c r="S45" s="53">
        <v>10.1906</v>
      </c>
      <c r="T45" s="53">
        <v>7.3871000000000002</v>
      </c>
      <c r="U45" s="53">
        <v>6.2724000000000002</v>
      </c>
      <c r="V45" s="53">
        <v>4.6710000000000003</v>
      </c>
      <c r="W45" s="53">
        <v>2.1082000000000001</v>
      </c>
      <c r="X45" s="53">
        <v>0.52370000000000005</v>
      </c>
      <c r="Y45" s="53">
        <v>7.1400000000000005E-2</v>
      </c>
    </row>
    <row r="46" spans="1:26" x14ac:dyDescent="0.15">
      <c r="A46" s="53" t="str">
        <f t="shared" si="6"/>
        <v>青森県男</v>
      </c>
      <c r="B46" s="53" t="s">
        <v>84</v>
      </c>
      <c r="C46" s="53" t="s">
        <v>17</v>
      </c>
      <c r="D46" s="53">
        <v>58.340200000000003</v>
      </c>
      <c r="E46" s="53">
        <v>1.8979999999999999</v>
      </c>
      <c r="F46" s="53">
        <v>2.2328000000000001</v>
      </c>
      <c r="G46" s="53">
        <v>2.4590000000000001</v>
      </c>
      <c r="H46" s="53">
        <v>2.6958000000000002</v>
      </c>
      <c r="I46" s="53">
        <v>2.3001999999999998</v>
      </c>
      <c r="J46" s="53">
        <v>2.3885999999999998</v>
      </c>
      <c r="K46" s="53">
        <v>2.7</v>
      </c>
      <c r="L46" s="53">
        <v>3.2576000000000001</v>
      </c>
      <c r="M46" s="53">
        <v>3.8178000000000001</v>
      </c>
      <c r="N46" s="53">
        <v>4.2462</v>
      </c>
      <c r="O46" s="53">
        <v>3.9796999999999998</v>
      </c>
      <c r="P46" s="53">
        <v>4.0682999999999998</v>
      </c>
      <c r="Q46" s="53">
        <v>4.2344999999999997</v>
      </c>
      <c r="R46" s="53">
        <v>4.7561999999999998</v>
      </c>
      <c r="S46" s="53">
        <v>4.6936</v>
      </c>
      <c r="T46" s="53">
        <v>3.0775999999999999</v>
      </c>
      <c r="U46" s="53">
        <v>2.3523000000000001</v>
      </c>
      <c r="V46" s="53">
        <v>1.4816</v>
      </c>
      <c r="W46" s="53">
        <v>0.50929999999999997</v>
      </c>
      <c r="X46" s="53">
        <v>8.4000000000000005E-2</v>
      </c>
      <c r="Y46" s="53">
        <v>8.5000000000000006E-3</v>
      </c>
      <c r="Z46" s="53" t="s">
        <v>86</v>
      </c>
    </row>
    <row r="47" spans="1:26" x14ac:dyDescent="0.15">
      <c r="A47" s="53" t="str">
        <f t="shared" si="6"/>
        <v>青森県女</v>
      </c>
      <c r="B47" s="53" t="s">
        <v>84</v>
      </c>
      <c r="C47" s="53" t="s">
        <v>19</v>
      </c>
      <c r="D47" s="53">
        <v>65.458200000000005</v>
      </c>
      <c r="E47" s="53">
        <v>1.8353999999999999</v>
      </c>
      <c r="F47" s="53">
        <v>2.1192000000000002</v>
      </c>
      <c r="G47" s="53">
        <v>2.3668</v>
      </c>
      <c r="H47" s="53">
        <v>2.5131999999999999</v>
      </c>
      <c r="I47" s="53">
        <v>2.0851999999999999</v>
      </c>
      <c r="J47" s="53">
        <v>2.2242000000000002</v>
      </c>
      <c r="K47" s="53">
        <v>2.6139000000000001</v>
      </c>
      <c r="L47" s="53">
        <v>3.2273000000000001</v>
      </c>
      <c r="M47" s="53">
        <v>3.7622</v>
      </c>
      <c r="N47" s="53">
        <v>4.2864000000000004</v>
      </c>
      <c r="O47" s="53">
        <v>4.1748000000000003</v>
      </c>
      <c r="P47" s="53">
        <v>4.3526999999999996</v>
      </c>
      <c r="Q47" s="53">
        <v>4.6881000000000004</v>
      </c>
      <c r="R47" s="53">
        <v>5.3136999999999999</v>
      </c>
      <c r="S47" s="53">
        <v>5.4969999999999999</v>
      </c>
      <c r="T47" s="53">
        <v>4.3094999999999999</v>
      </c>
      <c r="U47" s="53">
        <v>3.9201000000000001</v>
      </c>
      <c r="V47" s="53">
        <v>3.1894</v>
      </c>
      <c r="W47" s="53">
        <v>1.5989</v>
      </c>
      <c r="X47" s="53">
        <v>0.43969999999999998</v>
      </c>
      <c r="Y47" s="53">
        <v>6.2899999999999998E-2</v>
      </c>
    </row>
    <row r="48" spans="1:26" x14ac:dyDescent="0.15">
      <c r="A48" s="53" t="str">
        <f t="shared" si="6"/>
        <v>岩手県総数</v>
      </c>
      <c r="B48" s="53" t="s">
        <v>87</v>
      </c>
      <c r="C48" s="53" t="s">
        <v>88</v>
      </c>
      <c r="D48" s="53">
        <v>121.0534</v>
      </c>
      <c r="E48" s="53">
        <v>3.7343999999999999</v>
      </c>
      <c r="F48" s="53">
        <v>4.5091000000000001</v>
      </c>
      <c r="G48" s="53">
        <v>5.0011999999999999</v>
      </c>
      <c r="H48" s="53">
        <v>5.2453000000000003</v>
      </c>
      <c r="I48" s="53">
        <v>4.3292000000000002</v>
      </c>
      <c r="J48" s="53">
        <v>4.6745000000000001</v>
      </c>
      <c r="K48" s="53">
        <v>5.3514999999999997</v>
      </c>
      <c r="L48" s="53">
        <v>6.4409000000000001</v>
      </c>
      <c r="M48" s="53">
        <v>7.4893999999999998</v>
      </c>
      <c r="N48" s="53">
        <v>8.2138000000000009</v>
      </c>
      <c r="O48" s="53">
        <v>7.6369999999999996</v>
      </c>
      <c r="P48" s="53">
        <v>7.9659000000000004</v>
      </c>
      <c r="Q48" s="53">
        <v>8.5341000000000005</v>
      </c>
      <c r="R48" s="53">
        <v>9.6054999999999993</v>
      </c>
      <c r="S48" s="53">
        <v>9.4026999999999994</v>
      </c>
      <c r="T48" s="53">
        <v>7.1266999999999996</v>
      </c>
      <c r="U48" s="53">
        <v>6.3395000000000001</v>
      </c>
      <c r="V48" s="53">
        <v>4.8414999999999999</v>
      </c>
      <c r="W48" s="53">
        <v>2.3862000000000001</v>
      </c>
      <c r="X48" s="53">
        <v>0.6411</v>
      </c>
      <c r="Y48" s="53">
        <v>9.2700000000000005E-2</v>
      </c>
    </row>
    <row r="49" spans="1:26" x14ac:dyDescent="0.15">
      <c r="A49" s="53" t="str">
        <f t="shared" si="6"/>
        <v>岩手県男</v>
      </c>
      <c r="B49" s="53" t="s">
        <v>87</v>
      </c>
      <c r="C49" s="53" t="s">
        <v>17</v>
      </c>
      <c r="D49" s="53">
        <v>58.295200000000001</v>
      </c>
      <c r="E49" s="53">
        <v>1.9058999999999999</v>
      </c>
      <c r="F49" s="53">
        <v>2.3018000000000001</v>
      </c>
      <c r="G49" s="53">
        <v>2.5686</v>
      </c>
      <c r="H49" s="53">
        <v>2.7012</v>
      </c>
      <c r="I49" s="53">
        <v>2.2688999999999999</v>
      </c>
      <c r="J49" s="53">
        <v>2.4142999999999999</v>
      </c>
      <c r="K49" s="53">
        <v>2.7431999999999999</v>
      </c>
      <c r="L49" s="53">
        <v>3.2736000000000001</v>
      </c>
      <c r="M49" s="53">
        <v>3.8298999999999999</v>
      </c>
      <c r="N49" s="53">
        <v>4.2221000000000002</v>
      </c>
      <c r="O49" s="53">
        <v>3.8285</v>
      </c>
      <c r="P49" s="53">
        <v>3.9933999999999998</v>
      </c>
      <c r="Q49" s="53">
        <v>4.2286000000000001</v>
      </c>
      <c r="R49" s="53">
        <v>4.7015000000000002</v>
      </c>
      <c r="S49" s="53">
        <v>4.4766000000000004</v>
      </c>
      <c r="T49" s="53">
        <v>3.0592000000000001</v>
      </c>
      <c r="U49" s="53">
        <v>2.4708000000000001</v>
      </c>
      <c r="V49" s="53">
        <v>1.6248</v>
      </c>
      <c r="W49" s="53">
        <v>0.63229999999999997</v>
      </c>
      <c r="X49" s="53">
        <v>0.1116</v>
      </c>
      <c r="Y49" s="53">
        <v>1.11E-2</v>
      </c>
      <c r="Z49" s="53" t="s">
        <v>89</v>
      </c>
    </row>
    <row r="50" spans="1:26" x14ac:dyDescent="0.15">
      <c r="A50" s="53" t="str">
        <f t="shared" si="6"/>
        <v>岩手県女</v>
      </c>
      <c r="B50" s="53" t="s">
        <v>87</v>
      </c>
      <c r="C50" s="53" t="s">
        <v>19</v>
      </c>
      <c r="D50" s="53">
        <v>62.758200000000002</v>
      </c>
      <c r="E50" s="53">
        <v>1.8285</v>
      </c>
      <c r="F50" s="53">
        <v>2.2073</v>
      </c>
      <c r="G50" s="53">
        <v>2.4325999999999999</v>
      </c>
      <c r="H50" s="53">
        <v>2.5440999999999998</v>
      </c>
      <c r="I50" s="53">
        <v>2.0602999999999998</v>
      </c>
      <c r="J50" s="53">
        <v>2.2602000000000002</v>
      </c>
      <c r="K50" s="53">
        <v>2.6082999999999998</v>
      </c>
      <c r="L50" s="53">
        <v>3.1673</v>
      </c>
      <c r="M50" s="53">
        <v>3.6595</v>
      </c>
      <c r="N50" s="53">
        <v>3.9916999999999998</v>
      </c>
      <c r="O50" s="53">
        <v>3.8085</v>
      </c>
      <c r="P50" s="53">
        <v>3.9725000000000001</v>
      </c>
      <c r="Q50" s="53">
        <v>4.3055000000000003</v>
      </c>
      <c r="R50" s="53">
        <v>4.9039999999999999</v>
      </c>
      <c r="S50" s="53">
        <v>4.9260999999999999</v>
      </c>
      <c r="T50" s="53">
        <v>4.0674999999999999</v>
      </c>
      <c r="U50" s="53">
        <v>3.8687</v>
      </c>
      <c r="V50" s="53">
        <v>3.2166999999999999</v>
      </c>
      <c r="W50" s="53">
        <v>1.7539</v>
      </c>
      <c r="X50" s="53">
        <v>0.52949999999999997</v>
      </c>
      <c r="Y50" s="53">
        <v>8.1600000000000006E-2</v>
      </c>
    </row>
    <row r="51" spans="1:26" x14ac:dyDescent="0.15">
      <c r="A51" s="53" t="str">
        <f t="shared" si="6"/>
        <v>宮城県総数</v>
      </c>
      <c r="B51" s="53" t="s">
        <v>90</v>
      </c>
      <c r="C51" s="53" t="s">
        <v>88</v>
      </c>
      <c r="D51" s="53">
        <v>230.1996</v>
      </c>
      <c r="E51" s="53">
        <v>7.9154</v>
      </c>
      <c r="F51" s="53">
        <v>9.2065999999999999</v>
      </c>
      <c r="G51" s="53">
        <v>9.7208000000000006</v>
      </c>
      <c r="H51" s="53">
        <v>10.9137</v>
      </c>
      <c r="I51" s="53">
        <v>11.2346</v>
      </c>
      <c r="J51" s="53">
        <v>10.667899999999999</v>
      </c>
      <c r="K51" s="53">
        <v>12.0945</v>
      </c>
      <c r="L51" s="53">
        <v>13.989100000000001</v>
      </c>
      <c r="M51" s="53">
        <v>15.626099999999999</v>
      </c>
      <c r="N51" s="53">
        <v>16.899000000000001</v>
      </c>
      <c r="O51" s="53">
        <v>14.656700000000001</v>
      </c>
      <c r="P51" s="53">
        <v>14.116400000000001</v>
      </c>
      <c r="Q51" s="53">
        <v>14.486499999999999</v>
      </c>
      <c r="R51" s="53">
        <v>16.145900000000001</v>
      </c>
      <c r="S51" s="53">
        <v>15.7967</v>
      </c>
      <c r="T51" s="53">
        <v>11.3819</v>
      </c>
      <c r="U51" s="53">
        <v>9.3054000000000006</v>
      </c>
      <c r="V51" s="53">
        <v>6.8330000000000002</v>
      </c>
      <c r="W51" s="53">
        <v>3.3933</v>
      </c>
      <c r="X51" s="53">
        <v>0.90890000000000004</v>
      </c>
      <c r="Y51" s="53">
        <v>0.1333</v>
      </c>
    </row>
    <row r="52" spans="1:26" x14ac:dyDescent="0.15">
      <c r="A52" s="53" t="str">
        <f t="shared" si="6"/>
        <v>宮城県男</v>
      </c>
      <c r="B52" s="53" t="s">
        <v>90</v>
      </c>
      <c r="C52" s="53" t="s">
        <v>17</v>
      </c>
      <c r="D52" s="53">
        <v>112.2598</v>
      </c>
      <c r="E52" s="53">
        <v>4.0636000000000001</v>
      </c>
      <c r="F52" s="53">
        <v>4.7279</v>
      </c>
      <c r="G52" s="53">
        <v>4.9724000000000004</v>
      </c>
      <c r="H52" s="53">
        <v>5.6147</v>
      </c>
      <c r="I52" s="53">
        <v>5.8085000000000004</v>
      </c>
      <c r="J52" s="53">
        <v>5.3941999999999997</v>
      </c>
      <c r="K52" s="53">
        <v>6.1185</v>
      </c>
      <c r="L52" s="53">
        <v>7.0072999999999999</v>
      </c>
      <c r="M52" s="53">
        <v>7.9004000000000003</v>
      </c>
      <c r="N52" s="53">
        <v>8.5541999999999998</v>
      </c>
      <c r="O52" s="53">
        <v>7.4043999999999999</v>
      </c>
      <c r="P52" s="53">
        <v>7.0243000000000002</v>
      </c>
      <c r="Q52" s="53">
        <v>7.1245000000000003</v>
      </c>
      <c r="R52" s="53">
        <v>7.8502000000000001</v>
      </c>
      <c r="S52" s="53">
        <v>7.5682</v>
      </c>
      <c r="T52" s="53">
        <v>5.1637000000000004</v>
      </c>
      <c r="U52" s="53">
        <v>3.78</v>
      </c>
      <c r="V52" s="53">
        <v>2.3940000000000001</v>
      </c>
      <c r="W52" s="53">
        <v>0.93689999999999996</v>
      </c>
      <c r="X52" s="53">
        <v>0.17910000000000001</v>
      </c>
      <c r="Y52" s="53">
        <v>1.9699999999999999E-2</v>
      </c>
      <c r="Z52" s="53" t="s">
        <v>91</v>
      </c>
    </row>
    <row r="53" spans="1:26" x14ac:dyDescent="0.15">
      <c r="A53" s="53" t="str">
        <f t="shared" si="6"/>
        <v>宮城県女</v>
      </c>
      <c r="B53" s="53" t="s">
        <v>90</v>
      </c>
      <c r="C53" s="53" t="s">
        <v>19</v>
      </c>
      <c r="D53" s="53">
        <v>117.93980000000001</v>
      </c>
      <c r="E53" s="53">
        <v>3.8517999999999999</v>
      </c>
      <c r="F53" s="53">
        <v>4.4786999999999999</v>
      </c>
      <c r="G53" s="53">
        <v>4.7484000000000002</v>
      </c>
      <c r="H53" s="53">
        <v>5.2990000000000004</v>
      </c>
      <c r="I53" s="53">
        <v>5.4260999999999999</v>
      </c>
      <c r="J53" s="53">
        <v>5.2736999999999998</v>
      </c>
      <c r="K53" s="53">
        <v>5.976</v>
      </c>
      <c r="L53" s="53">
        <v>6.9817999999999998</v>
      </c>
      <c r="M53" s="53">
        <v>7.7256999999999998</v>
      </c>
      <c r="N53" s="53">
        <v>8.3447999999999993</v>
      </c>
      <c r="O53" s="53">
        <v>7.2523</v>
      </c>
      <c r="P53" s="53">
        <v>7.0921000000000003</v>
      </c>
      <c r="Q53" s="53">
        <v>7.3620000000000001</v>
      </c>
      <c r="R53" s="53">
        <v>8.2957000000000001</v>
      </c>
      <c r="S53" s="53">
        <v>8.2285000000000004</v>
      </c>
      <c r="T53" s="53">
        <v>6.2182000000000004</v>
      </c>
      <c r="U53" s="53">
        <v>5.5254000000000003</v>
      </c>
      <c r="V53" s="53">
        <v>4.4390000000000001</v>
      </c>
      <c r="W53" s="53">
        <v>2.4563999999999999</v>
      </c>
      <c r="X53" s="53">
        <v>0.7298</v>
      </c>
      <c r="Y53" s="53">
        <v>0.11360000000000001</v>
      </c>
    </row>
    <row r="54" spans="1:26" x14ac:dyDescent="0.15">
      <c r="A54" s="53" t="str">
        <f t="shared" si="6"/>
        <v>秋田県総数</v>
      </c>
      <c r="B54" s="53" t="s">
        <v>92</v>
      </c>
      <c r="C54" s="53" t="s">
        <v>88</v>
      </c>
      <c r="D54" s="53">
        <v>95.950199999999995</v>
      </c>
      <c r="E54" s="53">
        <v>2.5270999999999999</v>
      </c>
      <c r="F54" s="53">
        <v>3.1303999999999998</v>
      </c>
      <c r="G54" s="53">
        <v>3.6097999999999999</v>
      </c>
      <c r="H54" s="53">
        <v>3.6339000000000001</v>
      </c>
      <c r="I54" s="53">
        <v>2.9192</v>
      </c>
      <c r="J54" s="53">
        <v>3.1955</v>
      </c>
      <c r="K54" s="53">
        <v>3.8607</v>
      </c>
      <c r="L54" s="53">
        <v>4.8498000000000001</v>
      </c>
      <c r="M54" s="53">
        <v>5.8249000000000004</v>
      </c>
      <c r="N54" s="53">
        <v>6.2496999999999998</v>
      </c>
      <c r="O54" s="53">
        <v>5.8055000000000003</v>
      </c>
      <c r="P54" s="53">
        <v>6.4452999999999996</v>
      </c>
      <c r="Q54" s="53">
        <v>7.2842000000000002</v>
      </c>
      <c r="R54" s="53">
        <v>8.3851999999999993</v>
      </c>
      <c r="S54" s="53">
        <v>8.4106000000000005</v>
      </c>
      <c r="T54" s="53">
        <v>6.0499000000000001</v>
      </c>
      <c r="U54" s="53">
        <v>5.6433</v>
      </c>
      <c r="V54" s="53">
        <v>4.4246999999999996</v>
      </c>
      <c r="W54" s="53">
        <v>2.2147999999999999</v>
      </c>
      <c r="X54" s="53">
        <v>0.55469999999999997</v>
      </c>
      <c r="Y54" s="53">
        <v>7.3599999999999999E-2</v>
      </c>
    </row>
    <row r="55" spans="1:26" x14ac:dyDescent="0.15">
      <c r="A55" s="53" t="str">
        <f t="shared" si="6"/>
        <v>秋田県男</v>
      </c>
      <c r="B55" s="53" t="s">
        <v>92</v>
      </c>
      <c r="C55" s="53" t="s">
        <v>17</v>
      </c>
      <c r="D55" s="53">
        <v>45.243899999999996</v>
      </c>
      <c r="E55" s="53">
        <v>1.2881</v>
      </c>
      <c r="F55" s="53">
        <v>1.5966</v>
      </c>
      <c r="G55" s="53">
        <v>1.8580000000000001</v>
      </c>
      <c r="H55" s="53">
        <v>1.8712</v>
      </c>
      <c r="I55" s="53">
        <v>1.5431999999999999</v>
      </c>
      <c r="J55" s="53">
        <v>1.6644000000000001</v>
      </c>
      <c r="K55" s="53">
        <v>1.9668000000000001</v>
      </c>
      <c r="L55" s="53">
        <v>2.4780000000000002</v>
      </c>
      <c r="M55" s="53">
        <v>2.9906000000000001</v>
      </c>
      <c r="N55" s="53">
        <v>3.1476999999999999</v>
      </c>
      <c r="O55" s="53">
        <v>2.8685999999999998</v>
      </c>
      <c r="P55" s="53">
        <v>3.1301000000000001</v>
      </c>
      <c r="Q55" s="53">
        <v>3.5316000000000001</v>
      </c>
      <c r="R55" s="53">
        <v>4.0308000000000002</v>
      </c>
      <c r="S55" s="53">
        <v>3.9605000000000001</v>
      </c>
      <c r="T55" s="53">
        <v>2.5621999999999998</v>
      </c>
      <c r="U55" s="53">
        <v>2.1413000000000002</v>
      </c>
      <c r="V55" s="53">
        <v>1.4488000000000001</v>
      </c>
      <c r="W55" s="53">
        <v>0.54949999999999999</v>
      </c>
      <c r="X55" s="53">
        <v>9.5699999999999993E-2</v>
      </c>
      <c r="Y55" s="53">
        <v>0.01</v>
      </c>
      <c r="Z55" s="53" t="s">
        <v>93</v>
      </c>
    </row>
    <row r="56" spans="1:26" x14ac:dyDescent="0.15">
      <c r="A56" s="53" t="str">
        <f t="shared" si="6"/>
        <v>秋田県女</v>
      </c>
      <c r="B56" s="53" t="s">
        <v>92</v>
      </c>
      <c r="C56" s="53" t="s">
        <v>19</v>
      </c>
      <c r="D56" s="53">
        <v>50.706299999999999</v>
      </c>
      <c r="E56" s="53">
        <v>1.2390000000000001</v>
      </c>
      <c r="F56" s="53">
        <v>1.5338000000000001</v>
      </c>
      <c r="G56" s="53">
        <v>1.7518</v>
      </c>
      <c r="H56" s="53">
        <v>1.7626999999999999</v>
      </c>
      <c r="I56" s="53">
        <v>1.3759999999999999</v>
      </c>
      <c r="J56" s="53">
        <v>1.5310999999999999</v>
      </c>
      <c r="K56" s="53">
        <v>1.8938999999999999</v>
      </c>
      <c r="L56" s="53">
        <v>2.3717999999999999</v>
      </c>
      <c r="M56" s="53">
        <v>2.8342999999999998</v>
      </c>
      <c r="N56" s="53">
        <v>3.1019999999999999</v>
      </c>
      <c r="O56" s="53">
        <v>2.9369000000000001</v>
      </c>
      <c r="P56" s="53">
        <v>3.3151999999999999</v>
      </c>
      <c r="Q56" s="53">
        <v>3.7526000000000002</v>
      </c>
      <c r="R56" s="53">
        <v>4.3544</v>
      </c>
      <c r="S56" s="53">
        <v>4.4500999999999999</v>
      </c>
      <c r="T56" s="53">
        <v>3.4876999999999998</v>
      </c>
      <c r="U56" s="53">
        <v>3.5019999999999998</v>
      </c>
      <c r="V56" s="53">
        <v>2.9759000000000002</v>
      </c>
      <c r="W56" s="53">
        <v>1.6653</v>
      </c>
      <c r="X56" s="53">
        <v>0.45900000000000002</v>
      </c>
      <c r="Y56" s="53">
        <v>6.3600000000000004E-2</v>
      </c>
    </row>
    <row r="57" spans="1:26" s="56" customFormat="1" ht="12.75" customHeight="1" x14ac:dyDescent="0.15">
      <c r="A57" s="53" t="str">
        <f t="shared" si="6"/>
        <v>山形県総数</v>
      </c>
      <c r="B57" s="53" t="s">
        <v>94</v>
      </c>
      <c r="C57" s="53" t="s">
        <v>88</v>
      </c>
      <c r="D57" s="53">
        <v>106.8027</v>
      </c>
      <c r="E57" s="53">
        <v>3.4298000000000002</v>
      </c>
      <c r="F57" s="53">
        <v>4.0702999999999996</v>
      </c>
      <c r="G57" s="53">
        <v>4.5084999999999997</v>
      </c>
      <c r="H57" s="53">
        <v>4.6871999999999998</v>
      </c>
      <c r="I57" s="53">
        <v>3.9731000000000001</v>
      </c>
      <c r="J57" s="53">
        <v>4.1003999999999996</v>
      </c>
      <c r="K57" s="53">
        <v>4.883</v>
      </c>
      <c r="L57" s="53">
        <v>5.7811000000000003</v>
      </c>
      <c r="M57" s="53">
        <v>6.6196999999999999</v>
      </c>
      <c r="N57" s="53">
        <v>6.9537000000000004</v>
      </c>
      <c r="O57" s="53">
        <v>6.4131999999999998</v>
      </c>
      <c r="P57" s="53">
        <v>6.8753000000000002</v>
      </c>
      <c r="Q57" s="53">
        <v>7.5952000000000002</v>
      </c>
      <c r="R57" s="53">
        <v>8.5618999999999996</v>
      </c>
      <c r="S57" s="53">
        <v>8.3299000000000003</v>
      </c>
      <c r="T57" s="53">
        <v>6.0975000000000001</v>
      </c>
      <c r="U57" s="53">
        <v>5.4852999999999996</v>
      </c>
      <c r="V57" s="53">
        <v>4.3739999999999997</v>
      </c>
      <c r="W57" s="53">
        <v>2.3774000000000002</v>
      </c>
      <c r="X57" s="53">
        <v>0.64180000000000004</v>
      </c>
      <c r="Y57" s="53">
        <v>8.7599999999999997E-2</v>
      </c>
    </row>
    <row r="58" spans="1:26" s="56" customFormat="1" x14ac:dyDescent="0.15">
      <c r="A58" s="53" t="str">
        <f t="shared" si="6"/>
        <v>山形県男</v>
      </c>
      <c r="B58" s="53" t="s">
        <v>94</v>
      </c>
      <c r="C58" s="53" t="s">
        <v>17</v>
      </c>
      <c r="D58" s="53">
        <v>51.643799999999999</v>
      </c>
      <c r="E58" s="53">
        <v>1.7653000000000001</v>
      </c>
      <c r="F58" s="53">
        <v>2.0746000000000002</v>
      </c>
      <c r="G58" s="53">
        <v>2.3191999999999999</v>
      </c>
      <c r="H58" s="53">
        <v>2.4159999999999999</v>
      </c>
      <c r="I58" s="53">
        <v>2.1105999999999998</v>
      </c>
      <c r="J58" s="53">
        <v>2.1368999999999998</v>
      </c>
      <c r="K58" s="53">
        <v>2.5005999999999999</v>
      </c>
      <c r="L58" s="53">
        <v>2.9523999999999999</v>
      </c>
      <c r="M58" s="53">
        <v>3.4036</v>
      </c>
      <c r="N58" s="53">
        <v>3.5068000000000001</v>
      </c>
      <c r="O58" s="53">
        <v>3.1932</v>
      </c>
      <c r="P58" s="53">
        <v>3.4049</v>
      </c>
      <c r="Q58" s="53">
        <v>3.7442000000000002</v>
      </c>
      <c r="R58" s="53">
        <v>4.2191999999999998</v>
      </c>
      <c r="S58" s="53">
        <v>4.1078000000000001</v>
      </c>
      <c r="T58" s="53">
        <v>2.7523</v>
      </c>
      <c r="U58" s="53">
        <v>2.2069999999999999</v>
      </c>
      <c r="V58" s="53">
        <v>1.5004</v>
      </c>
      <c r="W58" s="53">
        <v>0.62339999999999995</v>
      </c>
      <c r="X58" s="53">
        <v>0.1173</v>
      </c>
      <c r="Y58" s="53">
        <v>1.14E-2</v>
      </c>
      <c r="Z58" s="56" t="s">
        <v>95</v>
      </c>
    </row>
    <row r="59" spans="1:26" x14ac:dyDescent="0.15">
      <c r="A59" s="53" t="str">
        <f t="shared" si="6"/>
        <v>山形県女</v>
      </c>
      <c r="B59" s="53" t="s">
        <v>94</v>
      </c>
      <c r="C59" s="53" t="s">
        <v>19</v>
      </c>
      <c r="D59" s="53">
        <v>55.158900000000003</v>
      </c>
      <c r="E59" s="53">
        <v>1.6645000000000001</v>
      </c>
      <c r="F59" s="53">
        <v>1.9957</v>
      </c>
      <c r="G59" s="53">
        <v>2.1892999999999998</v>
      </c>
      <c r="H59" s="53">
        <v>2.2711999999999999</v>
      </c>
      <c r="I59" s="53">
        <v>1.8625</v>
      </c>
      <c r="J59" s="53">
        <v>1.9635</v>
      </c>
      <c r="K59" s="53">
        <v>2.3824000000000001</v>
      </c>
      <c r="L59" s="53">
        <v>2.8287</v>
      </c>
      <c r="M59" s="53">
        <v>3.2161</v>
      </c>
      <c r="N59" s="53">
        <v>3.4468999999999999</v>
      </c>
      <c r="O59" s="53">
        <v>3.22</v>
      </c>
      <c r="P59" s="53">
        <v>3.4704000000000002</v>
      </c>
      <c r="Q59" s="53">
        <v>3.851</v>
      </c>
      <c r="R59" s="53">
        <v>4.3426999999999998</v>
      </c>
      <c r="S59" s="53">
        <v>4.2221000000000002</v>
      </c>
      <c r="T59" s="53">
        <v>3.3452000000000002</v>
      </c>
      <c r="U59" s="53">
        <v>3.2783000000000002</v>
      </c>
      <c r="V59" s="53">
        <v>2.8736000000000002</v>
      </c>
      <c r="W59" s="53">
        <v>1.754</v>
      </c>
      <c r="X59" s="53">
        <v>0.52449999999999997</v>
      </c>
      <c r="Y59" s="53">
        <v>7.6200000000000004E-2</v>
      </c>
    </row>
    <row r="60" spans="1:26" x14ac:dyDescent="0.15">
      <c r="A60" s="53" t="str">
        <f t="shared" si="6"/>
        <v>福島県総数</v>
      </c>
      <c r="B60" s="53" t="s">
        <v>96</v>
      </c>
      <c r="C60" s="53" t="s">
        <v>88</v>
      </c>
      <c r="D60" s="53">
        <v>183.3152</v>
      </c>
      <c r="E60" s="53">
        <v>6.0598999999999998</v>
      </c>
      <c r="F60" s="53">
        <v>6.97</v>
      </c>
      <c r="G60" s="53">
        <v>7.5853000000000002</v>
      </c>
      <c r="H60" s="53">
        <v>8.1180000000000003</v>
      </c>
      <c r="I60" s="53">
        <v>6.9999000000000002</v>
      </c>
      <c r="J60" s="53">
        <v>7.7439</v>
      </c>
      <c r="K60" s="53">
        <v>8.7928999999999995</v>
      </c>
      <c r="L60" s="53">
        <v>10.033899999999999</v>
      </c>
      <c r="M60" s="53">
        <v>11.3742</v>
      </c>
      <c r="N60" s="53">
        <v>12.43</v>
      </c>
      <c r="O60" s="53">
        <v>11.359299999999999</v>
      </c>
      <c r="P60" s="53">
        <v>12.0442</v>
      </c>
      <c r="Q60" s="53">
        <v>13.127800000000001</v>
      </c>
      <c r="R60" s="53">
        <v>14.533099999999999</v>
      </c>
      <c r="S60" s="53">
        <v>13.6439</v>
      </c>
      <c r="T60" s="53">
        <v>9.9105000000000008</v>
      </c>
      <c r="U60" s="53">
        <v>8.3425999999999991</v>
      </c>
      <c r="V60" s="53">
        <v>6.4493</v>
      </c>
      <c r="W60" s="53">
        <v>3.3738000000000001</v>
      </c>
      <c r="X60" s="53">
        <v>0.89839999999999998</v>
      </c>
      <c r="Y60" s="53">
        <v>0.13089999999999999</v>
      </c>
    </row>
    <row r="61" spans="1:26" s="56" customFormat="1" x14ac:dyDescent="0.15">
      <c r="A61" s="53" t="str">
        <f t="shared" si="6"/>
        <v>福島県男</v>
      </c>
      <c r="B61" s="53" t="s">
        <v>96</v>
      </c>
      <c r="C61" s="53" t="s">
        <v>17</v>
      </c>
      <c r="D61" s="53">
        <v>90.386399999999995</v>
      </c>
      <c r="E61" s="53">
        <v>3.069</v>
      </c>
      <c r="F61" s="53">
        <v>3.5789</v>
      </c>
      <c r="G61" s="53">
        <v>3.8889</v>
      </c>
      <c r="H61" s="53">
        <v>4.2168999999999999</v>
      </c>
      <c r="I61" s="53">
        <v>3.7448000000000001</v>
      </c>
      <c r="J61" s="53">
        <v>4.1082000000000001</v>
      </c>
      <c r="K61" s="53">
        <v>4.5940000000000003</v>
      </c>
      <c r="L61" s="53">
        <v>5.2092999999999998</v>
      </c>
      <c r="M61" s="53">
        <v>5.9183000000000003</v>
      </c>
      <c r="N61" s="53">
        <v>6.4455999999999998</v>
      </c>
      <c r="O61" s="53">
        <v>5.7946</v>
      </c>
      <c r="P61" s="53">
        <v>6.1032000000000002</v>
      </c>
      <c r="Q61" s="53">
        <v>6.5994999999999999</v>
      </c>
      <c r="R61" s="53">
        <v>7.2210999999999999</v>
      </c>
      <c r="S61" s="53">
        <v>6.7159000000000004</v>
      </c>
      <c r="T61" s="53">
        <v>4.4885999999999999</v>
      </c>
      <c r="U61" s="53">
        <v>3.3420999999999998</v>
      </c>
      <c r="V61" s="53">
        <v>2.1814</v>
      </c>
      <c r="W61" s="53">
        <v>0.90229999999999999</v>
      </c>
      <c r="X61" s="53">
        <v>0.1721</v>
      </c>
      <c r="Y61" s="53">
        <v>1.7899999999999999E-2</v>
      </c>
      <c r="Z61" s="56" t="s">
        <v>97</v>
      </c>
    </row>
    <row r="62" spans="1:26" s="56" customFormat="1" x14ac:dyDescent="0.15">
      <c r="A62" s="53" t="str">
        <f t="shared" si="6"/>
        <v>福島県女</v>
      </c>
      <c r="B62" s="53" t="s">
        <v>96</v>
      </c>
      <c r="C62" s="53" t="s">
        <v>19</v>
      </c>
      <c r="D62" s="53">
        <v>92.928799999999995</v>
      </c>
      <c r="E62" s="53">
        <v>2.9908999999999999</v>
      </c>
      <c r="F62" s="53">
        <v>3.3910999999999998</v>
      </c>
      <c r="G62" s="53">
        <v>3.6964000000000001</v>
      </c>
      <c r="H62" s="53">
        <v>3.9011</v>
      </c>
      <c r="I62" s="53">
        <v>3.2551000000000001</v>
      </c>
      <c r="J62" s="53">
        <v>3.6356999999999999</v>
      </c>
      <c r="K62" s="53">
        <v>4.1989000000000001</v>
      </c>
      <c r="L62" s="53">
        <v>4.8246000000000002</v>
      </c>
      <c r="M62" s="53">
        <v>5.4558999999999997</v>
      </c>
      <c r="N62" s="53">
        <v>5.9843999999999999</v>
      </c>
      <c r="O62" s="53">
        <v>5.5647000000000002</v>
      </c>
      <c r="P62" s="53">
        <v>5.9409999999999998</v>
      </c>
      <c r="Q62" s="53">
        <v>6.5282999999999998</v>
      </c>
      <c r="R62" s="53">
        <v>7.3120000000000003</v>
      </c>
      <c r="S62" s="53">
        <v>6.9279999999999999</v>
      </c>
      <c r="T62" s="53">
        <v>5.4218999999999999</v>
      </c>
      <c r="U62" s="53">
        <v>5.0004999999999997</v>
      </c>
      <c r="V62" s="53">
        <v>4.2679</v>
      </c>
      <c r="W62" s="53">
        <v>2.4714999999999998</v>
      </c>
      <c r="X62" s="53">
        <v>0.72629999999999995</v>
      </c>
      <c r="Y62" s="53">
        <v>0.113</v>
      </c>
    </row>
    <row r="63" spans="1:26" s="56" customFormat="1" x14ac:dyDescent="0.15">
      <c r="A63" s="53" t="str">
        <f t="shared" si="6"/>
        <v>関東地方総数</v>
      </c>
      <c r="B63" s="53" t="s">
        <v>98</v>
      </c>
      <c r="C63" s="53" t="s">
        <v>99</v>
      </c>
      <c r="D63" s="81">
        <v>4365.3441000000003</v>
      </c>
      <c r="E63" s="53">
        <v>155.9434</v>
      </c>
      <c r="F63" s="53">
        <v>170.73840000000001</v>
      </c>
      <c r="G63" s="53">
        <v>176.4263</v>
      </c>
      <c r="H63" s="53">
        <v>187.21449999999999</v>
      </c>
      <c r="I63" s="53">
        <v>226.0795</v>
      </c>
      <c r="J63" s="53">
        <v>236.5232</v>
      </c>
      <c r="K63" s="53">
        <v>245.58959999999999</v>
      </c>
      <c r="L63" s="53">
        <v>272.4821</v>
      </c>
      <c r="M63" s="53">
        <v>303.98020000000002</v>
      </c>
      <c r="N63" s="53">
        <v>354.68090000000001</v>
      </c>
      <c r="O63" s="53">
        <v>317.0172</v>
      </c>
      <c r="P63" s="53">
        <v>270.62540000000001</v>
      </c>
      <c r="Q63" s="53">
        <v>233.2071</v>
      </c>
      <c r="R63" s="53">
        <v>250.50810000000001</v>
      </c>
      <c r="S63" s="53">
        <v>286.5915</v>
      </c>
      <c r="T63" s="53">
        <v>227.34520000000001</v>
      </c>
      <c r="U63" s="53">
        <v>166.40799999999999</v>
      </c>
      <c r="V63" s="53">
        <v>107.4113</v>
      </c>
      <c r="W63" s="53">
        <v>48.927799999999998</v>
      </c>
      <c r="X63" s="53">
        <v>12.965299999999999</v>
      </c>
      <c r="Y63" s="53">
        <v>2.0830000000000002</v>
      </c>
    </row>
    <row r="64" spans="1:26" s="56" customFormat="1" x14ac:dyDescent="0.15">
      <c r="A64" s="53" t="str">
        <f t="shared" si="6"/>
        <v>関東地方男</v>
      </c>
      <c r="B64" s="53" t="s">
        <v>98</v>
      </c>
      <c r="C64" s="53" t="s">
        <v>17</v>
      </c>
      <c r="D64" s="81">
        <v>2161.2129</v>
      </c>
      <c r="E64" s="53">
        <v>79.772400000000005</v>
      </c>
      <c r="F64" s="53">
        <v>87.463099999999997</v>
      </c>
      <c r="G64" s="53">
        <v>90.508200000000002</v>
      </c>
      <c r="H64" s="53">
        <v>95.765699999999995</v>
      </c>
      <c r="I64" s="53">
        <v>115.0048</v>
      </c>
      <c r="J64" s="53">
        <v>121.0151</v>
      </c>
      <c r="K64" s="53">
        <v>126.0659</v>
      </c>
      <c r="L64" s="53">
        <v>139.8167</v>
      </c>
      <c r="M64" s="53">
        <v>155.8835</v>
      </c>
      <c r="N64" s="53">
        <v>181.26669999999999</v>
      </c>
      <c r="O64" s="53">
        <v>162.6336</v>
      </c>
      <c r="P64" s="53">
        <v>138.80430000000001</v>
      </c>
      <c r="Q64" s="53">
        <v>117.57299999999999</v>
      </c>
      <c r="R64" s="53">
        <v>122.9691</v>
      </c>
      <c r="S64" s="53">
        <v>136.024</v>
      </c>
      <c r="T64" s="53">
        <v>102.959</v>
      </c>
      <c r="U64" s="53">
        <v>70.905799999999999</v>
      </c>
      <c r="V64" s="53">
        <v>39.473599999999998</v>
      </c>
      <c r="W64" s="53">
        <v>13.9758</v>
      </c>
      <c r="X64" s="53">
        <v>2.5411000000000001</v>
      </c>
      <c r="Y64" s="53">
        <v>0.27189999999999998</v>
      </c>
      <c r="Z64" s="56" t="s">
        <v>100</v>
      </c>
    </row>
    <row r="65" spans="1:26" s="56" customFormat="1" x14ac:dyDescent="0.15">
      <c r="A65" s="53" t="str">
        <f t="shared" si="6"/>
        <v>関東地方女</v>
      </c>
      <c r="B65" s="53" t="s">
        <v>98</v>
      </c>
      <c r="C65" s="53" t="s">
        <v>19</v>
      </c>
      <c r="D65" s="81">
        <v>2204.1311999999998</v>
      </c>
      <c r="E65" s="53">
        <v>76.171000000000006</v>
      </c>
      <c r="F65" s="53">
        <v>83.275300000000001</v>
      </c>
      <c r="G65" s="53">
        <v>85.918099999999995</v>
      </c>
      <c r="H65" s="53">
        <v>91.448800000000006</v>
      </c>
      <c r="I65" s="53">
        <v>111.07470000000001</v>
      </c>
      <c r="J65" s="53">
        <v>115.5081</v>
      </c>
      <c r="K65" s="53">
        <v>119.52370000000001</v>
      </c>
      <c r="L65" s="53">
        <v>132.66540000000001</v>
      </c>
      <c r="M65" s="53">
        <v>148.0967</v>
      </c>
      <c r="N65" s="53">
        <v>173.41419999999999</v>
      </c>
      <c r="O65" s="53">
        <v>154.3836</v>
      </c>
      <c r="P65" s="53">
        <v>131.8211</v>
      </c>
      <c r="Q65" s="53">
        <v>115.6341</v>
      </c>
      <c r="R65" s="53">
        <v>127.539</v>
      </c>
      <c r="S65" s="53">
        <v>150.5675</v>
      </c>
      <c r="T65" s="53">
        <v>124.3862</v>
      </c>
      <c r="U65" s="53">
        <v>95.502200000000002</v>
      </c>
      <c r="V65" s="53">
        <v>67.937700000000007</v>
      </c>
      <c r="W65" s="53">
        <v>34.951999999999998</v>
      </c>
      <c r="X65" s="53">
        <v>10.424200000000001</v>
      </c>
      <c r="Y65" s="53">
        <v>1.8110999999999999</v>
      </c>
    </row>
    <row r="66" spans="1:26" x14ac:dyDescent="0.15">
      <c r="A66" s="53" t="str">
        <f t="shared" si="6"/>
        <v>茨城県総数</v>
      </c>
      <c r="B66" s="53" t="s">
        <v>101</v>
      </c>
      <c r="C66" s="53" t="s">
        <v>102</v>
      </c>
      <c r="D66" s="53">
        <v>286.70089999999999</v>
      </c>
      <c r="E66" s="53">
        <v>9.6290999999999993</v>
      </c>
      <c r="F66" s="53">
        <v>11.3607</v>
      </c>
      <c r="G66" s="53">
        <v>12.3843</v>
      </c>
      <c r="H66" s="53">
        <v>13.114699999999999</v>
      </c>
      <c r="I66" s="53">
        <v>12.605600000000001</v>
      </c>
      <c r="J66" s="53">
        <v>12.6797</v>
      </c>
      <c r="K66" s="53">
        <v>14.2082</v>
      </c>
      <c r="L66" s="53">
        <v>16.353999999999999</v>
      </c>
      <c r="M66" s="53">
        <v>18.659600000000001</v>
      </c>
      <c r="N66" s="53">
        <v>21.801400000000001</v>
      </c>
      <c r="O66" s="53">
        <v>19.0169</v>
      </c>
      <c r="P66" s="53">
        <v>17.547899999999998</v>
      </c>
      <c r="Q66" s="53">
        <v>17.828499999999998</v>
      </c>
      <c r="R66" s="53">
        <v>20.776299999999999</v>
      </c>
      <c r="S66" s="53">
        <v>21.748899999999999</v>
      </c>
      <c r="T66" s="53">
        <v>16.497699999999998</v>
      </c>
      <c r="U66" s="53">
        <v>11.928100000000001</v>
      </c>
      <c r="V66" s="53">
        <v>7.8423999999999996</v>
      </c>
      <c r="W66" s="53">
        <v>3.9518</v>
      </c>
      <c r="X66" s="53">
        <v>1.0849</v>
      </c>
      <c r="Y66" s="53">
        <v>0.16059999999999999</v>
      </c>
    </row>
    <row r="67" spans="1:26" x14ac:dyDescent="0.15">
      <c r="A67" s="53" t="str">
        <f t="shared" si="6"/>
        <v>茨城県男</v>
      </c>
      <c r="B67" s="53" t="s">
        <v>101</v>
      </c>
      <c r="C67" s="53" t="s">
        <v>17</v>
      </c>
      <c r="D67" s="53">
        <v>143.0976</v>
      </c>
      <c r="E67" s="53">
        <v>4.9240000000000004</v>
      </c>
      <c r="F67" s="53">
        <v>5.8292000000000002</v>
      </c>
      <c r="G67" s="53">
        <v>6.3604000000000003</v>
      </c>
      <c r="H67" s="53">
        <v>6.7778</v>
      </c>
      <c r="I67" s="53">
        <v>6.7286999999999999</v>
      </c>
      <c r="J67" s="53">
        <v>6.8837999999999999</v>
      </c>
      <c r="K67" s="53">
        <v>7.5538999999999996</v>
      </c>
      <c r="L67" s="53">
        <v>8.5129000000000001</v>
      </c>
      <c r="M67" s="53">
        <v>9.7007999999999992</v>
      </c>
      <c r="N67" s="53">
        <v>11.3423</v>
      </c>
      <c r="O67" s="53">
        <v>9.8226999999999993</v>
      </c>
      <c r="P67" s="53">
        <v>8.8691999999999993</v>
      </c>
      <c r="Q67" s="53">
        <v>8.8986000000000001</v>
      </c>
      <c r="R67" s="53">
        <v>10.2027</v>
      </c>
      <c r="S67" s="53">
        <v>10.490399999999999</v>
      </c>
      <c r="T67" s="53">
        <v>7.7839999999999998</v>
      </c>
      <c r="U67" s="53">
        <v>5.2637</v>
      </c>
      <c r="V67" s="53">
        <v>2.8635999999999999</v>
      </c>
      <c r="W67" s="53">
        <v>1.0994999999999999</v>
      </c>
      <c r="X67" s="53">
        <v>0.2049</v>
      </c>
      <c r="Y67" s="53">
        <v>2.1399999999999999E-2</v>
      </c>
      <c r="Z67" s="53" t="s">
        <v>103</v>
      </c>
    </row>
    <row r="68" spans="1:26" x14ac:dyDescent="0.15">
      <c r="A68" s="53" t="str">
        <f t="shared" si="6"/>
        <v>茨城県女</v>
      </c>
      <c r="B68" s="53" t="s">
        <v>101</v>
      </c>
      <c r="C68" s="53" t="s">
        <v>19</v>
      </c>
      <c r="D68" s="53">
        <v>143.60329999999999</v>
      </c>
      <c r="E68" s="53">
        <v>4.7050999999999998</v>
      </c>
      <c r="F68" s="53">
        <v>5.5315000000000003</v>
      </c>
      <c r="G68" s="53">
        <v>6.0239000000000003</v>
      </c>
      <c r="H68" s="53">
        <v>6.3369</v>
      </c>
      <c r="I68" s="53">
        <v>5.8769</v>
      </c>
      <c r="J68" s="53">
        <v>5.7958999999999996</v>
      </c>
      <c r="K68" s="53">
        <v>6.6543000000000001</v>
      </c>
      <c r="L68" s="53">
        <v>7.8411</v>
      </c>
      <c r="M68" s="53">
        <v>8.9588000000000001</v>
      </c>
      <c r="N68" s="53">
        <v>10.459099999999999</v>
      </c>
      <c r="O68" s="53">
        <v>9.1942000000000004</v>
      </c>
      <c r="P68" s="53">
        <v>8.6786999999999992</v>
      </c>
      <c r="Q68" s="53">
        <v>8.9298999999999999</v>
      </c>
      <c r="R68" s="53">
        <v>10.573600000000001</v>
      </c>
      <c r="S68" s="53">
        <v>11.2585</v>
      </c>
      <c r="T68" s="53">
        <v>8.7136999999999993</v>
      </c>
      <c r="U68" s="53">
        <v>6.6643999999999997</v>
      </c>
      <c r="V68" s="53">
        <v>4.9787999999999997</v>
      </c>
      <c r="W68" s="53">
        <v>2.8523000000000001</v>
      </c>
      <c r="X68" s="53">
        <v>0.88</v>
      </c>
      <c r="Y68" s="53">
        <v>0.13919999999999999</v>
      </c>
    </row>
    <row r="69" spans="1:26" x14ac:dyDescent="0.15">
      <c r="A69" s="53" t="str">
        <f t="shared" si="6"/>
        <v>栃木県総数</v>
      </c>
      <c r="B69" s="53" t="s">
        <v>104</v>
      </c>
      <c r="C69" s="53" t="s">
        <v>105</v>
      </c>
      <c r="D69" s="53">
        <v>193.31460000000001</v>
      </c>
      <c r="E69" s="53">
        <v>6.6024000000000003</v>
      </c>
      <c r="F69" s="53">
        <v>7.7301000000000002</v>
      </c>
      <c r="G69" s="53">
        <v>8.4228000000000005</v>
      </c>
      <c r="H69" s="53">
        <v>8.7604000000000006</v>
      </c>
      <c r="I69" s="53">
        <v>8.1438000000000006</v>
      </c>
      <c r="J69" s="53">
        <v>8.7377000000000002</v>
      </c>
      <c r="K69" s="53">
        <v>9.8987999999999996</v>
      </c>
      <c r="L69" s="53">
        <v>11.3591</v>
      </c>
      <c r="M69" s="53">
        <v>12.972200000000001</v>
      </c>
      <c r="N69" s="53">
        <v>14.782</v>
      </c>
      <c r="O69" s="53">
        <v>12.705299999999999</v>
      </c>
      <c r="P69" s="53">
        <v>11.869300000000001</v>
      </c>
      <c r="Q69" s="53">
        <v>12.3325</v>
      </c>
      <c r="R69" s="53">
        <v>14.115399999999999</v>
      </c>
      <c r="S69" s="53">
        <v>14.5589</v>
      </c>
      <c r="T69" s="53">
        <v>10.3165</v>
      </c>
      <c r="U69" s="53">
        <v>7.5846</v>
      </c>
      <c r="V69" s="53">
        <v>5.2976999999999999</v>
      </c>
      <c r="W69" s="53">
        <v>2.7021999999999999</v>
      </c>
      <c r="X69" s="53">
        <v>0.7571</v>
      </c>
      <c r="Y69" s="53">
        <v>0.1057</v>
      </c>
    </row>
    <row r="70" spans="1:26" x14ac:dyDescent="0.15">
      <c r="A70" s="53" t="str">
        <f t="shared" si="6"/>
        <v>栃木県男</v>
      </c>
      <c r="B70" s="53" t="s">
        <v>104</v>
      </c>
      <c r="C70" s="53" t="s">
        <v>17</v>
      </c>
      <c r="D70" s="53">
        <v>96.492999999999995</v>
      </c>
      <c r="E70" s="53">
        <v>3.4165999999999999</v>
      </c>
      <c r="F70" s="53">
        <v>3.9679000000000002</v>
      </c>
      <c r="G70" s="53">
        <v>4.3385999999999996</v>
      </c>
      <c r="H70" s="53">
        <v>4.4828000000000001</v>
      </c>
      <c r="I70" s="53">
        <v>4.2817999999999996</v>
      </c>
      <c r="J70" s="53">
        <v>4.7561</v>
      </c>
      <c r="K70" s="53">
        <v>5.2481</v>
      </c>
      <c r="L70" s="53">
        <v>5.9527999999999999</v>
      </c>
      <c r="M70" s="53">
        <v>6.7484000000000002</v>
      </c>
      <c r="N70" s="53">
        <v>7.7077999999999998</v>
      </c>
      <c r="O70" s="53">
        <v>6.4977999999999998</v>
      </c>
      <c r="P70" s="53">
        <v>6.0339</v>
      </c>
      <c r="Q70" s="53">
        <v>6.1755000000000004</v>
      </c>
      <c r="R70" s="53">
        <v>6.9779999999999998</v>
      </c>
      <c r="S70" s="53">
        <v>7.0963000000000003</v>
      </c>
      <c r="T70" s="53">
        <v>4.7882999999999996</v>
      </c>
      <c r="U70" s="53">
        <v>3.2241</v>
      </c>
      <c r="V70" s="53">
        <v>1.8882000000000001</v>
      </c>
      <c r="W70" s="53">
        <v>0.73019999999999996</v>
      </c>
      <c r="X70" s="53">
        <v>0.14580000000000001</v>
      </c>
      <c r="Y70" s="53">
        <v>1.2500000000000001E-2</v>
      </c>
      <c r="Z70" s="53" t="s">
        <v>106</v>
      </c>
    </row>
    <row r="71" spans="1:26" x14ac:dyDescent="0.15">
      <c r="A71" s="53" t="str">
        <f t="shared" si="6"/>
        <v>栃木県女</v>
      </c>
      <c r="B71" s="53" t="s">
        <v>104</v>
      </c>
      <c r="C71" s="53" t="s">
        <v>19</v>
      </c>
      <c r="D71" s="53">
        <v>96.821600000000004</v>
      </c>
      <c r="E71" s="53">
        <v>3.1858</v>
      </c>
      <c r="F71" s="53">
        <v>3.7622</v>
      </c>
      <c r="G71" s="53">
        <v>4.0842000000000001</v>
      </c>
      <c r="H71" s="53">
        <v>4.2775999999999996</v>
      </c>
      <c r="I71" s="53">
        <v>3.8620000000000001</v>
      </c>
      <c r="J71" s="53">
        <v>3.9815999999999998</v>
      </c>
      <c r="K71" s="53">
        <v>4.6506999999999996</v>
      </c>
      <c r="L71" s="53">
        <v>5.4062999999999999</v>
      </c>
      <c r="M71" s="53">
        <v>6.2237999999999998</v>
      </c>
      <c r="N71" s="53">
        <v>7.0742000000000003</v>
      </c>
      <c r="O71" s="53">
        <v>6.2074999999999996</v>
      </c>
      <c r="P71" s="53">
        <v>5.8353999999999999</v>
      </c>
      <c r="Q71" s="53">
        <v>6.157</v>
      </c>
      <c r="R71" s="53">
        <v>7.1374000000000004</v>
      </c>
      <c r="S71" s="53">
        <v>7.4626000000000001</v>
      </c>
      <c r="T71" s="53">
        <v>5.5282</v>
      </c>
      <c r="U71" s="53">
        <v>4.3605</v>
      </c>
      <c r="V71" s="53">
        <v>3.4095</v>
      </c>
      <c r="W71" s="53">
        <v>1.972</v>
      </c>
      <c r="X71" s="53">
        <v>0.61129999999999995</v>
      </c>
      <c r="Y71" s="53">
        <v>9.3200000000000005E-2</v>
      </c>
    </row>
    <row r="72" spans="1:26" s="56" customFormat="1" x14ac:dyDescent="0.15">
      <c r="A72" s="53" t="str">
        <f t="shared" si="6"/>
        <v>群馬県総数</v>
      </c>
      <c r="B72" s="53" t="s">
        <v>107</v>
      </c>
      <c r="C72" s="53" t="s">
        <v>105</v>
      </c>
      <c r="D72" s="53">
        <v>193.911</v>
      </c>
      <c r="E72" s="53">
        <v>6.4476000000000004</v>
      </c>
      <c r="F72" s="53">
        <v>7.5491999999999999</v>
      </c>
      <c r="G72" s="53">
        <v>8.4336000000000002</v>
      </c>
      <c r="H72" s="53">
        <v>9.0433000000000003</v>
      </c>
      <c r="I72" s="53">
        <v>8.4970999999999997</v>
      </c>
      <c r="J72" s="53">
        <v>8.5309000000000008</v>
      </c>
      <c r="K72" s="53">
        <v>9.2004000000000001</v>
      </c>
      <c r="L72" s="53">
        <v>10.549200000000001</v>
      </c>
      <c r="M72" s="53">
        <v>12.5099</v>
      </c>
      <c r="N72" s="53">
        <v>14.8569</v>
      </c>
      <c r="O72" s="53">
        <v>12.9802</v>
      </c>
      <c r="P72" s="53">
        <v>11.8508</v>
      </c>
      <c r="Q72" s="53">
        <v>11.6044</v>
      </c>
      <c r="R72" s="53">
        <v>13.4811</v>
      </c>
      <c r="S72" s="53">
        <v>14.946300000000001</v>
      </c>
      <c r="T72" s="53">
        <v>11.239100000000001</v>
      </c>
      <c r="U72" s="53">
        <v>8.2500999999999998</v>
      </c>
      <c r="V72" s="53">
        <v>5.7888000000000002</v>
      </c>
      <c r="W72" s="53">
        <v>3.0036999999999998</v>
      </c>
      <c r="X72" s="53">
        <v>0.82850000000000001</v>
      </c>
      <c r="Y72" s="53">
        <v>0.1353</v>
      </c>
    </row>
    <row r="73" spans="1:26" s="56" customFormat="1" x14ac:dyDescent="0.15">
      <c r="A73" s="53" t="str">
        <f t="shared" si="6"/>
        <v>群馬県男</v>
      </c>
      <c r="B73" s="53" t="s">
        <v>107</v>
      </c>
      <c r="C73" s="53" t="s">
        <v>17</v>
      </c>
      <c r="D73" s="53">
        <v>95.941100000000006</v>
      </c>
      <c r="E73" s="53">
        <v>3.3026</v>
      </c>
      <c r="F73" s="53">
        <v>3.8477999999999999</v>
      </c>
      <c r="G73" s="53">
        <v>4.3362999999999996</v>
      </c>
      <c r="H73" s="53">
        <v>4.6558999999999999</v>
      </c>
      <c r="I73" s="53">
        <v>4.4577</v>
      </c>
      <c r="J73" s="53">
        <v>4.5557999999999996</v>
      </c>
      <c r="K73" s="53">
        <v>4.8586</v>
      </c>
      <c r="L73" s="53">
        <v>5.4687000000000001</v>
      </c>
      <c r="M73" s="53">
        <v>6.4542000000000002</v>
      </c>
      <c r="N73" s="53">
        <v>7.6223000000000001</v>
      </c>
      <c r="O73" s="53">
        <v>6.6162000000000001</v>
      </c>
      <c r="P73" s="53">
        <v>5.9726999999999997</v>
      </c>
      <c r="Q73" s="53">
        <v>5.8083</v>
      </c>
      <c r="R73" s="53">
        <v>6.6079999999999997</v>
      </c>
      <c r="S73" s="53">
        <v>7.1974</v>
      </c>
      <c r="T73" s="53">
        <v>5.1843000000000004</v>
      </c>
      <c r="U73" s="53">
        <v>3.4998999999999998</v>
      </c>
      <c r="V73" s="53">
        <v>2.0874000000000001</v>
      </c>
      <c r="W73" s="53">
        <v>0.8569</v>
      </c>
      <c r="X73" s="53">
        <v>0.1648</v>
      </c>
      <c r="Y73" s="53">
        <v>1.7299999999999999E-2</v>
      </c>
      <c r="Z73" s="56" t="s">
        <v>108</v>
      </c>
    </row>
    <row r="74" spans="1:26" x14ac:dyDescent="0.15">
      <c r="A74" s="53" t="str">
        <f t="shared" si="6"/>
        <v>群馬県女</v>
      </c>
      <c r="B74" s="53" t="s">
        <v>107</v>
      </c>
      <c r="C74" s="53" t="s">
        <v>19</v>
      </c>
      <c r="D74" s="53">
        <v>97.969899999999996</v>
      </c>
      <c r="E74" s="53">
        <v>3.145</v>
      </c>
      <c r="F74" s="53">
        <v>3.7014</v>
      </c>
      <c r="G74" s="53">
        <v>4.0972999999999997</v>
      </c>
      <c r="H74" s="53">
        <v>4.3874000000000004</v>
      </c>
      <c r="I74" s="53">
        <v>4.0393999999999997</v>
      </c>
      <c r="J74" s="53">
        <v>3.9750999999999999</v>
      </c>
      <c r="K74" s="53">
        <v>4.3418000000000001</v>
      </c>
      <c r="L74" s="53">
        <v>5.0804999999999998</v>
      </c>
      <c r="M74" s="53">
        <v>6.0556999999999999</v>
      </c>
      <c r="N74" s="53">
        <v>7.2346000000000004</v>
      </c>
      <c r="O74" s="53">
        <v>6.3639999999999999</v>
      </c>
      <c r="P74" s="53">
        <v>5.8780999999999999</v>
      </c>
      <c r="Q74" s="53">
        <v>5.7961</v>
      </c>
      <c r="R74" s="53">
        <v>6.8731</v>
      </c>
      <c r="S74" s="53">
        <v>7.7488999999999999</v>
      </c>
      <c r="T74" s="53">
        <v>6.0548000000000002</v>
      </c>
      <c r="U74" s="53">
        <v>4.7502000000000004</v>
      </c>
      <c r="V74" s="53">
        <v>3.7014</v>
      </c>
      <c r="W74" s="53">
        <v>2.1467999999999998</v>
      </c>
      <c r="X74" s="53">
        <v>0.66369999999999996</v>
      </c>
      <c r="Y74" s="53">
        <v>0.11799999999999999</v>
      </c>
    </row>
    <row r="75" spans="1:26" x14ac:dyDescent="0.15">
      <c r="A75" s="53" t="str">
        <f t="shared" si="6"/>
        <v>埼玉県総数</v>
      </c>
      <c r="B75" s="53" t="s">
        <v>109</v>
      </c>
      <c r="C75" s="53" t="s">
        <v>85</v>
      </c>
      <c r="D75" s="53">
        <v>734.47649999999999</v>
      </c>
      <c r="E75" s="53">
        <v>25.928100000000001</v>
      </c>
      <c r="F75" s="53">
        <v>29.152699999999999</v>
      </c>
      <c r="G75" s="53">
        <v>30.7576</v>
      </c>
      <c r="H75" s="53">
        <v>32.609099999999998</v>
      </c>
      <c r="I75" s="53">
        <v>36.5852</v>
      </c>
      <c r="J75" s="53">
        <v>36.3962</v>
      </c>
      <c r="K75" s="53">
        <v>38.345199999999998</v>
      </c>
      <c r="L75" s="53">
        <v>43.271799999999999</v>
      </c>
      <c r="M75" s="53">
        <v>49.719099999999997</v>
      </c>
      <c r="N75" s="53">
        <v>59.9666</v>
      </c>
      <c r="O75" s="53">
        <v>52.465499999999999</v>
      </c>
      <c r="P75" s="53">
        <v>44.604500000000002</v>
      </c>
      <c r="Q75" s="53">
        <v>39.555599999999998</v>
      </c>
      <c r="R75" s="53">
        <v>44.6006</v>
      </c>
      <c r="S75" s="53">
        <v>51.910200000000003</v>
      </c>
      <c r="T75" s="53">
        <v>41.725200000000001</v>
      </c>
      <c r="U75" s="53">
        <v>29.113099999999999</v>
      </c>
      <c r="V75" s="53">
        <v>16.873000000000001</v>
      </c>
      <c r="W75" s="53">
        <v>7.1082000000000001</v>
      </c>
      <c r="X75" s="53">
        <v>1.8674999999999999</v>
      </c>
      <c r="Y75" s="53">
        <v>0.30159999999999998</v>
      </c>
    </row>
    <row r="76" spans="1:26" x14ac:dyDescent="0.15">
      <c r="A76" s="53" t="str">
        <f t="shared" si="6"/>
        <v>埼玉県男</v>
      </c>
      <c r="B76" s="53" t="s">
        <v>109</v>
      </c>
      <c r="C76" s="53" t="s">
        <v>17</v>
      </c>
      <c r="D76" s="53">
        <v>365.21690000000001</v>
      </c>
      <c r="E76" s="53">
        <v>13.226900000000001</v>
      </c>
      <c r="F76" s="53">
        <v>14.9221</v>
      </c>
      <c r="G76" s="53">
        <v>15.7681</v>
      </c>
      <c r="H76" s="53">
        <v>16.710699999999999</v>
      </c>
      <c r="I76" s="53">
        <v>18.6022</v>
      </c>
      <c r="J76" s="53">
        <v>18.5425</v>
      </c>
      <c r="K76" s="53">
        <v>19.761800000000001</v>
      </c>
      <c r="L76" s="53">
        <v>22.2544</v>
      </c>
      <c r="M76" s="53">
        <v>25.737200000000001</v>
      </c>
      <c r="N76" s="53">
        <v>31.046399999999998</v>
      </c>
      <c r="O76" s="53">
        <v>27.0044</v>
      </c>
      <c r="P76" s="53">
        <v>22.846599999999999</v>
      </c>
      <c r="Q76" s="53">
        <v>19.919799999999999</v>
      </c>
      <c r="R76" s="53">
        <v>21.8369</v>
      </c>
      <c r="S76" s="53">
        <v>24.5122</v>
      </c>
      <c r="T76" s="53">
        <v>19.186499999999999</v>
      </c>
      <c r="U76" s="53">
        <v>12.8728</v>
      </c>
      <c r="V76" s="53">
        <v>6.4382000000000001</v>
      </c>
      <c r="W76" s="53">
        <v>2.0491999999999999</v>
      </c>
      <c r="X76" s="53">
        <v>0.34160000000000001</v>
      </c>
      <c r="Y76" s="53">
        <v>4.0599999999999997E-2</v>
      </c>
      <c r="Z76" s="53" t="s">
        <v>110</v>
      </c>
    </row>
    <row r="77" spans="1:26" x14ac:dyDescent="0.15">
      <c r="A77" s="53" t="str">
        <f t="shared" si="6"/>
        <v>埼玉県女</v>
      </c>
      <c r="B77" s="53" t="s">
        <v>109</v>
      </c>
      <c r="C77" s="53" t="s">
        <v>19</v>
      </c>
      <c r="D77" s="53">
        <v>369.25959999999998</v>
      </c>
      <c r="E77" s="53">
        <v>12.7012</v>
      </c>
      <c r="F77" s="53">
        <v>14.230600000000001</v>
      </c>
      <c r="G77" s="53">
        <v>14.9895</v>
      </c>
      <c r="H77" s="53">
        <v>15.898400000000001</v>
      </c>
      <c r="I77" s="53">
        <v>17.983000000000001</v>
      </c>
      <c r="J77" s="53">
        <v>17.8537</v>
      </c>
      <c r="K77" s="53">
        <v>18.583400000000001</v>
      </c>
      <c r="L77" s="53">
        <v>21.017399999999999</v>
      </c>
      <c r="M77" s="53">
        <v>23.9819</v>
      </c>
      <c r="N77" s="53">
        <v>28.920200000000001</v>
      </c>
      <c r="O77" s="53">
        <v>25.461099999999998</v>
      </c>
      <c r="P77" s="53">
        <v>21.757899999999999</v>
      </c>
      <c r="Q77" s="53">
        <v>19.6358</v>
      </c>
      <c r="R77" s="53">
        <v>22.7637</v>
      </c>
      <c r="S77" s="53">
        <v>27.398</v>
      </c>
      <c r="T77" s="53">
        <v>22.538699999999999</v>
      </c>
      <c r="U77" s="53">
        <v>16.240300000000001</v>
      </c>
      <c r="V77" s="53">
        <v>10.434799999999999</v>
      </c>
      <c r="W77" s="53">
        <v>5.0590000000000002</v>
      </c>
      <c r="X77" s="53">
        <v>1.5259</v>
      </c>
      <c r="Y77" s="53">
        <v>0.26100000000000001</v>
      </c>
    </row>
    <row r="78" spans="1:26" x14ac:dyDescent="0.15">
      <c r="A78" s="53" t="str">
        <f t="shared" si="6"/>
        <v>千葉県総数</v>
      </c>
      <c r="B78" s="53" t="s">
        <v>111</v>
      </c>
      <c r="C78" s="53" t="s">
        <v>85</v>
      </c>
      <c r="D78" s="53">
        <v>628.44799999999998</v>
      </c>
      <c r="E78" s="53">
        <v>22.1053</v>
      </c>
      <c r="F78" s="53">
        <v>24.879799999999999</v>
      </c>
      <c r="G78" s="53">
        <v>26.464500000000001</v>
      </c>
      <c r="H78" s="53">
        <v>28.154499999999999</v>
      </c>
      <c r="I78" s="53">
        <v>31.6219</v>
      </c>
      <c r="J78" s="53">
        <v>31.146999999999998</v>
      </c>
      <c r="K78" s="53">
        <v>32.985799999999998</v>
      </c>
      <c r="L78" s="53">
        <v>37.286900000000003</v>
      </c>
      <c r="M78" s="53">
        <v>42.3399</v>
      </c>
      <c r="N78" s="53">
        <v>50.785600000000002</v>
      </c>
      <c r="O78" s="53">
        <v>44.766199999999998</v>
      </c>
      <c r="P78" s="53">
        <v>38.203200000000002</v>
      </c>
      <c r="Q78" s="53">
        <v>34.278100000000002</v>
      </c>
      <c r="R78" s="53">
        <v>38.768500000000003</v>
      </c>
      <c r="S78" s="53">
        <v>45.253900000000002</v>
      </c>
      <c r="T78" s="53">
        <v>36.086199999999998</v>
      </c>
      <c r="U78" s="53">
        <v>25.4648</v>
      </c>
      <c r="V78" s="53">
        <v>15.515499999999999</v>
      </c>
      <c r="W78" s="53">
        <v>6.8506999999999998</v>
      </c>
      <c r="X78" s="53">
        <v>1.7751999999999999</v>
      </c>
      <c r="Y78" s="53">
        <v>0.2843</v>
      </c>
    </row>
    <row r="79" spans="1:26" x14ac:dyDescent="0.15">
      <c r="A79" s="53" t="str">
        <f t="shared" si="6"/>
        <v>千葉県男</v>
      </c>
      <c r="B79" s="53" t="s">
        <v>111</v>
      </c>
      <c r="C79" s="53" t="s">
        <v>17</v>
      </c>
      <c r="D79" s="53">
        <v>311.7987</v>
      </c>
      <c r="E79" s="53">
        <v>11.2943</v>
      </c>
      <c r="F79" s="53">
        <v>12.787100000000001</v>
      </c>
      <c r="G79" s="53">
        <v>13.580500000000001</v>
      </c>
      <c r="H79" s="53">
        <v>14.4597</v>
      </c>
      <c r="I79" s="53">
        <v>16.251000000000001</v>
      </c>
      <c r="J79" s="53">
        <v>15.998100000000001</v>
      </c>
      <c r="K79" s="53">
        <v>17.032</v>
      </c>
      <c r="L79" s="53">
        <v>19.180399999999999</v>
      </c>
      <c r="M79" s="53">
        <v>21.767900000000001</v>
      </c>
      <c r="N79" s="53">
        <v>26.138400000000001</v>
      </c>
      <c r="O79" s="53">
        <v>23.003900000000002</v>
      </c>
      <c r="P79" s="53">
        <v>19.526900000000001</v>
      </c>
      <c r="Q79" s="53">
        <v>17.180399999999999</v>
      </c>
      <c r="R79" s="53">
        <v>18.829599999999999</v>
      </c>
      <c r="S79" s="53">
        <v>21.4087</v>
      </c>
      <c r="T79" s="53">
        <v>16.560099999999998</v>
      </c>
      <c r="U79" s="53">
        <v>11.217000000000001</v>
      </c>
      <c r="V79" s="53">
        <v>5.9032</v>
      </c>
      <c r="W79" s="53">
        <v>1.9850000000000001</v>
      </c>
      <c r="X79" s="53">
        <v>0.34</v>
      </c>
      <c r="Y79" s="53">
        <v>3.5700000000000003E-2</v>
      </c>
      <c r="Z79" s="53" t="s">
        <v>112</v>
      </c>
    </row>
    <row r="80" spans="1:26" s="56" customFormat="1" x14ac:dyDescent="0.15">
      <c r="A80" s="53" t="str">
        <f t="shared" si="6"/>
        <v>千葉県女</v>
      </c>
      <c r="B80" s="53" t="s">
        <v>111</v>
      </c>
      <c r="C80" s="53" t="s">
        <v>19</v>
      </c>
      <c r="D80" s="53">
        <v>316.64929999999998</v>
      </c>
      <c r="E80" s="53">
        <v>10.811</v>
      </c>
      <c r="F80" s="53">
        <v>12.092700000000001</v>
      </c>
      <c r="G80" s="53">
        <v>12.884</v>
      </c>
      <c r="H80" s="53">
        <v>13.694800000000001</v>
      </c>
      <c r="I80" s="53">
        <v>15.370900000000001</v>
      </c>
      <c r="J80" s="53">
        <v>15.148899999999999</v>
      </c>
      <c r="K80" s="53">
        <v>15.953799999999999</v>
      </c>
      <c r="L80" s="53">
        <v>18.1065</v>
      </c>
      <c r="M80" s="53">
        <v>20.571999999999999</v>
      </c>
      <c r="N80" s="53">
        <v>24.647200000000002</v>
      </c>
      <c r="O80" s="53">
        <v>21.7623</v>
      </c>
      <c r="P80" s="53">
        <v>18.676300000000001</v>
      </c>
      <c r="Q80" s="53">
        <v>17.0977</v>
      </c>
      <c r="R80" s="53">
        <v>19.9389</v>
      </c>
      <c r="S80" s="53">
        <v>23.845199999999998</v>
      </c>
      <c r="T80" s="53">
        <v>19.5261</v>
      </c>
      <c r="U80" s="53">
        <v>14.2478</v>
      </c>
      <c r="V80" s="53">
        <v>9.6122999999999994</v>
      </c>
      <c r="W80" s="53">
        <v>4.8657000000000004</v>
      </c>
      <c r="X80" s="53">
        <v>1.4352</v>
      </c>
      <c r="Y80" s="53">
        <v>0.24859999999999999</v>
      </c>
    </row>
    <row r="81" spans="1:26" s="56" customFormat="1" x14ac:dyDescent="0.15">
      <c r="A81" s="53" t="str">
        <f t="shared" si="6"/>
        <v>東京都総数</v>
      </c>
      <c r="B81" s="53" t="s">
        <v>113</v>
      </c>
      <c r="C81" s="53" t="s">
        <v>85</v>
      </c>
      <c r="D81" s="81">
        <v>1404.7593999999999</v>
      </c>
      <c r="E81" s="53">
        <v>52.106200000000001</v>
      </c>
      <c r="F81" s="53">
        <v>53.182400000000001</v>
      </c>
      <c r="G81" s="53">
        <v>51.395400000000002</v>
      </c>
      <c r="H81" s="53">
        <v>54.407600000000002</v>
      </c>
      <c r="I81" s="53">
        <v>79.882300000000001</v>
      </c>
      <c r="J81" s="53">
        <v>91.194500000000005</v>
      </c>
      <c r="K81" s="53">
        <v>91.744</v>
      </c>
      <c r="L81" s="53">
        <v>97.781199999999998</v>
      </c>
      <c r="M81" s="53">
        <v>103.6974</v>
      </c>
      <c r="N81" s="53">
        <v>115.50109999999999</v>
      </c>
      <c r="O81" s="53">
        <v>104.02800000000001</v>
      </c>
      <c r="P81" s="53">
        <v>87.168499999999995</v>
      </c>
      <c r="Q81" s="53">
        <v>69.014700000000005</v>
      </c>
      <c r="R81" s="53">
        <v>67.826300000000003</v>
      </c>
      <c r="S81" s="53">
        <v>78.421899999999994</v>
      </c>
      <c r="T81" s="53">
        <v>63.014400000000002</v>
      </c>
      <c r="U81" s="53">
        <v>48.4955</v>
      </c>
      <c r="V81" s="53">
        <v>33.325699999999998</v>
      </c>
      <c r="W81" s="53">
        <v>15.097099999999999</v>
      </c>
      <c r="X81" s="53">
        <v>3.9504000000000001</v>
      </c>
      <c r="Y81" s="53">
        <v>0.65090000000000003</v>
      </c>
    </row>
    <row r="82" spans="1:26" x14ac:dyDescent="0.15">
      <c r="A82" s="53" t="str">
        <f t="shared" si="6"/>
        <v>東京都男</v>
      </c>
      <c r="B82" s="53" t="s">
        <v>113</v>
      </c>
      <c r="C82" s="53" t="s">
        <v>17</v>
      </c>
      <c r="D82" s="53">
        <v>689.83879999999999</v>
      </c>
      <c r="E82" s="53">
        <v>26.637499999999999</v>
      </c>
      <c r="F82" s="53">
        <v>27.190999999999999</v>
      </c>
      <c r="G82" s="53">
        <v>26.354900000000001</v>
      </c>
      <c r="H82" s="53">
        <v>27.6129</v>
      </c>
      <c r="I82" s="53">
        <v>39.691899999999997</v>
      </c>
      <c r="J82" s="53">
        <v>45.563800000000001</v>
      </c>
      <c r="K82" s="53">
        <v>46.204500000000003</v>
      </c>
      <c r="L82" s="53">
        <v>49.762300000000003</v>
      </c>
      <c r="M82" s="53">
        <v>52.655000000000001</v>
      </c>
      <c r="N82" s="53">
        <v>58.157699999999998</v>
      </c>
      <c r="O82" s="53">
        <v>53.000599999999999</v>
      </c>
      <c r="P82" s="53">
        <v>44.799500000000002</v>
      </c>
      <c r="Q82" s="53">
        <v>34.924199999999999</v>
      </c>
      <c r="R82" s="53">
        <v>33.480200000000004</v>
      </c>
      <c r="S82" s="53">
        <v>37.086300000000001</v>
      </c>
      <c r="T82" s="53">
        <v>27.579499999999999</v>
      </c>
      <c r="U82" s="53">
        <v>19.492000000000001</v>
      </c>
      <c r="V82" s="53">
        <v>11.8078</v>
      </c>
      <c r="W82" s="53">
        <v>4.2550999999999997</v>
      </c>
      <c r="X82" s="53">
        <v>0.80200000000000005</v>
      </c>
      <c r="Y82" s="53">
        <v>8.4199999999999997E-2</v>
      </c>
      <c r="Z82" s="53" t="s">
        <v>114</v>
      </c>
    </row>
    <row r="83" spans="1:26" x14ac:dyDescent="0.15">
      <c r="A83" s="53" t="str">
        <f t="shared" si="6"/>
        <v>東京都女</v>
      </c>
      <c r="B83" s="53" t="s">
        <v>113</v>
      </c>
      <c r="C83" s="53" t="s">
        <v>19</v>
      </c>
      <c r="D83" s="53">
        <v>714.92060000000004</v>
      </c>
      <c r="E83" s="53">
        <v>25.468699999999998</v>
      </c>
      <c r="F83" s="53">
        <v>25.991399999999999</v>
      </c>
      <c r="G83" s="53">
        <v>25.040500000000002</v>
      </c>
      <c r="H83" s="53">
        <v>26.794699999999999</v>
      </c>
      <c r="I83" s="53">
        <v>40.190399999999997</v>
      </c>
      <c r="J83" s="53">
        <v>45.630699999999997</v>
      </c>
      <c r="K83" s="53">
        <v>45.539499999999997</v>
      </c>
      <c r="L83" s="53">
        <v>48.018900000000002</v>
      </c>
      <c r="M83" s="53">
        <v>51.042400000000001</v>
      </c>
      <c r="N83" s="53">
        <v>57.343400000000003</v>
      </c>
      <c r="O83" s="53">
        <v>51.0274</v>
      </c>
      <c r="P83" s="53">
        <v>42.369</v>
      </c>
      <c r="Q83" s="53">
        <v>34.090499999999999</v>
      </c>
      <c r="R83" s="53">
        <v>34.3461</v>
      </c>
      <c r="S83" s="53">
        <v>41.335599999999999</v>
      </c>
      <c r="T83" s="53">
        <v>35.434899999999999</v>
      </c>
      <c r="U83" s="53">
        <v>29.003499999999999</v>
      </c>
      <c r="V83" s="53">
        <v>21.517900000000001</v>
      </c>
      <c r="W83" s="53">
        <v>10.842000000000001</v>
      </c>
      <c r="X83" s="53">
        <v>3.1484000000000001</v>
      </c>
      <c r="Y83" s="53">
        <v>0.56669999999999998</v>
      </c>
    </row>
    <row r="84" spans="1:26" x14ac:dyDescent="0.15">
      <c r="A84" s="53" t="str">
        <f t="shared" si="6"/>
        <v>神奈川県総数</v>
      </c>
      <c r="B84" s="53" t="s">
        <v>115</v>
      </c>
      <c r="C84" s="53" t="s">
        <v>116</v>
      </c>
      <c r="D84" s="53">
        <v>923.7337</v>
      </c>
      <c r="E84" s="53">
        <v>33.124699999999997</v>
      </c>
      <c r="F84" s="53">
        <v>36.883499999999998</v>
      </c>
      <c r="G84" s="53">
        <v>38.568100000000001</v>
      </c>
      <c r="H84" s="53">
        <v>41.124899999999997</v>
      </c>
      <c r="I84" s="53">
        <v>48.743600000000001</v>
      </c>
      <c r="J84" s="53">
        <v>47.837200000000003</v>
      </c>
      <c r="K84" s="53">
        <v>49.2072</v>
      </c>
      <c r="L84" s="53">
        <v>55.879899999999999</v>
      </c>
      <c r="M84" s="53">
        <v>64.082099999999997</v>
      </c>
      <c r="N84" s="53">
        <v>76.987300000000005</v>
      </c>
      <c r="O84" s="53">
        <v>71.055099999999996</v>
      </c>
      <c r="P84" s="53">
        <v>59.3812</v>
      </c>
      <c r="Q84" s="53">
        <v>48.593299999999999</v>
      </c>
      <c r="R84" s="53">
        <v>50.939900000000002</v>
      </c>
      <c r="S84" s="53">
        <v>59.751399999999997</v>
      </c>
      <c r="T84" s="53">
        <v>48.466099999999997</v>
      </c>
      <c r="U84" s="53">
        <v>35.571800000000003</v>
      </c>
      <c r="V84" s="53">
        <v>22.7682</v>
      </c>
      <c r="W84" s="53">
        <v>10.2141</v>
      </c>
      <c r="X84" s="53">
        <v>2.7017000000000002</v>
      </c>
      <c r="Y84" s="53">
        <v>0.4446</v>
      </c>
    </row>
    <row r="85" spans="1:26" x14ac:dyDescent="0.15">
      <c r="A85" s="53" t="str">
        <f t="shared" si="6"/>
        <v>神奈川県男</v>
      </c>
      <c r="B85" s="53" t="s">
        <v>115</v>
      </c>
      <c r="C85" s="53" t="s">
        <v>17</v>
      </c>
      <c r="D85" s="53">
        <v>458.82679999999999</v>
      </c>
      <c r="E85" s="53">
        <v>16.970500000000001</v>
      </c>
      <c r="F85" s="53">
        <v>18.917999999999999</v>
      </c>
      <c r="G85" s="53">
        <v>19.769400000000001</v>
      </c>
      <c r="H85" s="53">
        <v>21.065899999999999</v>
      </c>
      <c r="I85" s="53">
        <v>24.991499999999998</v>
      </c>
      <c r="J85" s="53">
        <v>24.715</v>
      </c>
      <c r="K85" s="53">
        <v>25.407</v>
      </c>
      <c r="L85" s="53">
        <v>28.685199999999998</v>
      </c>
      <c r="M85" s="53">
        <v>32.82</v>
      </c>
      <c r="N85" s="53">
        <v>39.251800000000003</v>
      </c>
      <c r="O85" s="53">
        <v>36.688000000000002</v>
      </c>
      <c r="P85" s="53">
        <v>30.755500000000001</v>
      </c>
      <c r="Q85" s="53">
        <v>24.6662</v>
      </c>
      <c r="R85" s="53">
        <v>25.0337</v>
      </c>
      <c r="S85" s="53">
        <v>28.232700000000001</v>
      </c>
      <c r="T85" s="53">
        <v>21.876300000000001</v>
      </c>
      <c r="U85" s="53">
        <v>15.3363</v>
      </c>
      <c r="V85" s="53">
        <v>8.4852000000000007</v>
      </c>
      <c r="W85" s="53">
        <v>2.9998999999999998</v>
      </c>
      <c r="X85" s="53">
        <v>0.54200000000000004</v>
      </c>
      <c r="Y85" s="53">
        <v>6.0199999999999997E-2</v>
      </c>
      <c r="Z85" s="53" t="s">
        <v>117</v>
      </c>
    </row>
    <row r="86" spans="1:26" x14ac:dyDescent="0.15">
      <c r="A86" s="53" t="str">
        <f t="shared" si="6"/>
        <v>神奈川県女</v>
      </c>
      <c r="B86" s="53" t="s">
        <v>115</v>
      </c>
      <c r="C86" s="53" t="s">
        <v>19</v>
      </c>
      <c r="D86" s="53">
        <v>464.90690000000001</v>
      </c>
      <c r="E86" s="53">
        <v>16.154199999999999</v>
      </c>
      <c r="F86" s="53">
        <v>17.965499999999999</v>
      </c>
      <c r="G86" s="53">
        <v>18.7987</v>
      </c>
      <c r="H86" s="53">
        <v>20.059000000000001</v>
      </c>
      <c r="I86" s="53">
        <v>23.752099999999999</v>
      </c>
      <c r="J86" s="53">
        <v>23.122199999999999</v>
      </c>
      <c r="K86" s="53">
        <v>23.8002</v>
      </c>
      <c r="L86" s="53">
        <v>27.194700000000001</v>
      </c>
      <c r="M86" s="53">
        <v>31.2621</v>
      </c>
      <c r="N86" s="53">
        <v>37.735500000000002</v>
      </c>
      <c r="O86" s="53">
        <v>34.367100000000001</v>
      </c>
      <c r="P86" s="53">
        <v>28.625699999999998</v>
      </c>
      <c r="Q86" s="53">
        <v>23.927099999999999</v>
      </c>
      <c r="R86" s="53">
        <v>25.906199999999998</v>
      </c>
      <c r="S86" s="53">
        <v>31.518699999999999</v>
      </c>
      <c r="T86" s="53">
        <v>26.5898</v>
      </c>
      <c r="U86" s="53">
        <v>20.235499999999998</v>
      </c>
      <c r="V86" s="53">
        <v>14.282999999999999</v>
      </c>
      <c r="W86" s="53">
        <v>7.2141999999999999</v>
      </c>
      <c r="X86" s="53">
        <v>2.1597</v>
      </c>
      <c r="Y86" s="53">
        <v>0.38440000000000002</v>
      </c>
    </row>
    <row r="87" spans="1:26" x14ac:dyDescent="0.15">
      <c r="A87" s="53" t="str">
        <f t="shared" si="6"/>
        <v>中部地方総数</v>
      </c>
      <c r="B87" s="53" t="s">
        <v>118</v>
      </c>
      <c r="C87" s="53" t="s">
        <v>85</v>
      </c>
      <c r="D87" s="81">
        <v>2291.8072999999999</v>
      </c>
      <c r="E87" s="53">
        <v>82.706199999999995</v>
      </c>
      <c r="F87" s="53">
        <v>94.970399999999998</v>
      </c>
      <c r="G87" s="53">
        <v>101.7008</v>
      </c>
      <c r="H87" s="53">
        <v>105.371</v>
      </c>
      <c r="I87" s="53">
        <v>103.0087</v>
      </c>
      <c r="J87" s="53">
        <v>105.58920000000001</v>
      </c>
      <c r="K87" s="53">
        <v>114.5791</v>
      </c>
      <c r="L87" s="53">
        <v>128.69919999999999</v>
      </c>
      <c r="M87" s="53">
        <v>148.37710000000001</v>
      </c>
      <c r="N87" s="53">
        <v>175.3561</v>
      </c>
      <c r="O87" s="53">
        <v>153.7268</v>
      </c>
      <c r="P87" s="53">
        <v>141.5069</v>
      </c>
      <c r="Q87" s="53">
        <v>133.4495</v>
      </c>
      <c r="R87" s="53">
        <v>147.3974</v>
      </c>
      <c r="S87" s="53">
        <v>167.95089999999999</v>
      </c>
      <c r="T87" s="53">
        <v>129.78659999999999</v>
      </c>
      <c r="U87" s="53">
        <v>98.524699999999996</v>
      </c>
      <c r="V87" s="53">
        <v>68.428100000000001</v>
      </c>
      <c r="W87" s="53">
        <v>34.119300000000003</v>
      </c>
      <c r="X87" s="53">
        <v>9.5704999999999991</v>
      </c>
      <c r="Y87" s="53">
        <v>1.5046999999999999</v>
      </c>
    </row>
    <row r="88" spans="1:26" x14ac:dyDescent="0.15">
      <c r="A88" s="53" t="str">
        <f t="shared" si="6"/>
        <v>中部地方男</v>
      </c>
      <c r="B88" s="53" t="s">
        <v>118</v>
      </c>
      <c r="C88" s="53" t="s">
        <v>17</v>
      </c>
      <c r="D88" s="81">
        <v>1127.028</v>
      </c>
      <c r="E88" s="53">
        <v>42.422499999999999</v>
      </c>
      <c r="F88" s="53">
        <v>48.699599999999997</v>
      </c>
      <c r="G88" s="53">
        <v>52.067300000000003</v>
      </c>
      <c r="H88" s="53">
        <v>54.353499999999997</v>
      </c>
      <c r="I88" s="53">
        <v>53.470999999999997</v>
      </c>
      <c r="J88" s="53">
        <v>55.532299999999999</v>
      </c>
      <c r="K88" s="53">
        <v>59.628700000000002</v>
      </c>
      <c r="L88" s="53">
        <v>66.215699999999998</v>
      </c>
      <c r="M88" s="53">
        <v>76.09</v>
      </c>
      <c r="N88" s="53">
        <v>89.626000000000005</v>
      </c>
      <c r="O88" s="53">
        <v>78.062600000000003</v>
      </c>
      <c r="P88" s="53">
        <v>70.972499999999997</v>
      </c>
      <c r="Q88" s="53">
        <v>66.070300000000003</v>
      </c>
      <c r="R88" s="53">
        <v>71.608500000000006</v>
      </c>
      <c r="S88" s="53">
        <v>80.084699999999998</v>
      </c>
      <c r="T88" s="53">
        <v>59.1051</v>
      </c>
      <c r="U88" s="53">
        <v>41.620600000000003</v>
      </c>
      <c r="V88" s="53">
        <v>24.570799999999998</v>
      </c>
      <c r="W88" s="53">
        <v>9.6395999999999997</v>
      </c>
      <c r="X88" s="53">
        <v>1.8263</v>
      </c>
      <c r="Y88" s="53">
        <v>0.18049999999999999</v>
      </c>
      <c r="Z88" s="53" t="s">
        <v>119</v>
      </c>
    </row>
    <row r="89" spans="1:26" x14ac:dyDescent="0.15">
      <c r="A89" s="53" t="str">
        <f t="shared" si="6"/>
        <v>中部地方女</v>
      </c>
      <c r="B89" s="53" t="s">
        <v>118</v>
      </c>
      <c r="C89" s="53" t="s">
        <v>19</v>
      </c>
      <c r="D89" s="81">
        <v>1164.7792999999999</v>
      </c>
      <c r="E89" s="53">
        <v>40.283700000000003</v>
      </c>
      <c r="F89" s="53">
        <v>46.270800000000001</v>
      </c>
      <c r="G89" s="53">
        <v>49.633499999999998</v>
      </c>
      <c r="H89" s="53">
        <v>51.017499999999998</v>
      </c>
      <c r="I89" s="53">
        <v>49.537700000000001</v>
      </c>
      <c r="J89" s="53">
        <v>50.056899999999999</v>
      </c>
      <c r="K89" s="53">
        <v>54.950400000000002</v>
      </c>
      <c r="L89" s="53">
        <v>62.483499999999999</v>
      </c>
      <c r="M89" s="53">
        <v>72.287099999999995</v>
      </c>
      <c r="N89" s="53">
        <v>85.730099999999993</v>
      </c>
      <c r="O89" s="53">
        <v>75.664199999999994</v>
      </c>
      <c r="P89" s="53">
        <v>70.534400000000005</v>
      </c>
      <c r="Q89" s="53">
        <v>67.379199999999997</v>
      </c>
      <c r="R89" s="53">
        <v>75.788899999999998</v>
      </c>
      <c r="S89" s="53">
        <v>87.866200000000006</v>
      </c>
      <c r="T89" s="53">
        <v>70.6815</v>
      </c>
      <c r="U89" s="53">
        <v>56.9041</v>
      </c>
      <c r="V89" s="53">
        <v>43.857300000000002</v>
      </c>
      <c r="W89" s="53">
        <v>24.479700000000001</v>
      </c>
      <c r="X89" s="53">
        <v>7.7442000000000002</v>
      </c>
      <c r="Y89" s="53">
        <v>1.3242</v>
      </c>
    </row>
    <row r="90" spans="1:26" x14ac:dyDescent="0.15">
      <c r="A90" s="53" t="str">
        <f t="shared" si="6"/>
        <v>新潟県総数</v>
      </c>
      <c r="B90" s="53" t="s">
        <v>120</v>
      </c>
      <c r="C90" s="53" t="s">
        <v>85</v>
      </c>
      <c r="D90" s="53">
        <v>220.12719999999999</v>
      </c>
      <c r="E90" s="53">
        <v>7.1013999999999999</v>
      </c>
      <c r="F90" s="53">
        <v>8.4736999999999991</v>
      </c>
      <c r="G90" s="53">
        <v>9.1729000000000003</v>
      </c>
      <c r="H90" s="53">
        <v>9.5564999999999998</v>
      </c>
      <c r="I90" s="53">
        <v>8.5245999999999995</v>
      </c>
      <c r="J90" s="53">
        <v>8.8453999999999997</v>
      </c>
      <c r="K90" s="53">
        <v>10.253</v>
      </c>
      <c r="L90" s="53">
        <v>11.918799999999999</v>
      </c>
      <c r="M90" s="53">
        <v>14.0684</v>
      </c>
      <c r="N90" s="53">
        <v>15.567600000000001</v>
      </c>
      <c r="O90" s="53">
        <v>14.0685</v>
      </c>
      <c r="P90" s="53">
        <v>13.79</v>
      </c>
      <c r="Q90" s="53">
        <v>14.498900000000001</v>
      </c>
      <c r="R90" s="53">
        <v>16.8337</v>
      </c>
      <c r="S90" s="53">
        <v>17.531099999999999</v>
      </c>
      <c r="T90" s="53">
        <v>12.662000000000001</v>
      </c>
      <c r="U90" s="53">
        <v>10.773899999999999</v>
      </c>
      <c r="V90" s="53">
        <v>8.0490999999999993</v>
      </c>
      <c r="W90" s="53">
        <v>4.2831999999999999</v>
      </c>
      <c r="X90" s="53">
        <v>1.2548999999999999</v>
      </c>
      <c r="Y90" s="53">
        <v>0.2056</v>
      </c>
    </row>
    <row r="91" spans="1:26" x14ac:dyDescent="0.15">
      <c r="A91" s="53" t="str">
        <f t="shared" si="6"/>
        <v>新潟県男</v>
      </c>
      <c r="B91" s="53" t="s">
        <v>120</v>
      </c>
      <c r="C91" s="53" t="s">
        <v>17</v>
      </c>
      <c r="D91" s="53">
        <v>106.867</v>
      </c>
      <c r="E91" s="53">
        <v>3.6373000000000002</v>
      </c>
      <c r="F91" s="53">
        <v>4.3384999999999998</v>
      </c>
      <c r="G91" s="53">
        <v>4.7144000000000004</v>
      </c>
      <c r="H91" s="53">
        <v>4.9245000000000001</v>
      </c>
      <c r="I91" s="53">
        <v>4.4518000000000004</v>
      </c>
      <c r="J91" s="53">
        <v>4.5754999999999999</v>
      </c>
      <c r="K91" s="53">
        <v>5.2759999999999998</v>
      </c>
      <c r="L91" s="53">
        <v>6.0880000000000001</v>
      </c>
      <c r="M91" s="53">
        <v>7.1947000000000001</v>
      </c>
      <c r="N91" s="53">
        <v>7.9065000000000003</v>
      </c>
      <c r="O91" s="53">
        <v>7.1242999999999999</v>
      </c>
      <c r="P91" s="53">
        <v>6.8967000000000001</v>
      </c>
      <c r="Q91" s="53">
        <v>7.2371999999999996</v>
      </c>
      <c r="R91" s="53">
        <v>8.2377000000000002</v>
      </c>
      <c r="S91" s="53">
        <v>8.4695</v>
      </c>
      <c r="T91" s="53">
        <v>5.7041000000000004</v>
      </c>
      <c r="U91" s="53">
        <v>4.4039999999999999</v>
      </c>
      <c r="V91" s="53">
        <v>2.7606999999999999</v>
      </c>
      <c r="W91" s="53">
        <v>1.1393</v>
      </c>
      <c r="X91" s="53">
        <v>0.22</v>
      </c>
      <c r="Y91" s="53">
        <v>2.5000000000000001E-2</v>
      </c>
      <c r="Z91" s="53" t="s">
        <v>121</v>
      </c>
    </row>
    <row r="92" spans="1:26" x14ac:dyDescent="0.15">
      <c r="A92" s="53" t="str">
        <f t="shared" si="6"/>
        <v>新潟県女</v>
      </c>
      <c r="B92" s="53" t="s">
        <v>120</v>
      </c>
      <c r="C92" s="53" t="s">
        <v>19</v>
      </c>
      <c r="D92" s="53">
        <v>113.2602</v>
      </c>
      <c r="E92" s="53">
        <v>3.4641000000000002</v>
      </c>
      <c r="F92" s="53">
        <v>4.1352000000000002</v>
      </c>
      <c r="G92" s="53">
        <v>4.4584999999999999</v>
      </c>
      <c r="H92" s="53">
        <v>4.6319999999999997</v>
      </c>
      <c r="I92" s="53">
        <v>4.0728</v>
      </c>
      <c r="J92" s="53">
        <v>4.2698999999999998</v>
      </c>
      <c r="K92" s="53">
        <v>4.9770000000000003</v>
      </c>
      <c r="L92" s="53">
        <v>5.8308</v>
      </c>
      <c r="M92" s="53">
        <v>6.8737000000000004</v>
      </c>
      <c r="N92" s="53">
        <v>7.6611000000000002</v>
      </c>
      <c r="O92" s="53">
        <v>6.9442000000000004</v>
      </c>
      <c r="P92" s="53">
        <v>6.8933</v>
      </c>
      <c r="Q92" s="53">
        <v>7.2617000000000003</v>
      </c>
      <c r="R92" s="53">
        <v>8.5960000000000001</v>
      </c>
      <c r="S92" s="53">
        <v>9.0616000000000003</v>
      </c>
      <c r="T92" s="53">
        <v>6.9579000000000004</v>
      </c>
      <c r="U92" s="53">
        <v>6.3699000000000003</v>
      </c>
      <c r="V92" s="53">
        <v>5.2884000000000002</v>
      </c>
      <c r="W92" s="53">
        <v>3.1438999999999999</v>
      </c>
      <c r="X92" s="53">
        <v>1.0348999999999999</v>
      </c>
      <c r="Y92" s="53">
        <v>0.18060000000000001</v>
      </c>
    </row>
    <row r="93" spans="1:26" x14ac:dyDescent="0.15">
      <c r="A93" s="53" t="str">
        <f t="shared" si="6"/>
        <v>富山県総数</v>
      </c>
      <c r="B93" s="53" t="s">
        <v>122</v>
      </c>
      <c r="C93" s="53" t="s">
        <v>85</v>
      </c>
      <c r="D93" s="53">
        <v>103.48139999999999</v>
      </c>
      <c r="E93" s="53">
        <v>3.3851</v>
      </c>
      <c r="F93" s="53">
        <v>3.8511000000000002</v>
      </c>
      <c r="G93" s="53">
        <v>4.2815000000000003</v>
      </c>
      <c r="H93" s="53">
        <v>4.5194999999999999</v>
      </c>
      <c r="I93" s="53">
        <v>4.2234999999999996</v>
      </c>
      <c r="J93" s="53">
        <v>4.3502000000000001</v>
      </c>
      <c r="K93" s="53">
        <v>4.6628999999999996</v>
      </c>
      <c r="L93" s="53">
        <v>5.3756000000000004</v>
      </c>
      <c r="M93" s="53">
        <v>6.5465999999999998</v>
      </c>
      <c r="N93" s="53">
        <v>8.0645000000000007</v>
      </c>
      <c r="O93" s="53">
        <v>6.7191999999999998</v>
      </c>
      <c r="P93" s="53">
        <v>6.2119</v>
      </c>
      <c r="Q93" s="53">
        <v>6.1313000000000004</v>
      </c>
      <c r="R93" s="53">
        <v>7.0972999999999997</v>
      </c>
      <c r="S93" s="53">
        <v>8.7909000000000006</v>
      </c>
      <c r="T93" s="53">
        <v>6.4667000000000003</v>
      </c>
      <c r="U93" s="53">
        <v>4.8125999999999998</v>
      </c>
      <c r="V93" s="53">
        <v>3.6084999999999998</v>
      </c>
      <c r="W93" s="53">
        <v>1.8863000000000001</v>
      </c>
      <c r="X93" s="53">
        <v>0.54910000000000003</v>
      </c>
      <c r="Y93" s="53">
        <v>8.9399999999999993E-2</v>
      </c>
    </row>
    <row r="94" spans="1:26" x14ac:dyDescent="0.15">
      <c r="A94" s="53" t="str">
        <f t="shared" si="6"/>
        <v>富山県男</v>
      </c>
      <c r="B94" s="53" t="s">
        <v>122</v>
      </c>
      <c r="C94" s="53" t="s">
        <v>17</v>
      </c>
      <c r="D94" s="53">
        <v>50.2637</v>
      </c>
      <c r="E94" s="53">
        <v>1.7444</v>
      </c>
      <c r="F94" s="53">
        <v>1.9876</v>
      </c>
      <c r="G94" s="53">
        <v>2.1974999999999998</v>
      </c>
      <c r="H94" s="53">
        <v>2.3525999999999998</v>
      </c>
      <c r="I94" s="53">
        <v>2.2433999999999998</v>
      </c>
      <c r="J94" s="53">
        <v>2.3188</v>
      </c>
      <c r="K94" s="53">
        <v>2.4436</v>
      </c>
      <c r="L94" s="53">
        <v>2.7770999999999999</v>
      </c>
      <c r="M94" s="53">
        <v>3.3803999999999998</v>
      </c>
      <c r="N94" s="53">
        <v>4.1154000000000002</v>
      </c>
      <c r="O94" s="53">
        <v>3.3794</v>
      </c>
      <c r="P94" s="53">
        <v>3.0669</v>
      </c>
      <c r="Q94" s="53">
        <v>2.9967000000000001</v>
      </c>
      <c r="R94" s="53">
        <v>3.395</v>
      </c>
      <c r="S94" s="53">
        <v>4.1513999999999998</v>
      </c>
      <c r="T94" s="53">
        <v>2.8860999999999999</v>
      </c>
      <c r="U94" s="53">
        <v>1.9327000000000001</v>
      </c>
      <c r="V94" s="53">
        <v>1.1984999999999999</v>
      </c>
      <c r="W94" s="53">
        <v>0.49370000000000003</v>
      </c>
      <c r="X94" s="53">
        <v>9.7199999999999995E-2</v>
      </c>
      <c r="Y94" s="53">
        <v>1.17E-2</v>
      </c>
      <c r="Z94" s="53" t="s">
        <v>123</v>
      </c>
    </row>
    <row r="95" spans="1:26" x14ac:dyDescent="0.15">
      <c r="A95" s="53" t="str">
        <f t="shared" si="6"/>
        <v>富山県女</v>
      </c>
      <c r="B95" s="53" t="s">
        <v>122</v>
      </c>
      <c r="C95" s="53" t="s">
        <v>19</v>
      </c>
      <c r="D95" s="53">
        <v>53.217700000000001</v>
      </c>
      <c r="E95" s="53">
        <v>1.6407</v>
      </c>
      <c r="F95" s="53">
        <v>1.8634999999999999</v>
      </c>
      <c r="G95" s="53">
        <v>2.0840000000000001</v>
      </c>
      <c r="H95" s="53">
        <v>2.1669</v>
      </c>
      <c r="I95" s="53">
        <v>1.9801</v>
      </c>
      <c r="J95" s="53">
        <v>2.0314000000000001</v>
      </c>
      <c r="K95" s="53">
        <v>2.2193000000000001</v>
      </c>
      <c r="L95" s="53">
        <v>2.5985</v>
      </c>
      <c r="M95" s="53">
        <v>3.1661999999999999</v>
      </c>
      <c r="N95" s="53">
        <v>3.9491000000000001</v>
      </c>
      <c r="O95" s="53">
        <v>3.3397999999999999</v>
      </c>
      <c r="P95" s="53">
        <v>3.145</v>
      </c>
      <c r="Q95" s="53">
        <v>3.1345999999999998</v>
      </c>
      <c r="R95" s="53">
        <v>3.7023000000000001</v>
      </c>
      <c r="S95" s="53">
        <v>4.6395</v>
      </c>
      <c r="T95" s="53">
        <v>3.5806</v>
      </c>
      <c r="U95" s="53">
        <v>2.8799000000000001</v>
      </c>
      <c r="V95" s="53">
        <v>2.41</v>
      </c>
      <c r="W95" s="53">
        <v>1.3926000000000001</v>
      </c>
      <c r="X95" s="53">
        <v>0.45190000000000002</v>
      </c>
      <c r="Y95" s="53">
        <v>7.7700000000000005E-2</v>
      </c>
    </row>
    <row r="96" spans="1:26" x14ac:dyDescent="0.15">
      <c r="A96" s="53" t="str">
        <f t="shared" si="6"/>
        <v>石川県総数</v>
      </c>
      <c r="B96" s="53" t="s">
        <v>124</v>
      </c>
      <c r="C96" s="53" t="s">
        <v>85</v>
      </c>
      <c r="D96" s="53">
        <v>113.2526</v>
      </c>
      <c r="E96" s="53">
        <v>4.0919999999999996</v>
      </c>
      <c r="F96" s="53">
        <v>4.6449999999999996</v>
      </c>
      <c r="G96" s="53">
        <v>4.9725999999999999</v>
      </c>
      <c r="H96" s="53">
        <v>5.4721000000000002</v>
      </c>
      <c r="I96" s="53">
        <v>5.5044000000000004</v>
      </c>
      <c r="J96" s="53">
        <v>5.0228999999999999</v>
      </c>
      <c r="K96" s="53">
        <v>5.3929999999999998</v>
      </c>
      <c r="L96" s="53">
        <v>6.0609000000000002</v>
      </c>
      <c r="M96" s="53">
        <v>7.2851999999999997</v>
      </c>
      <c r="N96" s="53">
        <v>8.7547999999999995</v>
      </c>
      <c r="O96" s="53">
        <v>7.3067000000000002</v>
      </c>
      <c r="P96" s="53">
        <v>6.7255000000000003</v>
      </c>
      <c r="Q96" s="53">
        <v>6.6128</v>
      </c>
      <c r="R96" s="53">
        <v>7.3346</v>
      </c>
      <c r="S96" s="53">
        <v>9.0196000000000005</v>
      </c>
      <c r="T96" s="53">
        <v>6.4667000000000003</v>
      </c>
      <c r="U96" s="53">
        <v>4.6432000000000002</v>
      </c>
      <c r="V96" s="53">
        <v>3.4626000000000001</v>
      </c>
      <c r="W96" s="53">
        <v>1.8202</v>
      </c>
      <c r="X96" s="53">
        <v>0.52690000000000003</v>
      </c>
      <c r="Y96" s="53">
        <v>9.2200000000000004E-2</v>
      </c>
    </row>
    <row r="97" spans="1:26" s="56" customFormat="1" x14ac:dyDescent="0.15">
      <c r="A97" s="53" t="str">
        <f t="shared" si="6"/>
        <v>石川県男</v>
      </c>
      <c r="B97" s="53" t="s">
        <v>124</v>
      </c>
      <c r="C97" s="53" t="s">
        <v>17</v>
      </c>
      <c r="D97" s="53">
        <v>54.9771</v>
      </c>
      <c r="E97" s="53">
        <v>2.1076999999999999</v>
      </c>
      <c r="F97" s="53">
        <v>2.3815</v>
      </c>
      <c r="G97" s="53">
        <v>2.5211999999999999</v>
      </c>
      <c r="H97" s="53">
        <v>2.8616000000000001</v>
      </c>
      <c r="I97" s="53">
        <v>2.9550999999999998</v>
      </c>
      <c r="J97" s="53">
        <v>2.5871</v>
      </c>
      <c r="K97" s="53">
        <v>2.7545999999999999</v>
      </c>
      <c r="L97" s="53">
        <v>3.0592999999999999</v>
      </c>
      <c r="M97" s="53">
        <v>3.6972999999999998</v>
      </c>
      <c r="N97" s="53">
        <v>4.4307999999999996</v>
      </c>
      <c r="O97" s="53">
        <v>3.6269999999999998</v>
      </c>
      <c r="P97" s="53">
        <v>3.2837999999999998</v>
      </c>
      <c r="Q97" s="53">
        <v>3.2002000000000002</v>
      </c>
      <c r="R97" s="53">
        <v>3.5181</v>
      </c>
      <c r="S97" s="53">
        <v>4.2582000000000004</v>
      </c>
      <c r="T97" s="53">
        <v>2.9026999999999998</v>
      </c>
      <c r="U97" s="53">
        <v>1.8764000000000001</v>
      </c>
      <c r="V97" s="53">
        <v>1.1576</v>
      </c>
      <c r="W97" s="53">
        <v>0.47239999999999999</v>
      </c>
      <c r="X97" s="53">
        <v>9.4799999999999995E-2</v>
      </c>
      <c r="Y97" s="53">
        <v>1.1299999999999999E-2</v>
      </c>
      <c r="Z97" s="56" t="s">
        <v>125</v>
      </c>
    </row>
    <row r="98" spans="1:26" s="56" customFormat="1" x14ac:dyDescent="0.15">
      <c r="A98" s="53" t="str">
        <f t="shared" si="6"/>
        <v>石川県女</v>
      </c>
      <c r="B98" s="53" t="s">
        <v>124</v>
      </c>
      <c r="C98" s="53" t="s">
        <v>19</v>
      </c>
      <c r="D98" s="53">
        <v>58.275500000000001</v>
      </c>
      <c r="E98" s="53">
        <v>1.9843</v>
      </c>
      <c r="F98" s="53">
        <v>2.2635000000000001</v>
      </c>
      <c r="G98" s="53">
        <v>2.4514</v>
      </c>
      <c r="H98" s="53">
        <v>2.6105</v>
      </c>
      <c r="I98" s="53">
        <v>2.5493000000000001</v>
      </c>
      <c r="J98" s="53">
        <v>2.4358</v>
      </c>
      <c r="K98" s="53">
        <v>2.6383999999999999</v>
      </c>
      <c r="L98" s="53">
        <v>3.0015999999999998</v>
      </c>
      <c r="M98" s="53">
        <v>3.5878999999999999</v>
      </c>
      <c r="N98" s="53">
        <v>4.3239999999999998</v>
      </c>
      <c r="O98" s="53">
        <v>3.6797</v>
      </c>
      <c r="P98" s="53">
        <v>3.4417</v>
      </c>
      <c r="Q98" s="53">
        <v>3.4125999999999999</v>
      </c>
      <c r="R98" s="53">
        <v>3.8165</v>
      </c>
      <c r="S98" s="53">
        <v>4.7614000000000001</v>
      </c>
      <c r="T98" s="53">
        <v>3.5640000000000001</v>
      </c>
      <c r="U98" s="53">
        <v>2.7667999999999999</v>
      </c>
      <c r="V98" s="53">
        <v>2.3050000000000002</v>
      </c>
      <c r="W98" s="53">
        <v>1.3478000000000001</v>
      </c>
      <c r="X98" s="53">
        <v>0.43209999999999998</v>
      </c>
      <c r="Y98" s="53">
        <v>8.09E-2</v>
      </c>
    </row>
    <row r="99" spans="1:26" x14ac:dyDescent="0.15">
      <c r="A99" s="53" t="str">
        <f t="shared" si="6"/>
        <v>福井県総数</v>
      </c>
      <c r="B99" s="53" t="s">
        <v>126</v>
      </c>
      <c r="C99" s="53" t="s">
        <v>85</v>
      </c>
      <c r="D99" s="53">
        <v>76.686300000000003</v>
      </c>
      <c r="E99" s="53">
        <v>2.8033000000000001</v>
      </c>
      <c r="F99" s="53">
        <v>3.2208000000000001</v>
      </c>
      <c r="G99" s="53">
        <v>3.5303</v>
      </c>
      <c r="H99" s="53">
        <v>3.5200999999999998</v>
      </c>
      <c r="I99" s="53">
        <v>3.177</v>
      </c>
      <c r="J99" s="53">
        <v>3.3774000000000002</v>
      </c>
      <c r="K99" s="53">
        <v>3.7332999999999998</v>
      </c>
      <c r="L99" s="53">
        <v>4.1726999999999999</v>
      </c>
      <c r="M99" s="53">
        <v>4.8167999999999997</v>
      </c>
      <c r="N99" s="53">
        <v>5.5506000000000002</v>
      </c>
      <c r="O99" s="53">
        <v>4.7969999999999997</v>
      </c>
      <c r="P99" s="53">
        <v>4.8331999999999997</v>
      </c>
      <c r="Q99" s="53">
        <v>4.8202999999999996</v>
      </c>
      <c r="R99" s="53">
        <v>5.3019999999999996</v>
      </c>
      <c r="S99" s="53">
        <v>5.8338000000000001</v>
      </c>
      <c r="T99" s="53">
        <v>4.2934000000000001</v>
      </c>
      <c r="U99" s="53">
        <v>3.3677999999999999</v>
      </c>
      <c r="V99" s="53">
        <v>2.6164999999999998</v>
      </c>
      <c r="W99" s="53">
        <v>1.3918999999999999</v>
      </c>
      <c r="X99" s="53">
        <v>0.3992</v>
      </c>
      <c r="Y99" s="53">
        <v>6.3799999999999996E-2</v>
      </c>
    </row>
    <row r="100" spans="1:26" x14ac:dyDescent="0.15">
      <c r="A100" s="53" t="str">
        <f t="shared" si="6"/>
        <v>福井県男</v>
      </c>
      <c r="B100" s="53" t="s">
        <v>126</v>
      </c>
      <c r="C100" s="53" t="s">
        <v>17</v>
      </c>
      <c r="D100" s="53">
        <v>37.397300000000001</v>
      </c>
      <c r="E100" s="53">
        <v>1.4365000000000001</v>
      </c>
      <c r="F100" s="53">
        <v>1.6595</v>
      </c>
      <c r="G100" s="53">
        <v>1.8141</v>
      </c>
      <c r="H100" s="53">
        <v>1.8327</v>
      </c>
      <c r="I100" s="53">
        <v>1.6773</v>
      </c>
      <c r="J100" s="53">
        <v>1.7804</v>
      </c>
      <c r="K100" s="53">
        <v>1.9172</v>
      </c>
      <c r="L100" s="53">
        <v>2.1204999999999998</v>
      </c>
      <c r="M100" s="53">
        <v>2.4645000000000001</v>
      </c>
      <c r="N100" s="53">
        <v>2.8241999999999998</v>
      </c>
      <c r="O100" s="53">
        <v>2.3892000000000002</v>
      </c>
      <c r="P100" s="53">
        <v>2.4028999999999998</v>
      </c>
      <c r="Q100" s="53">
        <v>2.3664999999999998</v>
      </c>
      <c r="R100" s="53">
        <v>2.5802</v>
      </c>
      <c r="S100" s="53">
        <v>2.8083</v>
      </c>
      <c r="T100" s="53">
        <v>1.9343999999999999</v>
      </c>
      <c r="U100" s="53">
        <v>1.3708</v>
      </c>
      <c r="V100" s="53">
        <v>0.91479999999999995</v>
      </c>
      <c r="W100" s="53">
        <v>0.38700000000000001</v>
      </c>
      <c r="X100" s="53">
        <v>7.2400000000000006E-2</v>
      </c>
      <c r="Y100" s="53">
        <v>8.8999999999999999E-3</v>
      </c>
      <c r="Z100" s="53" t="s">
        <v>127</v>
      </c>
    </row>
    <row r="101" spans="1:26" x14ac:dyDescent="0.15">
      <c r="A101" s="53" t="str">
        <f t="shared" si="6"/>
        <v>福井県女</v>
      </c>
      <c r="B101" s="53" t="s">
        <v>126</v>
      </c>
      <c r="C101" s="53" t="s">
        <v>19</v>
      </c>
      <c r="D101" s="53">
        <v>39.289000000000001</v>
      </c>
      <c r="E101" s="53">
        <v>1.3668</v>
      </c>
      <c r="F101" s="53">
        <v>1.5612999999999999</v>
      </c>
      <c r="G101" s="53">
        <v>1.7161999999999999</v>
      </c>
      <c r="H101" s="53">
        <v>1.6874</v>
      </c>
      <c r="I101" s="53">
        <v>1.4997</v>
      </c>
      <c r="J101" s="53">
        <v>1.597</v>
      </c>
      <c r="K101" s="53">
        <v>1.8161</v>
      </c>
      <c r="L101" s="53">
        <v>2.0522</v>
      </c>
      <c r="M101" s="53">
        <v>2.3523000000000001</v>
      </c>
      <c r="N101" s="53">
        <v>2.7263999999999999</v>
      </c>
      <c r="O101" s="53">
        <v>2.4077999999999999</v>
      </c>
      <c r="P101" s="53">
        <v>2.4302999999999999</v>
      </c>
      <c r="Q101" s="53">
        <v>2.4538000000000002</v>
      </c>
      <c r="R101" s="53">
        <v>2.7218</v>
      </c>
      <c r="S101" s="53">
        <v>3.0255000000000001</v>
      </c>
      <c r="T101" s="53">
        <v>2.359</v>
      </c>
      <c r="U101" s="53">
        <v>1.9970000000000001</v>
      </c>
      <c r="V101" s="53">
        <v>1.7017</v>
      </c>
      <c r="W101" s="53">
        <v>1.0048999999999999</v>
      </c>
      <c r="X101" s="53">
        <v>0.32679999999999998</v>
      </c>
      <c r="Y101" s="53">
        <v>5.4899999999999997E-2</v>
      </c>
    </row>
    <row r="102" spans="1:26" x14ac:dyDescent="0.15">
      <c r="A102" s="53" t="str">
        <f t="shared" si="6"/>
        <v>山梨県総数</v>
      </c>
      <c r="B102" s="53" t="s">
        <v>128</v>
      </c>
      <c r="C102" s="53" t="s">
        <v>129</v>
      </c>
      <c r="D102" s="53">
        <v>80.997399999999999</v>
      </c>
      <c r="E102" s="53">
        <v>2.6991999999999998</v>
      </c>
      <c r="F102" s="53">
        <v>3.0718000000000001</v>
      </c>
      <c r="G102" s="53">
        <v>3.3919000000000001</v>
      </c>
      <c r="H102" s="53">
        <v>3.8965999999999998</v>
      </c>
      <c r="I102" s="53">
        <v>3.5653999999999999</v>
      </c>
      <c r="J102" s="53">
        <v>3.3761999999999999</v>
      </c>
      <c r="K102" s="53">
        <v>3.6423000000000001</v>
      </c>
      <c r="L102" s="53">
        <v>4.1557000000000004</v>
      </c>
      <c r="M102" s="53">
        <v>4.8494000000000002</v>
      </c>
      <c r="N102" s="53">
        <v>5.8006000000000002</v>
      </c>
      <c r="O102" s="53">
        <v>5.5685000000000002</v>
      </c>
      <c r="P102" s="53">
        <v>5.3201000000000001</v>
      </c>
      <c r="Q102" s="53">
        <v>5.1885000000000003</v>
      </c>
      <c r="R102" s="53">
        <v>5.6978999999999997</v>
      </c>
      <c r="S102" s="53">
        <v>6.0153999999999996</v>
      </c>
      <c r="T102" s="53">
        <v>4.6614000000000004</v>
      </c>
      <c r="U102" s="53">
        <v>3.6101999999999999</v>
      </c>
      <c r="V102" s="53">
        <v>2.6461000000000001</v>
      </c>
      <c r="W102" s="53">
        <v>1.4381999999999999</v>
      </c>
      <c r="X102" s="53">
        <v>0.44540000000000002</v>
      </c>
      <c r="Y102" s="53">
        <v>7.3800000000000004E-2</v>
      </c>
    </row>
    <row r="103" spans="1:26" x14ac:dyDescent="0.15">
      <c r="A103" s="53" t="str">
        <f t="shared" si="6"/>
        <v>山梨県男</v>
      </c>
      <c r="B103" s="53" t="s">
        <v>128</v>
      </c>
      <c r="C103" s="53" t="s">
        <v>17</v>
      </c>
      <c r="D103" s="53">
        <v>39.730899999999998</v>
      </c>
      <c r="E103" s="53">
        <v>1.3761000000000001</v>
      </c>
      <c r="F103" s="53">
        <v>1.5636000000000001</v>
      </c>
      <c r="G103" s="53">
        <v>1.7383</v>
      </c>
      <c r="H103" s="53">
        <v>2.0306999999999999</v>
      </c>
      <c r="I103" s="53">
        <v>1.8653999999999999</v>
      </c>
      <c r="J103" s="53">
        <v>1.7830999999999999</v>
      </c>
      <c r="K103" s="53">
        <v>1.8936999999999999</v>
      </c>
      <c r="L103" s="53">
        <v>2.1269</v>
      </c>
      <c r="M103" s="53">
        <v>2.4613</v>
      </c>
      <c r="N103" s="53">
        <v>2.9601999999999999</v>
      </c>
      <c r="O103" s="53">
        <v>2.8140999999999998</v>
      </c>
      <c r="P103" s="53">
        <v>2.6686000000000001</v>
      </c>
      <c r="Q103" s="53">
        <v>2.5687000000000002</v>
      </c>
      <c r="R103" s="53">
        <v>2.8077999999999999</v>
      </c>
      <c r="S103" s="53">
        <v>2.8879000000000001</v>
      </c>
      <c r="T103" s="53">
        <v>2.1223000000000001</v>
      </c>
      <c r="U103" s="53">
        <v>1.5150999999999999</v>
      </c>
      <c r="V103" s="53">
        <v>0.95350000000000001</v>
      </c>
      <c r="W103" s="53">
        <v>0.41789999999999999</v>
      </c>
      <c r="X103" s="53">
        <v>9.0999999999999998E-2</v>
      </c>
      <c r="Y103" s="53">
        <v>9.4000000000000004E-3</v>
      </c>
      <c r="Z103" s="53" t="s">
        <v>130</v>
      </c>
    </row>
    <row r="104" spans="1:26" x14ac:dyDescent="0.15">
      <c r="A104" s="53" t="str">
        <f t="shared" ref="A104:A167" si="7">B104&amp;C104</f>
        <v>山梨県女</v>
      </c>
      <c r="B104" s="53" t="s">
        <v>128</v>
      </c>
      <c r="C104" s="53" t="s">
        <v>19</v>
      </c>
      <c r="D104" s="53">
        <v>41.266500000000001</v>
      </c>
      <c r="E104" s="53">
        <v>1.3230999999999999</v>
      </c>
      <c r="F104" s="53">
        <v>1.5082</v>
      </c>
      <c r="G104" s="53">
        <v>1.6536</v>
      </c>
      <c r="H104" s="53">
        <v>1.8658999999999999</v>
      </c>
      <c r="I104" s="53">
        <v>1.7</v>
      </c>
      <c r="J104" s="53">
        <v>1.5931</v>
      </c>
      <c r="K104" s="53">
        <v>1.7485999999999999</v>
      </c>
      <c r="L104" s="53">
        <v>2.0287999999999999</v>
      </c>
      <c r="M104" s="53">
        <v>2.3881000000000001</v>
      </c>
      <c r="N104" s="53">
        <v>2.8403999999999998</v>
      </c>
      <c r="O104" s="53">
        <v>2.7544</v>
      </c>
      <c r="P104" s="53">
        <v>2.6515</v>
      </c>
      <c r="Q104" s="53">
        <v>2.6198000000000001</v>
      </c>
      <c r="R104" s="53">
        <v>2.8900999999999999</v>
      </c>
      <c r="S104" s="53">
        <v>3.1274999999999999</v>
      </c>
      <c r="T104" s="53">
        <v>2.5390999999999999</v>
      </c>
      <c r="U104" s="53">
        <v>2.0951</v>
      </c>
      <c r="V104" s="53">
        <v>1.6926000000000001</v>
      </c>
      <c r="W104" s="53">
        <v>1.0203</v>
      </c>
      <c r="X104" s="53">
        <v>0.35439999999999999</v>
      </c>
      <c r="Y104" s="53">
        <v>6.4399999999999999E-2</v>
      </c>
    </row>
    <row r="105" spans="1:26" s="56" customFormat="1" x14ac:dyDescent="0.15">
      <c r="A105" s="53" t="str">
        <f t="shared" si="7"/>
        <v>長野県総数</v>
      </c>
      <c r="B105" s="53" t="s">
        <v>131</v>
      </c>
      <c r="C105" s="53" t="s">
        <v>105</v>
      </c>
      <c r="D105" s="53">
        <v>204.80109999999999</v>
      </c>
      <c r="E105" s="53">
        <v>6.9989999999999997</v>
      </c>
      <c r="F105" s="53">
        <v>8.2203999999999997</v>
      </c>
      <c r="G105" s="53">
        <v>9.0678999999999998</v>
      </c>
      <c r="H105" s="53">
        <v>9.1524000000000001</v>
      </c>
      <c r="I105" s="53">
        <v>7.6757</v>
      </c>
      <c r="J105" s="53">
        <v>8.3073999999999995</v>
      </c>
      <c r="K105" s="53">
        <v>9.1941000000000006</v>
      </c>
      <c r="L105" s="53">
        <v>10.594099999999999</v>
      </c>
      <c r="M105" s="53">
        <v>12.9673</v>
      </c>
      <c r="N105" s="53">
        <v>15.1088</v>
      </c>
      <c r="O105" s="53">
        <v>13.5556</v>
      </c>
      <c r="P105" s="53">
        <v>12.736800000000001</v>
      </c>
      <c r="Q105" s="53">
        <v>12.550700000000001</v>
      </c>
      <c r="R105" s="53">
        <v>13.9244</v>
      </c>
      <c r="S105" s="53">
        <v>15.5625</v>
      </c>
      <c r="T105" s="53">
        <v>12.4017</v>
      </c>
      <c r="U105" s="53">
        <v>9.6877999999999993</v>
      </c>
      <c r="V105" s="53">
        <v>7.4010999999999996</v>
      </c>
      <c r="W105" s="53">
        <v>4.2621000000000002</v>
      </c>
      <c r="X105" s="53">
        <v>1.2608999999999999</v>
      </c>
      <c r="Y105" s="53">
        <v>0.19370000000000001</v>
      </c>
    </row>
    <row r="106" spans="1:26" s="56" customFormat="1" x14ac:dyDescent="0.15">
      <c r="A106" s="53" t="str">
        <f t="shared" si="7"/>
        <v>長野県男</v>
      </c>
      <c r="B106" s="53" t="s">
        <v>131</v>
      </c>
      <c r="C106" s="53" t="s">
        <v>17</v>
      </c>
      <c r="D106" s="53">
        <v>100.0389</v>
      </c>
      <c r="E106" s="53">
        <v>3.5884999999999998</v>
      </c>
      <c r="F106" s="53">
        <v>4.2058</v>
      </c>
      <c r="G106" s="53">
        <v>4.6401000000000003</v>
      </c>
      <c r="H106" s="53">
        <v>4.7199</v>
      </c>
      <c r="I106" s="53">
        <v>4.0026999999999999</v>
      </c>
      <c r="J106" s="53">
        <v>4.3602999999999996</v>
      </c>
      <c r="K106" s="53">
        <v>4.7342000000000004</v>
      </c>
      <c r="L106" s="53">
        <v>5.3975999999999997</v>
      </c>
      <c r="M106" s="53">
        <v>6.5890000000000004</v>
      </c>
      <c r="N106" s="53">
        <v>7.7102000000000004</v>
      </c>
      <c r="O106" s="53">
        <v>6.8526999999999996</v>
      </c>
      <c r="P106" s="53">
        <v>6.3658000000000001</v>
      </c>
      <c r="Q106" s="53">
        <v>6.2016</v>
      </c>
      <c r="R106" s="53">
        <v>6.8255999999999997</v>
      </c>
      <c r="S106" s="53">
        <v>7.4874000000000001</v>
      </c>
      <c r="T106" s="53">
        <v>5.6993</v>
      </c>
      <c r="U106" s="53">
        <v>4.1205999999999996</v>
      </c>
      <c r="V106" s="53">
        <v>2.7606000000000002</v>
      </c>
      <c r="W106" s="53">
        <v>1.2576000000000001</v>
      </c>
      <c r="X106" s="53">
        <v>0.26779999999999998</v>
      </c>
      <c r="Y106" s="53">
        <v>2.3400000000000001E-2</v>
      </c>
      <c r="Z106" s="56" t="s">
        <v>132</v>
      </c>
    </row>
    <row r="107" spans="1:26" x14ac:dyDescent="0.15">
      <c r="A107" s="53" t="str">
        <f t="shared" si="7"/>
        <v>長野県女</v>
      </c>
      <c r="B107" s="53" t="s">
        <v>131</v>
      </c>
      <c r="C107" s="53" t="s">
        <v>19</v>
      </c>
      <c r="D107" s="53">
        <v>104.76220000000001</v>
      </c>
      <c r="E107" s="53">
        <v>3.4104999999999999</v>
      </c>
      <c r="F107" s="53">
        <v>4.0145999999999997</v>
      </c>
      <c r="G107" s="53">
        <v>4.4278000000000004</v>
      </c>
      <c r="H107" s="53">
        <v>4.4325000000000001</v>
      </c>
      <c r="I107" s="53">
        <v>3.673</v>
      </c>
      <c r="J107" s="53">
        <v>3.9470999999999998</v>
      </c>
      <c r="K107" s="53">
        <v>4.4599000000000002</v>
      </c>
      <c r="L107" s="53">
        <v>5.1965000000000003</v>
      </c>
      <c r="M107" s="53">
        <v>6.3783000000000003</v>
      </c>
      <c r="N107" s="53">
        <v>7.3986000000000001</v>
      </c>
      <c r="O107" s="53">
        <v>6.7028999999999996</v>
      </c>
      <c r="P107" s="53">
        <v>6.3710000000000004</v>
      </c>
      <c r="Q107" s="53">
        <v>6.3491</v>
      </c>
      <c r="R107" s="53">
        <v>7.0987999999999998</v>
      </c>
      <c r="S107" s="53">
        <v>8.0751000000000008</v>
      </c>
      <c r="T107" s="53">
        <v>6.7023999999999999</v>
      </c>
      <c r="U107" s="53">
        <v>5.5671999999999997</v>
      </c>
      <c r="V107" s="53">
        <v>4.6405000000000003</v>
      </c>
      <c r="W107" s="53">
        <v>3.0045000000000002</v>
      </c>
      <c r="X107" s="53">
        <v>0.99309999999999998</v>
      </c>
      <c r="Y107" s="53">
        <v>0.17030000000000001</v>
      </c>
    </row>
    <row r="108" spans="1:26" x14ac:dyDescent="0.15">
      <c r="A108" s="53" t="str">
        <f t="shared" si="7"/>
        <v>岐阜県総数</v>
      </c>
      <c r="B108" s="53" t="s">
        <v>133</v>
      </c>
      <c r="C108" s="53" t="s">
        <v>85</v>
      </c>
      <c r="D108" s="53">
        <v>197.8742</v>
      </c>
      <c r="E108" s="53">
        <v>6.8460000000000001</v>
      </c>
      <c r="F108" s="53">
        <v>8.2402999999999995</v>
      </c>
      <c r="G108" s="53">
        <v>8.9657</v>
      </c>
      <c r="H108" s="53">
        <v>9.4220000000000006</v>
      </c>
      <c r="I108" s="53">
        <v>8.7552000000000003</v>
      </c>
      <c r="J108" s="53">
        <v>8.2970000000000006</v>
      </c>
      <c r="K108" s="53">
        <v>9.1668000000000003</v>
      </c>
      <c r="L108" s="53">
        <v>10.532</v>
      </c>
      <c r="M108" s="53">
        <v>12.391</v>
      </c>
      <c r="N108" s="53">
        <v>14.8261</v>
      </c>
      <c r="O108" s="53">
        <v>12.969099999999999</v>
      </c>
      <c r="P108" s="53">
        <v>12.312099999999999</v>
      </c>
      <c r="Q108" s="53">
        <v>11.850199999999999</v>
      </c>
      <c r="R108" s="53">
        <v>13.316700000000001</v>
      </c>
      <c r="S108" s="53">
        <v>15.305</v>
      </c>
      <c r="T108" s="53">
        <v>11.6958</v>
      </c>
      <c r="U108" s="53">
        <v>8.9549000000000003</v>
      </c>
      <c r="V108" s="53">
        <v>6.1398999999999999</v>
      </c>
      <c r="W108" s="53">
        <v>3.016</v>
      </c>
      <c r="X108" s="53">
        <v>0.82120000000000004</v>
      </c>
      <c r="Y108" s="53">
        <v>0.12559999999999999</v>
      </c>
    </row>
    <row r="109" spans="1:26" x14ac:dyDescent="0.15">
      <c r="A109" s="53" t="str">
        <f t="shared" si="7"/>
        <v>岐阜県男</v>
      </c>
      <c r="B109" s="53" t="s">
        <v>133</v>
      </c>
      <c r="C109" s="53" t="s">
        <v>17</v>
      </c>
      <c r="D109" s="53">
        <v>96.043599999999998</v>
      </c>
      <c r="E109" s="53">
        <v>3.5043000000000002</v>
      </c>
      <c r="F109" s="53">
        <v>4.2268999999999997</v>
      </c>
      <c r="G109" s="53">
        <v>4.5853999999999999</v>
      </c>
      <c r="H109" s="53">
        <v>4.7984999999999998</v>
      </c>
      <c r="I109" s="53">
        <v>4.4204999999999997</v>
      </c>
      <c r="J109" s="53">
        <v>4.2630999999999997</v>
      </c>
      <c r="K109" s="53">
        <v>4.7115</v>
      </c>
      <c r="L109" s="53">
        <v>5.3300999999999998</v>
      </c>
      <c r="M109" s="53">
        <v>6.3022</v>
      </c>
      <c r="N109" s="53">
        <v>7.4848999999999997</v>
      </c>
      <c r="O109" s="53">
        <v>6.4443999999999999</v>
      </c>
      <c r="P109" s="53">
        <v>6.0061</v>
      </c>
      <c r="Q109" s="53">
        <v>5.7257999999999996</v>
      </c>
      <c r="R109" s="53">
        <v>6.3708999999999998</v>
      </c>
      <c r="S109" s="53">
        <v>7.3040000000000003</v>
      </c>
      <c r="T109" s="53">
        <v>5.3162000000000003</v>
      </c>
      <c r="U109" s="53">
        <v>3.7877999999999998</v>
      </c>
      <c r="V109" s="53">
        <v>2.2385000000000002</v>
      </c>
      <c r="W109" s="53">
        <v>0.86480000000000001</v>
      </c>
      <c r="X109" s="53">
        <v>0.15809999999999999</v>
      </c>
      <c r="Y109" s="53">
        <v>1.55E-2</v>
      </c>
      <c r="Z109" s="53" t="s">
        <v>134</v>
      </c>
    </row>
    <row r="110" spans="1:26" x14ac:dyDescent="0.15">
      <c r="A110" s="53" t="str">
        <f t="shared" si="7"/>
        <v>岐阜県女</v>
      </c>
      <c r="B110" s="53" t="s">
        <v>133</v>
      </c>
      <c r="C110" s="53" t="s">
        <v>19</v>
      </c>
      <c r="D110" s="53">
        <v>101.8306</v>
      </c>
      <c r="E110" s="53">
        <v>3.3416999999999999</v>
      </c>
      <c r="F110" s="53">
        <v>4.0133999999999999</v>
      </c>
      <c r="G110" s="53">
        <v>4.3803000000000001</v>
      </c>
      <c r="H110" s="53">
        <v>4.6234999999999999</v>
      </c>
      <c r="I110" s="53">
        <v>4.3346999999999998</v>
      </c>
      <c r="J110" s="53">
        <v>4.0339</v>
      </c>
      <c r="K110" s="53">
        <v>4.4553000000000003</v>
      </c>
      <c r="L110" s="53">
        <v>5.2019000000000002</v>
      </c>
      <c r="M110" s="53">
        <v>6.0888</v>
      </c>
      <c r="N110" s="53">
        <v>7.3411999999999997</v>
      </c>
      <c r="O110" s="53">
        <v>6.5247000000000002</v>
      </c>
      <c r="P110" s="53">
        <v>6.306</v>
      </c>
      <c r="Q110" s="53">
        <v>6.1243999999999996</v>
      </c>
      <c r="R110" s="53">
        <v>6.9458000000000002</v>
      </c>
      <c r="S110" s="53">
        <v>8.0009999999999994</v>
      </c>
      <c r="T110" s="53">
        <v>6.3795999999999999</v>
      </c>
      <c r="U110" s="53">
        <v>5.1670999999999996</v>
      </c>
      <c r="V110" s="53">
        <v>3.9014000000000002</v>
      </c>
      <c r="W110" s="53">
        <v>2.1511999999999998</v>
      </c>
      <c r="X110" s="53">
        <v>0.66310000000000002</v>
      </c>
      <c r="Y110" s="53">
        <v>0.1101</v>
      </c>
    </row>
    <row r="111" spans="1:26" x14ac:dyDescent="0.15">
      <c r="A111" s="53" t="str">
        <f t="shared" si="7"/>
        <v>静岡県総数</v>
      </c>
      <c r="B111" s="53" t="s">
        <v>135</v>
      </c>
      <c r="C111" s="53" t="s">
        <v>105</v>
      </c>
      <c r="D111" s="53">
        <v>363.3202</v>
      </c>
      <c r="E111" s="53">
        <v>12.6776</v>
      </c>
      <c r="F111" s="53">
        <v>14.9854</v>
      </c>
      <c r="G111" s="53">
        <v>16.209299999999999</v>
      </c>
      <c r="H111" s="53">
        <v>16.259499999999999</v>
      </c>
      <c r="I111" s="53">
        <v>14.8873</v>
      </c>
      <c r="J111" s="53">
        <v>16.1615</v>
      </c>
      <c r="K111" s="53">
        <v>18.0883</v>
      </c>
      <c r="L111" s="53">
        <v>20.590499999999999</v>
      </c>
      <c r="M111" s="53">
        <v>23.480699999999999</v>
      </c>
      <c r="N111" s="53">
        <v>27.772300000000001</v>
      </c>
      <c r="O111" s="53">
        <v>24.7272</v>
      </c>
      <c r="P111" s="53">
        <v>22.901</v>
      </c>
      <c r="Q111" s="53">
        <v>22.2575</v>
      </c>
      <c r="R111" s="53">
        <v>24.7803</v>
      </c>
      <c r="S111" s="53">
        <v>27.467199999999998</v>
      </c>
      <c r="T111" s="53">
        <v>21.552900000000001</v>
      </c>
      <c r="U111" s="53">
        <v>16.288</v>
      </c>
      <c r="V111" s="53">
        <v>11.1038</v>
      </c>
      <c r="W111" s="53">
        <v>5.4554</v>
      </c>
      <c r="X111" s="53">
        <v>1.5411999999999999</v>
      </c>
      <c r="Y111" s="53">
        <v>0.2394</v>
      </c>
    </row>
    <row r="112" spans="1:26" x14ac:dyDescent="0.15">
      <c r="A112" s="53" t="str">
        <f t="shared" si="7"/>
        <v>静岡県男</v>
      </c>
      <c r="B112" s="53" t="s">
        <v>135</v>
      </c>
      <c r="C112" s="53" t="s">
        <v>17</v>
      </c>
      <c r="D112" s="53">
        <v>179.11179999999999</v>
      </c>
      <c r="E112" s="53">
        <v>6.5180999999999996</v>
      </c>
      <c r="F112" s="53">
        <v>7.6848999999999998</v>
      </c>
      <c r="G112" s="53">
        <v>8.2948000000000004</v>
      </c>
      <c r="H112" s="53">
        <v>8.4283999999999999</v>
      </c>
      <c r="I112" s="53">
        <v>7.7443999999999997</v>
      </c>
      <c r="J112" s="53">
        <v>8.6085999999999991</v>
      </c>
      <c r="K112" s="53">
        <v>9.4547000000000008</v>
      </c>
      <c r="L112" s="53">
        <v>10.6282</v>
      </c>
      <c r="M112" s="53">
        <v>12.0808</v>
      </c>
      <c r="N112" s="53">
        <v>14.254</v>
      </c>
      <c r="O112" s="53">
        <v>12.629099999999999</v>
      </c>
      <c r="P112" s="53">
        <v>11.572100000000001</v>
      </c>
      <c r="Q112" s="53">
        <v>11.098000000000001</v>
      </c>
      <c r="R112" s="53">
        <v>12.1478</v>
      </c>
      <c r="S112" s="53">
        <v>13.136200000000001</v>
      </c>
      <c r="T112" s="53">
        <v>9.8295999999999992</v>
      </c>
      <c r="U112" s="53">
        <v>6.9427000000000003</v>
      </c>
      <c r="V112" s="53">
        <v>4.0025000000000004</v>
      </c>
      <c r="W112" s="53">
        <v>1.5474000000000001</v>
      </c>
      <c r="X112" s="53">
        <v>0.29770000000000002</v>
      </c>
      <c r="Y112" s="53">
        <v>2.8199999999999999E-2</v>
      </c>
      <c r="Z112" s="53" t="s">
        <v>136</v>
      </c>
    </row>
    <row r="113" spans="1:26" x14ac:dyDescent="0.15">
      <c r="A113" s="53" t="str">
        <f t="shared" si="7"/>
        <v>静岡県女</v>
      </c>
      <c r="B113" s="53" t="s">
        <v>135</v>
      </c>
      <c r="C113" s="53" t="s">
        <v>19</v>
      </c>
      <c r="D113" s="53">
        <v>184.20840000000001</v>
      </c>
      <c r="E113" s="53">
        <v>6.1595000000000004</v>
      </c>
      <c r="F113" s="53">
        <v>7.3005000000000004</v>
      </c>
      <c r="G113" s="53">
        <v>7.9145000000000003</v>
      </c>
      <c r="H113" s="53">
        <v>7.8311000000000002</v>
      </c>
      <c r="I113" s="53">
        <v>7.1429</v>
      </c>
      <c r="J113" s="53">
        <v>7.5529000000000002</v>
      </c>
      <c r="K113" s="53">
        <v>8.6335999999999995</v>
      </c>
      <c r="L113" s="53">
        <v>9.9623000000000008</v>
      </c>
      <c r="M113" s="53">
        <v>11.399900000000001</v>
      </c>
      <c r="N113" s="53">
        <v>13.5183</v>
      </c>
      <c r="O113" s="53">
        <v>12.098100000000001</v>
      </c>
      <c r="P113" s="53">
        <v>11.328900000000001</v>
      </c>
      <c r="Q113" s="53">
        <v>11.1595</v>
      </c>
      <c r="R113" s="53">
        <v>12.6325</v>
      </c>
      <c r="S113" s="53">
        <v>14.331</v>
      </c>
      <c r="T113" s="53">
        <v>11.7233</v>
      </c>
      <c r="U113" s="53">
        <v>9.3452999999999999</v>
      </c>
      <c r="V113" s="53">
        <v>7.1013000000000002</v>
      </c>
      <c r="W113" s="53">
        <v>3.9079999999999999</v>
      </c>
      <c r="X113" s="53">
        <v>1.2435</v>
      </c>
      <c r="Y113" s="53">
        <v>0.2112</v>
      </c>
    </row>
    <row r="114" spans="1:26" x14ac:dyDescent="0.15">
      <c r="A114" s="53" t="str">
        <f t="shared" si="7"/>
        <v>愛知県総数</v>
      </c>
      <c r="B114" s="53" t="s">
        <v>137</v>
      </c>
      <c r="C114" s="53" t="s">
        <v>138</v>
      </c>
      <c r="D114" s="53">
        <v>754.24149999999997</v>
      </c>
      <c r="E114" s="53">
        <v>29.982299999999999</v>
      </c>
      <c r="F114" s="53">
        <v>33.085999999999999</v>
      </c>
      <c r="G114" s="53">
        <v>34.295900000000003</v>
      </c>
      <c r="H114" s="53">
        <v>35.490200000000002</v>
      </c>
      <c r="I114" s="53">
        <v>39.019399999999997</v>
      </c>
      <c r="J114" s="53">
        <v>40.011600000000001</v>
      </c>
      <c r="K114" s="53">
        <v>41.909500000000001</v>
      </c>
      <c r="L114" s="53">
        <v>45.736899999999999</v>
      </c>
      <c r="M114" s="53">
        <v>50.872500000000002</v>
      </c>
      <c r="N114" s="53">
        <v>60.518900000000002</v>
      </c>
      <c r="O114" s="53">
        <v>52.275500000000001</v>
      </c>
      <c r="P114" s="53">
        <v>45.453000000000003</v>
      </c>
      <c r="Q114" s="53">
        <v>38.983800000000002</v>
      </c>
      <c r="R114" s="53">
        <v>41.4679</v>
      </c>
      <c r="S114" s="53">
        <v>49.210999999999999</v>
      </c>
      <c r="T114" s="53">
        <v>39.2361</v>
      </c>
      <c r="U114" s="53">
        <v>28.47</v>
      </c>
      <c r="V114" s="53">
        <v>17.8569</v>
      </c>
      <c r="W114" s="53">
        <v>7.8624999999999998</v>
      </c>
      <c r="X114" s="53">
        <v>2.0436999999999999</v>
      </c>
      <c r="Y114" s="53">
        <v>0.31219999999999998</v>
      </c>
    </row>
    <row r="115" spans="1:26" x14ac:dyDescent="0.15">
      <c r="A115" s="53" t="str">
        <f t="shared" si="7"/>
        <v>愛知県男</v>
      </c>
      <c r="B115" s="53" t="s">
        <v>137</v>
      </c>
      <c r="C115" s="53" t="s">
        <v>17</v>
      </c>
      <c r="D115" s="53">
        <v>376.15019999999998</v>
      </c>
      <c r="E115" s="53">
        <v>15.368600000000001</v>
      </c>
      <c r="F115" s="53">
        <v>16.978100000000001</v>
      </c>
      <c r="G115" s="53">
        <v>17.573799999999999</v>
      </c>
      <c r="H115" s="53">
        <v>18.274100000000001</v>
      </c>
      <c r="I115" s="53">
        <v>20.1706</v>
      </c>
      <c r="J115" s="53">
        <v>21.096</v>
      </c>
      <c r="K115" s="53">
        <v>22.008800000000001</v>
      </c>
      <c r="L115" s="53">
        <v>23.778099999999998</v>
      </c>
      <c r="M115" s="53">
        <v>26.258400000000002</v>
      </c>
      <c r="N115" s="53">
        <v>31.13</v>
      </c>
      <c r="O115" s="53">
        <v>26.911200000000001</v>
      </c>
      <c r="P115" s="53">
        <v>23.168700000000001</v>
      </c>
      <c r="Q115" s="53">
        <v>19.540500000000002</v>
      </c>
      <c r="R115" s="53">
        <v>20.1403</v>
      </c>
      <c r="S115" s="53">
        <v>23.3262</v>
      </c>
      <c r="T115" s="53">
        <v>18.0136</v>
      </c>
      <c r="U115" s="53">
        <v>12.327500000000001</v>
      </c>
      <c r="V115" s="53">
        <v>6.5757000000000003</v>
      </c>
      <c r="W115" s="53">
        <v>2.2671000000000001</v>
      </c>
      <c r="X115" s="53">
        <v>0.39610000000000001</v>
      </c>
      <c r="Y115" s="53">
        <v>3.4599999999999999E-2</v>
      </c>
      <c r="Z115" s="53" t="s">
        <v>139</v>
      </c>
    </row>
    <row r="116" spans="1:26" x14ac:dyDescent="0.15">
      <c r="A116" s="53" t="str">
        <f t="shared" si="7"/>
        <v>愛知県女</v>
      </c>
      <c r="B116" s="53" t="s">
        <v>137</v>
      </c>
      <c r="C116" s="53" t="s">
        <v>19</v>
      </c>
      <c r="D116" s="53">
        <v>378.09129999999999</v>
      </c>
      <c r="E116" s="53">
        <v>14.6137</v>
      </c>
      <c r="F116" s="53">
        <v>16.107900000000001</v>
      </c>
      <c r="G116" s="53">
        <v>16.722100000000001</v>
      </c>
      <c r="H116" s="53">
        <v>17.216100000000001</v>
      </c>
      <c r="I116" s="53">
        <v>18.848800000000001</v>
      </c>
      <c r="J116" s="53">
        <v>18.915600000000001</v>
      </c>
      <c r="K116" s="53">
        <v>19.900700000000001</v>
      </c>
      <c r="L116" s="53">
        <v>21.9588</v>
      </c>
      <c r="M116" s="53">
        <v>24.614100000000001</v>
      </c>
      <c r="N116" s="53">
        <v>29.3889</v>
      </c>
      <c r="O116" s="53">
        <v>25.3643</v>
      </c>
      <c r="P116" s="53">
        <v>22.284300000000002</v>
      </c>
      <c r="Q116" s="53">
        <v>19.443300000000001</v>
      </c>
      <c r="R116" s="53">
        <v>21.3276</v>
      </c>
      <c r="S116" s="53">
        <v>25.884799999999998</v>
      </c>
      <c r="T116" s="53">
        <v>21.2225</v>
      </c>
      <c r="U116" s="53">
        <v>16.142499999999998</v>
      </c>
      <c r="V116" s="53">
        <v>11.2812</v>
      </c>
      <c r="W116" s="53">
        <v>5.5953999999999997</v>
      </c>
      <c r="X116" s="53">
        <v>1.6476</v>
      </c>
      <c r="Y116" s="53">
        <v>0.27760000000000001</v>
      </c>
    </row>
    <row r="117" spans="1:26" x14ac:dyDescent="0.15">
      <c r="A117" s="53" t="str">
        <f t="shared" si="7"/>
        <v>三重県総数</v>
      </c>
      <c r="B117" s="53" t="s">
        <v>140</v>
      </c>
      <c r="C117" s="53" t="s">
        <v>99</v>
      </c>
      <c r="D117" s="53">
        <v>177.02539999999999</v>
      </c>
      <c r="E117" s="53">
        <v>6.1203000000000003</v>
      </c>
      <c r="F117" s="53">
        <v>7.1759000000000004</v>
      </c>
      <c r="G117" s="53">
        <v>7.8128000000000002</v>
      </c>
      <c r="H117" s="53">
        <v>8.0821000000000005</v>
      </c>
      <c r="I117" s="53">
        <v>7.6761999999999997</v>
      </c>
      <c r="J117" s="53">
        <v>7.8395999999999999</v>
      </c>
      <c r="K117" s="53">
        <v>8.5358999999999998</v>
      </c>
      <c r="L117" s="53">
        <v>9.5619999999999994</v>
      </c>
      <c r="M117" s="53">
        <v>11.0992</v>
      </c>
      <c r="N117" s="53">
        <v>13.3919</v>
      </c>
      <c r="O117" s="53">
        <v>11.7395</v>
      </c>
      <c r="P117" s="53">
        <v>11.2233</v>
      </c>
      <c r="Q117" s="53">
        <v>10.5555</v>
      </c>
      <c r="R117" s="53">
        <v>11.6426</v>
      </c>
      <c r="S117" s="53">
        <v>13.214399999999999</v>
      </c>
      <c r="T117" s="53">
        <v>10.3499</v>
      </c>
      <c r="U117" s="53">
        <v>7.9162999999999997</v>
      </c>
      <c r="V117" s="53">
        <v>5.5435999999999996</v>
      </c>
      <c r="W117" s="53">
        <v>2.7035</v>
      </c>
      <c r="X117" s="53">
        <v>0.72799999999999998</v>
      </c>
      <c r="Y117" s="53">
        <v>0.109</v>
      </c>
    </row>
    <row r="118" spans="1:26" s="54" customFormat="1" x14ac:dyDescent="0.15">
      <c r="A118" s="53" t="str">
        <f t="shared" si="7"/>
        <v>三重県男</v>
      </c>
      <c r="B118" s="53" t="s">
        <v>140</v>
      </c>
      <c r="C118" s="53" t="s">
        <v>17</v>
      </c>
      <c r="D118" s="53">
        <v>86.447500000000005</v>
      </c>
      <c r="E118" s="53">
        <v>3.141</v>
      </c>
      <c r="F118" s="53">
        <v>3.6732</v>
      </c>
      <c r="G118" s="53">
        <v>3.9876999999999998</v>
      </c>
      <c r="H118" s="53">
        <v>4.1304999999999996</v>
      </c>
      <c r="I118" s="53">
        <v>3.9398</v>
      </c>
      <c r="J118" s="53">
        <v>4.1593999999999998</v>
      </c>
      <c r="K118" s="53">
        <v>4.4344000000000001</v>
      </c>
      <c r="L118" s="53">
        <v>4.9099000000000004</v>
      </c>
      <c r="M118" s="53">
        <v>5.6614000000000004</v>
      </c>
      <c r="N118" s="53">
        <v>6.8098000000000001</v>
      </c>
      <c r="O118" s="53">
        <v>5.8912000000000004</v>
      </c>
      <c r="P118" s="53">
        <v>5.5408999999999997</v>
      </c>
      <c r="Q118" s="53">
        <v>5.1351000000000004</v>
      </c>
      <c r="R118" s="53">
        <v>5.5850999999999997</v>
      </c>
      <c r="S118" s="53">
        <v>6.2556000000000003</v>
      </c>
      <c r="T118" s="53">
        <v>4.6967999999999996</v>
      </c>
      <c r="U118" s="53">
        <v>3.343</v>
      </c>
      <c r="V118" s="53">
        <v>2.0084</v>
      </c>
      <c r="W118" s="53">
        <v>0.79239999999999999</v>
      </c>
      <c r="X118" s="53">
        <v>0.13120000000000001</v>
      </c>
      <c r="Y118" s="53">
        <v>1.2500000000000001E-2</v>
      </c>
      <c r="Z118" s="54" t="s">
        <v>141</v>
      </c>
    </row>
    <row r="119" spans="1:26" s="54" customFormat="1" ht="15" customHeight="1" x14ac:dyDescent="0.15">
      <c r="A119" s="53" t="str">
        <f t="shared" si="7"/>
        <v>三重県女</v>
      </c>
      <c r="B119" s="53" t="s">
        <v>140</v>
      </c>
      <c r="C119" s="53" t="s">
        <v>19</v>
      </c>
      <c r="D119" s="53">
        <v>90.5779</v>
      </c>
      <c r="E119" s="53">
        <v>2.9792999999999998</v>
      </c>
      <c r="F119" s="53">
        <v>3.5026999999999999</v>
      </c>
      <c r="G119" s="53">
        <v>3.8250999999999999</v>
      </c>
      <c r="H119" s="53">
        <v>3.9516</v>
      </c>
      <c r="I119" s="53">
        <v>3.7364000000000002</v>
      </c>
      <c r="J119" s="53">
        <v>3.6802000000000001</v>
      </c>
      <c r="K119" s="53">
        <v>4.1014999999999997</v>
      </c>
      <c r="L119" s="53">
        <v>4.6520999999999999</v>
      </c>
      <c r="M119" s="53">
        <v>5.4378000000000002</v>
      </c>
      <c r="N119" s="53">
        <v>6.5820999999999996</v>
      </c>
      <c r="O119" s="53">
        <v>5.8483000000000001</v>
      </c>
      <c r="P119" s="53">
        <v>5.6824000000000003</v>
      </c>
      <c r="Q119" s="53">
        <v>5.4203999999999999</v>
      </c>
      <c r="R119" s="53">
        <v>6.0575000000000001</v>
      </c>
      <c r="S119" s="53">
        <v>6.9588000000000001</v>
      </c>
      <c r="T119" s="53">
        <v>5.6531000000000002</v>
      </c>
      <c r="U119" s="53">
        <v>4.5732999999999997</v>
      </c>
      <c r="V119" s="53">
        <v>3.5352000000000001</v>
      </c>
      <c r="W119" s="53">
        <v>1.9111</v>
      </c>
      <c r="X119" s="53">
        <v>0.5968</v>
      </c>
      <c r="Y119" s="53">
        <v>9.6500000000000002E-2</v>
      </c>
    </row>
    <row r="120" spans="1:26" s="54" customFormat="1" ht="15" customHeight="1" x14ac:dyDescent="0.15">
      <c r="A120" s="53" t="str">
        <f t="shared" si="7"/>
        <v>近畿地方総数</v>
      </c>
      <c r="B120" s="53" t="s">
        <v>142</v>
      </c>
      <c r="C120" s="53" t="s">
        <v>143</v>
      </c>
      <c r="D120" s="81">
        <v>2054.1441</v>
      </c>
      <c r="E120" s="53">
        <v>73.299599999999998</v>
      </c>
      <c r="F120" s="53">
        <v>82.4893</v>
      </c>
      <c r="G120" s="53">
        <v>87.628</v>
      </c>
      <c r="H120" s="53">
        <v>94.8065</v>
      </c>
      <c r="I120" s="53">
        <v>102.3723</v>
      </c>
      <c r="J120" s="53">
        <v>96.441000000000003</v>
      </c>
      <c r="K120" s="53">
        <v>102.4016</v>
      </c>
      <c r="L120" s="53">
        <v>113.6143</v>
      </c>
      <c r="M120" s="53">
        <v>131.04920000000001</v>
      </c>
      <c r="N120" s="53">
        <v>160.6026</v>
      </c>
      <c r="O120" s="53">
        <v>142.15719999999999</v>
      </c>
      <c r="P120" s="53">
        <v>125.7253</v>
      </c>
      <c r="Q120" s="53">
        <v>111.7043</v>
      </c>
      <c r="R120" s="53">
        <v>124.20569999999999</v>
      </c>
      <c r="S120" s="53">
        <v>149.6634</v>
      </c>
      <c r="T120" s="53">
        <v>119.43040000000001</v>
      </c>
      <c r="U120" s="53">
        <v>87.332499999999996</v>
      </c>
      <c r="V120" s="53">
        <v>57.481999999999999</v>
      </c>
      <c r="W120" s="53">
        <v>26.412099999999999</v>
      </c>
      <c r="X120" s="53">
        <v>7.1193999999999997</v>
      </c>
      <c r="Y120" s="53">
        <v>1.1691</v>
      </c>
    </row>
    <row r="121" spans="1:26" s="54" customFormat="1" ht="15" customHeight="1" x14ac:dyDescent="0.15">
      <c r="A121" s="53" t="str">
        <f t="shared" si="7"/>
        <v>近畿地方男</v>
      </c>
      <c r="B121" s="53" t="s">
        <v>142</v>
      </c>
      <c r="C121" s="53" t="s">
        <v>17</v>
      </c>
      <c r="D121" s="81">
        <v>982.35860000000002</v>
      </c>
      <c r="E121" s="53">
        <v>37.530700000000003</v>
      </c>
      <c r="F121" s="53">
        <v>42.178100000000001</v>
      </c>
      <c r="G121" s="53">
        <v>44.889800000000001</v>
      </c>
      <c r="H121" s="53">
        <v>48.320700000000002</v>
      </c>
      <c r="I121" s="53">
        <v>50.968400000000003</v>
      </c>
      <c r="J121" s="53">
        <v>47.716700000000003</v>
      </c>
      <c r="K121" s="53">
        <v>50.8187</v>
      </c>
      <c r="L121" s="53">
        <v>55.923900000000003</v>
      </c>
      <c r="M121" s="53">
        <v>64.227900000000005</v>
      </c>
      <c r="N121" s="53">
        <v>78.812100000000001</v>
      </c>
      <c r="O121" s="53">
        <v>69.339200000000005</v>
      </c>
      <c r="P121" s="53">
        <v>60.926000000000002</v>
      </c>
      <c r="Q121" s="53">
        <v>53.898899999999998</v>
      </c>
      <c r="R121" s="53">
        <v>58.945799999999998</v>
      </c>
      <c r="S121" s="53">
        <v>69.229799999999997</v>
      </c>
      <c r="T121" s="53">
        <v>52.839300000000001</v>
      </c>
      <c r="U121" s="53">
        <v>36.431600000000003</v>
      </c>
      <c r="V121" s="53">
        <v>20.471</v>
      </c>
      <c r="W121" s="53">
        <v>7.3106999999999998</v>
      </c>
      <c r="X121" s="53">
        <v>1.3003</v>
      </c>
      <c r="Y121" s="53">
        <v>0.13550000000000001</v>
      </c>
      <c r="Z121" s="54" t="s">
        <v>144</v>
      </c>
    </row>
    <row r="122" spans="1:26" s="54" customFormat="1" ht="15" customHeight="1" x14ac:dyDescent="0.15">
      <c r="A122" s="53" t="str">
        <f t="shared" si="7"/>
        <v>近畿地方女</v>
      </c>
      <c r="B122" s="53" t="s">
        <v>142</v>
      </c>
      <c r="C122" s="53" t="s">
        <v>19</v>
      </c>
      <c r="D122" s="81">
        <v>1071.7855</v>
      </c>
      <c r="E122" s="53">
        <v>35.768900000000002</v>
      </c>
      <c r="F122" s="53">
        <v>40.311199999999999</v>
      </c>
      <c r="G122" s="53">
        <v>42.738199999999999</v>
      </c>
      <c r="H122" s="53">
        <v>46.485799999999998</v>
      </c>
      <c r="I122" s="53">
        <v>51.4039</v>
      </c>
      <c r="J122" s="53">
        <v>48.724299999999999</v>
      </c>
      <c r="K122" s="53">
        <v>51.582900000000002</v>
      </c>
      <c r="L122" s="53">
        <v>57.690399999999997</v>
      </c>
      <c r="M122" s="53">
        <v>66.821299999999994</v>
      </c>
      <c r="N122" s="53">
        <v>81.790499999999994</v>
      </c>
      <c r="O122" s="53">
        <v>72.817999999999998</v>
      </c>
      <c r="P122" s="53">
        <v>64.799300000000002</v>
      </c>
      <c r="Q122" s="53">
        <v>57.805399999999999</v>
      </c>
      <c r="R122" s="53">
        <v>65.259900000000002</v>
      </c>
      <c r="S122" s="53">
        <v>80.433599999999998</v>
      </c>
      <c r="T122" s="53">
        <v>66.591099999999997</v>
      </c>
      <c r="U122" s="53">
        <v>50.9009</v>
      </c>
      <c r="V122" s="53">
        <v>37.011000000000003</v>
      </c>
      <c r="W122" s="53">
        <v>19.101400000000002</v>
      </c>
      <c r="X122" s="53">
        <v>5.8190999999999997</v>
      </c>
      <c r="Y122" s="53">
        <v>1.0336000000000001</v>
      </c>
    </row>
    <row r="123" spans="1:26" s="54" customFormat="1" x14ac:dyDescent="0.15">
      <c r="A123" s="53" t="str">
        <f t="shared" si="7"/>
        <v>滋賀県総数</v>
      </c>
      <c r="B123" s="53" t="s">
        <v>145</v>
      </c>
      <c r="C123" s="53" t="s">
        <v>146</v>
      </c>
      <c r="D123" s="53">
        <v>141.36099999999999</v>
      </c>
      <c r="E123" s="53">
        <v>5.6791</v>
      </c>
      <c r="F123" s="53">
        <v>6.5793999999999997</v>
      </c>
      <c r="G123" s="53">
        <v>6.8784000000000001</v>
      </c>
      <c r="H123" s="53">
        <v>7.1349999999999998</v>
      </c>
      <c r="I123" s="53">
        <v>7.1037999999999997</v>
      </c>
      <c r="J123" s="53">
        <v>6.5262000000000002</v>
      </c>
      <c r="K123" s="53">
        <v>7.3628999999999998</v>
      </c>
      <c r="L123" s="53">
        <v>8.3451000000000004</v>
      </c>
      <c r="M123" s="53">
        <v>9.5820000000000007</v>
      </c>
      <c r="N123" s="53">
        <v>10.9147</v>
      </c>
      <c r="O123" s="53">
        <v>9.1771999999999991</v>
      </c>
      <c r="P123" s="53">
        <v>8.4212000000000007</v>
      </c>
      <c r="Q123" s="53">
        <v>7.91</v>
      </c>
      <c r="R123" s="53">
        <v>8.6495999999999995</v>
      </c>
      <c r="S123" s="53">
        <v>9.6270000000000007</v>
      </c>
      <c r="T123" s="53">
        <v>7.1196999999999999</v>
      </c>
      <c r="U123" s="53">
        <v>5.1430999999999996</v>
      </c>
      <c r="V123" s="53">
        <v>3.5794999999999999</v>
      </c>
      <c r="W123" s="53">
        <v>1.8293999999999999</v>
      </c>
      <c r="X123" s="53">
        <v>0.49940000000000001</v>
      </c>
      <c r="Y123" s="53">
        <v>8.3400000000000002E-2</v>
      </c>
    </row>
    <row r="124" spans="1:26" s="54" customFormat="1" x14ac:dyDescent="0.15">
      <c r="A124" s="53" t="str">
        <f t="shared" si="7"/>
        <v>滋賀県男</v>
      </c>
      <c r="B124" s="53" t="s">
        <v>145</v>
      </c>
      <c r="C124" s="53" t="s">
        <v>17</v>
      </c>
      <c r="D124" s="53">
        <v>69.742900000000006</v>
      </c>
      <c r="E124" s="53">
        <v>2.9163999999999999</v>
      </c>
      <c r="F124" s="53">
        <v>3.3807</v>
      </c>
      <c r="G124" s="53">
        <v>3.5400999999999998</v>
      </c>
      <c r="H124" s="53">
        <v>3.6960000000000002</v>
      </c>
      <c r="I124" s="53">
        <v>3.7833999999999999</v>
      </c>
      <c r="J124" s="53">
        <v>3.4415</v>
      </c>
      <c r="K124" s="53">
        <v>3.8018000000000001</v>
      </c>
      <c r="L124" s="53">
        <v>4.2298999999999998</v>
      </c>
      <c r="M124" s="53">
        <v>4.7910000000000004</v>
      </c>
      <c r="N124" s="53">
        <v>5.5206999999999997</v>
      </c>
      <c r="O124" s="53">
        <v>4.5796000000000001</v>
      </c>
      <c r="P124" s="53">
        <v>4.1611000000000002</v>
      </c>
      <c r="Q124" s="53">
        <v>3.8569</v>
      </c>
      <c r="R124" s="53">
        <v>4.2168999999999999</v>
      </c>
      <c r="S124" s="53">
        <v>4.6062000000000003</v>
      </c>
      <c r="T124" s="53">
        <v>3.3105000000000002</v>
      </c>
      <c r="U124" s="53">
        <v>2.2238000000000002</v>
      </c>
      <c r="V124" s="53">
        <v>1.3109</v>
      </c>
      <c r="W124" s="53">
        <v>0.52959999999999996</v>
      </c>
      <c r="X124" s="53">
        <v>8.72E-2</v>
      </c>
      <c r="Y124" s="53">
        <v>1.11E-2</v>
      </c>
      <c r="Z124" s="54" t="s">
        <v>147</v>
      </c>
    </row>
    <row r="125" spans="1:26" s="54" customFormat="1" x14ac:dyDescent="0.15">
      <c r="A125" s="53" t="str">
        <f t="shared" si="7"/>
        <v>滋賀県女</v>
      </c>
      <c r="B125" s="53" t="s">
        <v>145</v>
      </c>
      <c r="C125" s="53" t="s">
        <v>19</v>
      </c>
      <c r="D125" s="53">
        <v>71.618099999999998</v>
      </c>
      <c r="E125" s="53">
        <v>2.7627000000000002</v>
      </c>
      <c r="F125" s="53">
        <v>3.1987000000000001</v>
      </c>
      <c r="G125" s="53">
        <v>3.3382999999999998</v>
      </c>
      <c r="H125" s="53">
        <v>3.4390000000000001</v>
      </c>
      <c r="I125" s="53">
        <v>3.3203999999999998</v>
      </c>
      <c r="J125" s="53">
        <v>3.0847000000000002</v>
      </c>
      <c r="K125" s="53">
        <v>3.5611000000000002</v>
      </c>
      <c r="L125" s="53">
        <v>4.1151999999999997</v>
      </c>
      <c r="M125" s="53">
        <v>4.7910000000000004</v>
      </c>
      <c r="N125" s="53">
        <v>5.3940000000000001</v>
      </c>
      <c r="O125" s="53">
        <v>4.5975999999999999</v>
      </c>
      <c r="P125" s="53">
        <v>4.2601000000000004</v>
      </c>
      <c r="Q125" s="53">
        <v>4.0530999999999997</v>
      </c>
      <c r="R125" s="53">
        <v>4.4326999999999996</v>
      </c>
      <c r="S125" s="53">
        <v>5.0208000000000004</v>
      </c>
      <c r="T125" s="53">
        <v>3.8092000000000001</v>
      </c>
      <c r="U125" s="53">
        <v>2.9192999999999998</v>
      </c>
      <c r="V125" s="53">
        <v>2.2686000000000002</v>
      </c>
      <c r="W125" s="53">
        <v>1.2998000000000001</v>
      </c>
      <c r="X125" s="53">
        <v>0.41220000000000001</v>
      </c>
      <c r="Y125" s="53">
        <v>7.2300000000000003E-2</v>
      </c>
    </row>
    <row r="126" spans="1:26" s="54" customFormat="1" x14ac:dyDescent="0.15">
      <c r="A126" s="53" t="str">
        <f t="shared" si="7"/>
        <v>京都府総数</v>
      </c>
      <c r="B126" s="53" t="s">
        <v>148</v>
      </c>
      <c r="C126" s="53" t="s">
        <v>146</v>
      </c>
      <c r="D126" s="53">
        <v>257.80869999999999</v>
      </c>
      <c r="E126" s="53">
        <v>8.7673000000000005</v>
      </c>
      <c r="F126" s="53">
        <v>9.9421999999999997</v>
      </c>
      <c r="G126" s="53">
        <v>10.637</v>
      </c>
      <c r="H126" s="53">
        <v>12.2742</v>
      </c>
      <c r="I126" s="53">
        <v>14.367800000000001</v>
      </c>
      <c r="J126" s="53">
        <v>11.755699999999999</v>
      </c>
      <c r="K126" s="53">
        <v>12.3208</v>
      </c>
      <c r="L126" s="53">
        <v>13.871600000000001</v>
      </c>
      <c r="M126" s="53">
        <v>16.312100000000001</v>
      </c>
      <c r="N126" s="53">
        <v>19.668700000000001</v>
      </c>
      <c r="O126" s="53">
        <v>17.124400000000001</v>
      </c>
      <c r="P126" s="53">
        <v>15.2683</v>
      </c>
      <c r="Q126" s="53">
        <v>13.757999999999999</v>
      </c>
      <c r="R126" s="53">
        <v>15.404400000000001</v>
      </c>
      <c r="S126" s="53">
        <v>19.578600000000002</v>
      </c>
      <c r="T126" s="53">
        <v>15.077400000000001</v>
      </c>
      <c r="U126" s="53">
        <v>10.9824</v>
      </c>
      <c r="V126" s="53">
        <v>7.5480999999999998</v>
      </c>
      <c r="W126" s="53">
        <v>3.6400999999999999</v>
      </c>
      <c r="X126" s="53">
        <v>1.0290999999999999</v>
      </c>
      <c r="Y126" s="53">
        <v>0.18920000000000001</v>
      </c>
    </row>
    <row r="127" spans="1:26" s="54" customFormat="1" x14ac:dyDescent="0.15">
      <c r="A127" s="53" t="str">
        <f t="shared" si="7"/>
        <v>京都府男</v>
      </c>
      <c r="B127" s="53" t="s">
        <v>148</v>
      </c>
      <c r="C127" s="53" t="s">
        <v>17</v>
      </c>
      <c r="D127" s="53">
        <v>123.1468</v>
      </c>
      <c r="E127" s="53">
        <v>4.4920999999999998</v>
      </c>
      <c r="F127" s="53">
        <v>5.0989000000000004</v>
      </c>
      <c r="G127" s="53">
        <v>5.4600999999999997</v>
      </c>
      <c r="H127" s="53">
        <v>6.2816000000000001</v>
      </c>
      <c r="I127" s="53">
        <v>7.2975000000000003</v>
      </c>
      <c r="J127" s="53">
        <v>5.8228</v>
      </c>
      <c r="K127" s="53">
        <v>6.1071999999999997</v>
      </c>
      <c r="L127" s="53">
        <v>6.7929000000000004</v>
      </c>
      <c r="M127" s="53">
        <v>8.0204000000000004</v>
      </c>
      <c r="N127" s="53">
        <v>9.6445000000000007</v>
      </c>
      <c r="O127" s="53">
        <v>8.3620000000000001</v>
      </c>
      <c r="P127" s="53">
        <v>7.3769999999999998</v>
      </c>
      <c r="Q127" s="53">
        <v>6.6426999999999996</v>
      </c>
      <c r="R127" s="53">
        <v>7.2290000000000001</v>
      </c>
      <c r="S127" s="53">
        <v>8.9957999999999991</v>
      </c>
      <c r="T127" s="53">
        <v>6.6769999999999996</v>
      </c>
      <c r="U127" s="53">
        <v>4.5894000000000004</v>
      </c>
      <c r="V127" s="53">
        <v>2.7239</v>
      </c>
      <c r="W127" s="53">
        <v>1.0165</v>
      </c>
      <c r="X127" s="53">
        <v>0.18179999999999999</v>
      </c>
      <c r="Y127" s="53">
        <v>2.1700000000000001E-2</v>
      </c>
      <c r="Z127" s="54" t="s">
        <v>149</v>
      </c>
    </row>
    <row r="128" spans="1:26" s="54" customFormat="1" x14ac:dyDescent="0.15">
      <c r="A128" s="53" t="str">
        <f t="shared" si="7"/>
        <v>京都府女</v>
      </c>
      <c r="B128" s="53" t="s">
        <v>148</v>
      </c>
      <c r="C128" s="53" t="s">
        <v>19</v>
      </c>
      <c r="D128" s="53">
        <v>134.6619</v>
      </c>
      <c r="E128" s="53">
        <v>4.2751999999999999</v>
      </c>
      <c r="F128" s="53">
        <v>4.8433000000000002</v>
      </c>
      <c r="G128" s="53">
        <v>5.1768999999999998</v>
      </c>
      <c r="H128" s="53">
        <v>5.9926000000000004</v>
      </c>
      <c r="I128" s="53">
        <v>7.0702999999999996</v>
      </c>
      <c r="J128" s="53">
        <v>5.9329000000000001</v>
      </c>
      <c r="K128" s="53">
        <v>6.2135999999999996</v>
      </c>
      <c r="L128" s="53">
        <v>7.0787000000000004</v>
      </c>
      <c r="M128" s="53">
        <v>8.2917000000000005</v>
      </c>
      <c r="N128" s="53">
        <v>10.0242</v>
      </c>
      <c r="O128" s="53">
        <v>8.7623999999999995</v>
      </c>
      <c r="P128" s="53">
        <v>7.8913000000000002</v>
      </c>
      <c r="Q128" s="53">
        <v>7.1153000000000004</v>
      </c>
      <c r="R128" s="53">
        <v>8.1753999999999998</v>
      </c>
      <c r="S128" s="53">
        <v>10.582800000000001</v>
      </c>
      <c r="T128" s="53">
        <v>8.4003999999999994</v>
      </c>
      <c r="U128" s="53">
        <v>6.3929999999999998</v>
      </c>
      <c r="V128" s="53">
        <v>4.8242000000000003</v>
      </c>
      <c r="W128" s="53">
        <v>2.6236000000000002</v>
      </c>
      <c r="X128" s="53">
        <v>0.84730000000000005</v>
      </c>
      <c r="Y128" s="53">
        <v>0.16750000000000001</v>
      </c>
    </row>
    <row r="129" spans="1:26" s="54" customFormat="1" x14ac:dyDescent="0.15">
      <c r="A129" s="53" t="str">
        <f t="shared" si="7"/>
        <v>大阪府総数</v>
      </c>
      <c r="B129" s="53" t="s">
        <v>150</v>
      </c>
      <c r="C129" s="53" t="s">
        <v>146</v>
      </c>
      <c r="D129" s="53">
        <v>883.76850000000002</v>
      </c>
      <c r="E129" s="53">
        <v>31.741399999999999</v>
      </c>
      <c r="F129" s="53">
        <v>34.594000000000001</v>
      </c>
      <c r="G129" s="53">
        <v>36.6145</v>
      </c>
      <c r="H129" s="53">
        <v>40.082099999999997</v>
      </c>
      <c r="I129" s="53">
        <v>46.719499999999996</v>
      </c>
      <c r="J129" s="53">
        <v>45.7956</v>
      </c>
      <c r="K129" s="53">
        <v>46.702399999999997</v>
      </c>
      <c r="L129" s="53">
        <v>50.148200000000003</v>
      </c>
      <c r="M129" s="53">
        <v>57.236199999999997</v>
      </c>
      <c r="N129" s="53">
        <v>71.191900000000004</v>
      </c>
      <c r="O129" s="53">
        <v>63.367899999999999</v>
      </c>
      <c r="P129" s="53">
        <v>53.808500000000002</v>
      </c>
      <c r="Q129" s="53">
        <v>44.898099999999999</v>
      </c>
      <c r="R129" s="53">
        <v>49.924900000000001</v>
      </c>
      <c r="S129" s="53">
        <v>61.873199999999997</v>
      </c>
      <c r="T129" s="53">
        <v>51.171799999999998</v>
      </c>
      <c r="U129" s="53">
        <v>37.440899999999999</v>
      </c>
      <c r="V129" s="53">
        <v>23.063500000000001</v>
      </c>
      <c r="W129" s="53">
        <v>9.7857000000000003</v>
      </c>
      <c r="X129" s="53">
        <v>2.5047999999999999</v>
      </c>
      <c r="Y129" s="53">
        <v>0.40749999999999997</v>
      </c>
    </row>
    <row r="130" spans="1:26" s="54" customFormat="1" x14ac:dyDescent="0.15">
      <c r="A130" s="53" t="str">
        <f t="shared" si="7"/>
        <v>大阪府男</v>
      </c>
      <c r="B130" s="53" t="s">
        <v>150</v>
      </c>
      <c r="C130" s="53" t="s">
        <v>17</v>
      </c>
      <c r="D130" s="53">
        <v>423.59559999999999</v>
      </c>
      <c r="E130" s="53">
        <v>16.235399999999998</v>
      </c>
      <c r="F130" s="53">
        <v>17.647400000000001</v>
      </c>
      <c r="G130" s="53">
        <v>18.753399999999999</v>
      </c>
      <c r="H130" s="53">
        <v>20.3718</v>
      </c>
      <c r="I130" s="53">
        <v>23.154199999999999</v>
      </c>
      <c r="J130" s="53">
        <v>22.4908</v>
      </c>
      <c r="K130" s="53">
        <v>23.065300000000001</v>
      </c>
      <c r="L130" s="53">
        <v>24.733499999999999</v>
      </c>
      <c r="M130" s="53">
        <v>28.073599999999999</v>
      </c>
      <c r="N130" s="53">
        <v>35.048099999999998</v>
      </c>
      <c r="O130" s="53">
        <v>31.195799999999998</v>
      </c>
      <c r="P130" s="53">
        <v>26.4101</v>
      </c>
      <c r="Q130" s="53">
        <v>21.876200000000001</v>
      </c>
      <c r="R130" s="53">
        <v>23.730599999999999</v>
      </c>
      <c r="S130" s="53">
        <v>28.4877</v>
      </c>
      <c r="T130" s="53">
        <v>22.430499999999999</v>
      </c>
      <c r="U130" s="53">
        <v>15.551</v>
      </c>
      <c r="V130" s="53">
        <v>8.1844999999999999</v>
      </c>
      <c r="W130" s="53">
        <v>2.6515</v>
      </c>
      <c r="X130" s="53">
        <v>0.45100000000000001</v>
      </c>
      <c r="Y130" s="53">
        <v>4.7699999999999999E-2</v>
      </c>
      <c r="Z130" s="54" t="s">
        <v>151</v>
      </c>
    </row>
    <row r="131" spans="1:26" s="54" customFormat="1" x14ac:dyDescent="0.15">
      <c r="A131" s="53" t="str">
        <f t="shared" si="7"/>
        <v>大阪府女</v>
      </c>
      <c r="B131" s="53" t="s">
        <v>150</v>
      </c>
      <c r="C131" s="53" t="s">
        <v>19</v>
      </c>
      <c r="D131" s="53">
        <v>460.17290000000003</v>
      </c>
      <c r="E131" s="53">
        <v>15.506</v>
      </c>
      <c r="F131" s="53">
        <v>16.9466</v>
      </c>
      <c r="G131" s="53">
        <v>17.8611</v>
      </c>
      <c r="H131" s="53">
        <v>19.7103</v>
      </c>
      <c r="I131" s="53">
        <v>23.565300000000001</v>
      </c>
      <c r="J131" s="53">
        <v>23.3048</v>
      </c>
      <c r="K131" s="53">
        <v>23.6371</v>
      </c>
      <c r="L131" s="53">
        <v>25.4147</v>
      </c>
      <c r="M131" s="53">
        <v>29.162600000000001</v>
      </c>
      <c r="N131" s="53">
        <v>36.143799999999999</v>
      </c>
      <c r="O131" s="53">
        <v>32.1721</v>
      </c>
      <c r="P131" s="53">
        <v>27.398399999999999</v>
      </c>
      <c r="Q131" s="53">
        <v>23.021899999999999</v>
      </c>
      <c r="R131" s="53">
        <v>26.194299999999998</v>
      </c>
      <c r="S131" s="53">
        <v>33.3855</v>
      </c>
      <c r="T131" s="53">
        <v>28.741299999999999</v>
      </c>
      <c r="U131" s="53">
        <v>21.889900000000001</v>
      </c>
      <c r="V131" s="53">
        <v>14.879</v>
      </c>
      <c r="W131" s="53">
        <v>7.1341999999999999</v>
      </c>
      <c r="X131" s="53">
        <v>2.0537999999999998</v>
      </c>
      <c r="Y131" s="53">
        <v>0.35980000000000001</v>
      </c>
    </row>
    <row r="132" spans="1:26" s="54" customFormat="1" x14ac:dyDescent="0.15">
      <c r="A132" s="53" t="str">
        <f t="shared" si="7"/>
        <v>兵庫県総数</v>
      </c>
      <c r="B132" s="53" t="s">
        <v>152</v>
      </c>
      <c r="C132" s="53" t="s">
        <v>146</v>
      </c>
      <c r="D132" s="53">
        <v>546.50019999999995</v>
      </c>
      <c r="E132" s="53">
        <v>19.647500000000001</v>
      </c>
      <c r="F132" s="53">
        <v>22.503399999999999</v>
      </c>
      <c r="G132" s="53">
        <v>23.869599999999998</v>
      </c>
      <c r="H132" s="53">
        <v>24.913900000000002</v>
      </c>
      <c r="I132" s="53">
        <v>24.564499999999999</v>
      </c>
      <c r="J132" s="53">
        <v>23.421399999999998</v>
      </c>
      <c r="K132" s="53">
        <v>25.9573</v>
      </c>
      <c r="L132" s="53">
        <v>29.728000000000002</v>
      </c>
      <c r="M132" s="53">
        <v>34.470399999999998</v>
      </c>
      <c r="N132" s="53">
        <v>42.148699999999998</v>
      </c>
      <c r="O132" s="53">
        <v>37.424500000000002</v>
      </c>
      <c r="P132" s="53">
        <v>33.801600000000001</v>
      </c>
      <c r="Q132" s="53">
        <v>31.155999999999999</v>
      </c>
      <c r="R132" s="53">
        <v>34.379399999999997</v>
      </c>
      <c r="S132" s="53">
        <v>40.157899999999998</v>
      </c>
      <c r="T132" s="53">
        <v>31.438800000000001</v>
      </c>
      <c r="U132" s="53">
        <v>22.9724</v>
      </c>
      <c r="V132" s="53">
        <v>15.845700000000001</v>
      </c>
      <c r="W132" s="53">
        <v>7.4751000000000003</v>
      </c>
      <c r="X132" s="53">
        <v>2.0546000000000002</v>
      </c>
      <c r="Y132" s="53">
        <v>0.33040000000000003</v>
      </c>
    </row>
    <row r="133" spans="1:26" s="54" customFormat="1" x14ac:dyDescent="0.15">
      <c r="A133" s="53" t="str">
        <f t="shared" si="7"/>
        <v>兵庫県男</v>
      </c>
      <c r="B133" s="53" t="s">
        <v>152</v>
      </c>
      <c r="C133" s="53" t="s">
        <v>17</v>
      </c>
      <c r="D133" s="53">
        <v>259.97559999999999</v>
      </c>
      <c r="E133" s="53">
        <v>10.061500000000001</v>
      </c>
      <c r="F133" s="53">
        <v>11.5268</v>
      </c>
      <c r="G133" s="53">
        <v>12.225899999999999</v>
      </c>
      <c r="H133" s="53">
        <v>12.6328</v>
      </c>
      <c r="I133" s="53">
        <v>11.967499999999999</v>
      </c>
      <c r="J133" s="53">
        <v>11.5518</v>
      </c>
      <c r="K133" s="53">
        <v>12.8811</v>
      </c>
      <c r="L133" s="53">
        <v>14.5578</v>
      </c>
      <c r="M133" s="53">
        <v>16.786200000000001</v>
      </c>
      <c r="N133" s="53">
        <v>20.492899999999999</v>
      </c>
      <c r="O133" s="53">
        <v>18.069800000000001</v>
      </c>
      <c r="P133" s="53">
        <v>16.195</v>
      </c>
      <c r="Q133" s="53">
        <v>14.892099999999999</v>
      </c>
      <c r="R133" s="53">
        <v>16.287600000000001</v>
      </c>
      <c r="S133" s="53">
        <v>18.655799999999999</v>
      </c>
      <c r="T133" s="53">
        <v>13.9155</v>
      </c>
      <c r="U133" s="53">
        <v>9.5143000000000004</v>
      </c>
      <c r="V133" s="53">
        <v>5.6058000000000003</v>
      </c>
      <c r="W133" s="53">
        <v>2.0811999999999999</v>
      </c>
      <c r="X133" s="53">
        <v>0.38990000000000002</v>
      </c>
      <c r="Y133" s="53">
        <v>3.8199999999999998E-2</v>
      </c>
      <c r="Z133" s="54" t="s">
        <v>153</v>
      </c>
    </row>
    <row r="134" spans="1:26" s="54" customFormat="1" x14ac:dyDescent="0.15">
      <c r="A134" s="53" t="str">
        <f t="shared" si="7"/>
        <v>兵庫県女</v>
      </c>
      <c r="B134" s="53" t="s">
        <v>152</v>
      </c>
      <c r="C134" s="53" t="s">
        <v>19</v>
      </c>
      <c r="D134" s="53">
        <v>286.52460000000002</v>
      </c>
      <c r="E134" s="53">
        <v>9.5860000000000003</v>
      </c>
      <c r="F134" s="53">
        <v>10.976599999999999</v>
      </c>
      <c r="G134" s="53">
        <v>11.643700000000001</v>
      </c>
      <c r="H134" s="53">
        <v>12.2811</v>
      </c>
      <c r="I134" s="53">
        <v>12.597</v>
      </c>
      <c r="J134" s="53">
        <v>11.8696</v>
      </c>
      <c r="K134" s="53">
        <v>13.0762</v>
      </c>
      <c r="L134" s="53">
        <v>15.170199999999999</v>
      </c>
      <c r="M134" s="53">
        <v>17.684200000000001</v>
      </c>
      <c r="N134" s="53">
        <v>21.655799999999999</v>
      </c>
      <c r="O134" s="53">
        <v>19.354700000000001</v>
      </c>
      <c r="P134" s="53">
        <v>17.6066</v>
      </c>
      <c r="Q134" s="53">
        <v>16.2639</v>
      </c>
      <c r="R134" s="53">
        <v>18.091799999999999</v>
      </c>
      <c r="S134" s="53">
        <v>21.502099999999999</v>
      </c>
      <c r="T134" s="53">
        <v>17.523299999999999</v>
      </c>
      <c r="U134" s="53">
        <v>13.4581</v>
      </c>
      <c r="V134" s="53">
        <v>10.2399</v>
      </c>
      <c r="W134" s="53">
        <v>5.3939000000000004</v>
      </c>
      <c r="X134" s="53">
        <v>1.6647000000000001</v>
      </c>
      <c r="Y134" s="53">
        <v>0.29220000000000002</v>
      </c>
    </row>
    <row r="135" spans="1:26" s="54" customFormat="1" x14ac:dyDescent="0.15">
      <c r="A135" s="53" t="str">
        <f t="shared" si="7"/>
        <v>奈良県総数</v>
      </c>
      <c r="B135" s="53" t="s">
        <v>154</v>
      </c>
      <c r="C135" s="53" t="s">
        <v>85</v>
      </c>
      <c r="D135" s="53">
        <v>132.44730000000001</v>
      </c>
      <c r="E135" s="53">
        <v>4.4170999999999996</v>
      </c>
      <c r="F135" s="53">
        <v>5.2647000000000004</v>
      </c>
      <c r="G135" s="53">
        <v>5.7453000000000003</v>
      </c>
      <c r="H135" s="53">
        <v>6.4062999999999999</v>
      </c>
      <c r="I135" s="53">
        <v>6.1073000000000004</v>
      </c>
      <c r="J135" s="53">
        <v>5.2801999999999998</v>
      </c>
      <c r="K135" s="53">
        <v>5.8886000000000003</v>
      </c>
      <c r="L135" s="53">
        <v>6.8162000000000003</v>
      </c>
      <c r="M135" s="53">
        <v>8.0145999999999997</v>
      </c>
      <c r="N135" s="53">
        <v>9.9480000000000004</v>
      </c>
      <c r="O135" s="53">
        <v>8.9834999999999994</v>
      </c>
      <c r="P135" s="53">
        <v>8.3444000000000003</v>
      </c>
      <c r="Q135" s="53">
        <v>7.9783999999999997</v>
      </c>
      <c r="R135" s="53">
        <v>9.1941000000000006</v>
      </c>
      <c r="S135" s="53">
        <v>10.797599999999999</v>
      </c>
      <c r="T135" s="53">
        <v>8.6203000000000003</v>
      </c>
      <c r="U135" s="53">
        <v>6.1917</v>
      </c>
      <c r="V135" s="53">
        <v>4.0575999999999999</v>
      </c>
      <c r="W135" s="53">
        <v>1.9587000000000001</v>
      </c>
      <c r="X135" s="53">
        <v>0.55169999999999997</v>
      </c>
      <c r="Y135" s="53">
        <v>8.5900000000000004E-2</v>
      </c>
    </row>
    <row r="136" spans="1:26" s="54" customFormat="1" x14ac:dyDescent="0.15">
      <c r="A136" s="53" t="str">
        <f t="shared" si="7"/>
        <v>奈良県男</v>
      </c>
      <c r="B136" s="53" t="s">
        <v>154</v>
      </c>
      <c r="C136" s="53" t="s">
        <v>17</v>
      </c>
      <c r="D136" s="53">
        <v>62.392600000000002</v>
      </c>
      <c r="E136" s="53">
        <v>2.2606999999999999</v>
      </c>
      <c r="F136" s="53">
        <v>2.6901999999999999</v>
      </c>
      <c r="G136" s="53">
        <v>2.9205999999999999</v>
      </c>
      <c r="H136" s="53">
        <v>3.2665999999999999</v>
      </c>
      <c r="I136" s="53">
        <v>2.9977999999999998</v>
      </c>
      <c r="J136" s="53">
        <v>2.5457999999999998</v>
      </c>
      <c r="K136" s="53">
        <v>2.8715000000000002</v>
      </c>
      <c r="L136" s="53">
        <v>3.2928999999999999</v>
      </c>
      <c r="M136" s="53">
        <v>3.8614999999999999</v>
      </c>
      <c r="N136" s="53">
        <v>4.7901999999999996</v>
      </c>
      <c r="O136" s="53">
        <v>4.2347999999999999</v>
      </c>
      <c r="P136" s="53">
        <v>3.9319000000000002</v>
      </c>
      <c r="Q136" s="53">
        <v>3.7511000000000001</v>
      </c>
      <c r="R136" s="53">
        <v>4.3146000000000004</v>
      </c>
      <c r="S136" s="53">
        <v>4.9519000000000002</v>
      </c>
      <c r="T136" s="53">
        <v>3.8898999999999999</v>
      </c>
      <c r="U136" s="53">
        <v>2.6970000000000001</v>
      </c>
      <c r="V136" s="53">
        <v>1.4964999999999999</v>
      </c>
      <c r="W136" s="53">
        <v>0.55259999999999998</v>
      </c>
      <c r="X136" s="53">
        <v>0.1032</v>
      </c>
      <c r="Y136" s="53">
        <v>8.8000000000000005E-3</v>
      </c>
      <c r="Z136" s="54" t="s">
        <v>155</v>
      </c>
    </row>
    <row r="137" spans="1:26" s="54" customFormat="1" x14ac:dyDescent="0.15">
      <c r="A137" s="53" t="str">
        <f t="shared" si="7"/>
        <v>奈良県女</v>
      </c>
      <c r="B137" s="53" t="s">
        <v>154</v>
      </c>
      <c r="C137" s="53" t="s">
        <v>19</v>
      </c>
      <c r="D137" s="53">
        <v>70.054699999999997</v>
      </c>
      <c r="E137" s="53">
        <v>2.1564000000000001</v>
      </c>
      <c r="F137" s="53">
        <v>2.5745</v>
      </c>
      <c r="G137" s="53">
        <v>2.8247</v>
      </c>
      <c r="H137" s="53">
        <v>3.1396999999999999</v>
      </c>
      <c r="I137" s="53">
        <v>3.1095000000000002</v>
      </c>
      <c r="J137" s="53">
        <v>2.7343999999999999</v>
      </c>
      <c r="K137" s="53">
        <v>3.0171000000000001</v>
      </c>
      <c r="L137" s="53">
        <v>3.5232999999999999</v>
      </c>
      <c r="M137" s="53">
        <v>4.1531000000000002</v>
      </c>
      <c r="N137" s="53">
        <v>5.1577999999999999</v>
      </c>
      <c r="O137" s="53">
        <v>4.7487000000000004</v>
      </c>
      <c r="P137" s="53">
        <v>4.4124999999999996</v>
      </c>
      <c r="Q137" s="53">
        <v>4.2272999999999996</v>
      </c>
      <c r="R137" s="53">
        <v>4.8795000000000002</v>
      </c>
      <c r="S137" s="53">
        <v>5.8456999999999999</v>
      </c>
      <c r="T137" s="53">
        <v>4.7304000000000004</v>
      </c>
      <c r="U137" s="53">
        <v>3.4946999999999999</v>
      </c>
      <c r="V137" s="53">
        <v>2.5611000000000002</v>
      </c>
      <c r="W137" s="53">
        <v>1.4060999999999999</v>
      </c>
      <c r="X137" s="53">
        <v>0.44850000000000001</v>
      </c>
      <c r="Y137" s="53">
        <v>7.7100000000000002E-2</v>
      </c>
    </row>
    <row r="138" spans="1:26" s="54" customFormat="1" x14ac:dyDescent="0.15">
      <c r="A138" s="53" t="str">
        <f t="shared" si="7"/>
        <v>和歌山県総数</v>
      </c>
      <c r="B138" s="53" t="s">
        <v>47</v>
      </c>
      <c r="C138" s="53" t="s">
        <v>129</v>
      </c>
      <c r="D138" s="53">
        <v>92.258399999999995</v>
      </c>
      <c r="E138" s="53">
        <v>3.0472000000000001</v>
      </c>
      <c r="F138" s="53">
        <v>3.6055999999999999</v>
      </c>
      <c r="G138" s="53">
        <v>3.8832</v>
      </c>
      <c r="H138" s="53">
        <v>3.9950000000000001</v>
      </c>
      <c r="I138" s="53">
        <v>3.5093999999999999</v>
      </c>
      <c r="J138" s="53">
        <v>3.6619000000000002</v>
      </c>
      <c r="K138" s="53">
        <v>4.1696</v>
      </c>
      <c r="L138" s="53">
        <v>4.7051999999999996</v>
      </c>
      <c r="M138" s="53">
        <v>5.4339000000000004</v>
      </c>
      <c r="N138" s="53">
        <v>6.7305999999999999</v>
      </c>
      <c r="O138" s="53">
        <v>6.0796999999999999</v>
      </c>
      <c r="P138" s="53">
        <v>6.0812999999999997</v>
      </c>
      <c r="Q138" s="53">
        <v>6.0038</v>
      </c>
      <c r="R138" s="53">
        <v>6.6532999999999998</v>
      </c>
      <c r="S138" s="53">
        <v>7.6291000000000002</v>
      </c>
      <c r="T138" s="53">
        <v>6.0023999999999997</v>
      </c>
      <c r="U138" s="53">
        <v>4.6020000000000003</v>
      </c>
      <c r="V138" s="53">
        <v>3.3875999999999999</v>
      </c>
      <c r="W138" s="53">
        <v>1.7231000000000001</v>
      </c>
      <c r="X138" s="53">
        <v>0.4798</v>
      </c>
      <c r="Y138" s="53">
        <v>7.2700000000000001E-2</v>
      </c>
    </row>
    <row r="139" spans="1:26" s="54" customFormat="1" x14ac:dyDescent="0.15">
      <c r="A139" s="53" t="str">
        <f t="shared" si="7"/>
        <v>和歌山県男</v>
      </c>
      <c r="B139" s="53" t="s">
        <v>47</v>
      </c>
      <c r="C139" s="53" t="s">
        <v>17</v>
      </c>
      <c r="D139" s="53">
        <v>43.505099999999999</v>
      </c>
      <c r="E139" s="53">
        <v>1.5646</v>
      </c>
      <c r="F139" s="53">
        <v>1.8341000000000001</v>
      </c>
      <c r="G139" s="53">
        <v>1.9897</v>
      </c>
      <c r="H139" s="53">
        <v>2.0718999999999999</v>
      </c>
      <c r="I139" s="53">
        <v>1.768</v>
      </c>
      <c r="J139" s="53">
        <v>1.8640000000000001</v>
      </c>
      <c r="K139" s="53">
        <v>2.0918000000000001</v>
      </c>
      <c r="L139" s="53">
        <v>2.3169</v>
      </c>
      <c r="M139" s="53">
        <v>2.6951999999999998</v>
      </c>
      <c r="N139" s="53">
        <v>3.3157000000000001</v>
      </c>
      <c r="O139" s="53">
        <v>2.8972000000000002</v>
      </c>
      <c r="P139" s="53">
        <v>2.8509000000000002</v>
      </c>
      <c r="Q139" s="53">
        <v>2.8799000000000001</v>
      </c>
      <c r="R139" s="53">
        <v>3.1671</v>
      </c>
      <c r="S139" s="53">
        <v>3.5324</v>
      </c>
      <c r="T139" s="53">
        <v>2.6158999999999999</v>
      </c>
      <c r="U139" s="53">
        <v>1.8561000000000001</v>
      </c>
      <c r="V139" s="53">
        <v>1.1494</v>
      </c>
      <c r="W139" s="53">
        <v>0.4793</v>
      </c>
      <c r="X139" s="53">
        <v>8.72E-2</v>
      </c>
      <c r="Y139" s="53">
        <v>8.0000000000000002E-3</v>
      </c>
      <c r="Z139" s="54" t="s">
        <v>66</v>
      </c>
    </row>
    <row r="140" spans="1:26" s="54" customFormat="1" x14ac:dyDescent="0.15">
      <c r="A140" s="53" t="str">
        <f t="shared" si="7"/>
        <v>和歌山県女</v>
      </c>
      <c r="B140" s="53" t="s">
        <v>47</v>
      </c>
      <c r="C140" s="53" t="s">
        <v>19</v>
      </c>
      <c r="D140" s="53">
        <v>48.753300000000003</v>
      </c>
      <c r="E140" s="53">
        <v>1.4825999999999999</v>
      </c>
      <c r="F140" s="53">
        <v>1.7715000000000001</v>
      </c>
      <c r="G140" s="53">
        <v>1.8935</v>
      </c>
      <c r="H140" s="53">
        <v>1.9231</v>
      </c>
      <c r="I140" s="53">
        <v>1.7414000000000001</v>
      </c>
      <c r="J140" s="53">
        <v>1.7979000000000001</v>
      </c>
      <c r="K140" s="53">
        <v>2.0777999999999999</v>
      </c>
      <c r="L140" s="53">
        <v>2.3883000000000001</v>
      </c>
      <c r="M140" s="53">
        <v>2.7387000000000001</v>
      </c>
      <c r="N140" s="53">
        <v>3.4148999999999998</v>
      </c>
      <c r="O140" s="53">
        <v>3.1825000000000001</v>
      </c>
      <c r="P140" s="53">
        <v>3.2303999999999999</v>
      </c>
      <c r="Q140" s="53">
        <v>3.1238999999999999</v>
      </c>
      <c r="R140" s="53">
        <v>3.4862000000000002</v>
      </c>
      <c r="S140" s="53">
        <v>4.0967000000000002</v>
      </c>
      <c r="T140" s="53">
        <v>3.3864999999999998</v>
      </c>
      <c r="U140" s="53">
        <v>2.7458999999999998</v>
      </c>
      <c r="V140" s="53">
        <v>2.2382</v>
      </c>
      <c r="W140" s="53">
        <v>1.2438</v>
      </c>
      <c r="X140" s="53">
        <v>0.3926</v>
      </c>
      <c r="Y140" s="53">
        <v>6.4699999999999994E-2</v>
      </c>
    </row>
    <row r="141" spans="1:26" s="54" customFormat="1" x14ac:dyDescent="0.15">
      <c r="A141" s="53" t="str">
        <f t="shared" si="7"/>
        <v>中国地方総数</v>
      </c>
      <c r="B141" s="53" t="s">
        <v>156</v>
      </c>
      <c r="C141" s="53" t="s">
        <v>85</v>
      </c>
      <c r="D141" s="53">
        <v>725.47260000000006</v>
      </c>
      <c r="E141" s="53">
        <v>26.375499999999999</v>
      </c>
      <c r="F141" s="53">
        <v>30.378799999999998</v>
      </c>
      <c r="G141" s="53">
        <v>31.8066</v>
      </c>
      <c r="H141" s="53">
        <v>33.0122</v>
      </c>
      <c r="I141" s="53">
        <v>31.400200000000002</v>
      </c>
      <c r="J141" s="53">
        <v>31.323</v>
      </c>
      <c r="K141" s="53">
        <v>34.528500000000001</v>
      </c>
      <c r="L141" s="53">
        <v>39.241</v>
      </c>
      <c r="M141" s="53">
        <v>45.052300000000002</v>
      </c>
      <c r="N141" s="53">
        <v>53.016800000000003</v>
      </c>
      <c r="O141" s="53">
        <v>44.617100000000001</v>
      </c>
      <c r="P141" s="53">
        <v>41.955599999999997</v>
      </c>
      <c r="Q141" s="53">
        <v>43.363100000000003</v>
      </c>
      <c r="R141" s="53">
        <v>49.127400000000002</v>
      </c>
      <c r="S141" s="53">
        <v>56.693600000000004</v>
      </c>
      <c r="T141" s="53">
        <v>42.929200000000002</v>
      </c>
      <c r="U141" s="53">
        <v>32.569200000000002</v>
      </c>
      <c r="V141" s="53">
        <v>24.714700000000001</v>
      </c>
      <c r="W141" s="53">
        <v>12.8795</v>
      </c>
      <c r="X141" s="53">
        <v>3.8995000000000002</v>
      </c>
      <c r="Y141" s="53">
        <v>0.66749999999999998</v>
      </c>
    </row>
    <row r="142" spans="1:26" s="54" customFormat="1" x14ac:dyDescent="0.15">
      <c r="A142" s="53" t="str">
        <f t="shared" si="7"/>
        <v>中国地方男</v>
      </c>
      <c r="B142" s="53" t="s">
        <v>156</v>
      </c>
      <c r="C142" s="53" t="s">
        <v>17</v>
      </c>
      <c r="D142" s="53">
        <v>349.06599999999997</v>
      </c>
      <c r="E142" s="53">
        <v>13.5101</v>
      </c>
      <c r="F142" s="53">
        <v>15.5688</v>
      </c>
      <c r="G142" s="53">
        <v>16.3309</v>
      </c>
      <c r="H142" s="53">
        <v>17.0228</v>
      </c>
      <c r="I142" s="53">
        <v>16.0825</v>
      </c>
      <c r="J142" s="53">
        <v>16.111999999999998</v>
      </c>
      <c r="K142" s="53">
        <v>17.607700000000001</v>
      </c>
      <c r="L142" s="53">
        <v>19.775300000000001</v>
      </c>
      <c r="M142" s="53">
        <v>22.692699999999999</v>
      </c>
      <c r="N142" s="53">
        <v>26.6296</v>
      </c>
      <c r="O142" s="53">
        <v>21.986799999999999</v>
      </c>
      <c r="P142" s="53">
        <v>20.4907</v>
      </c>
      <c r="Q142" s="53">
        <v>21.052600000000002</v>
      </c>
      <c r="R142" s="53">
        <v>23.8264</v>
      </c>
      <c r="S142" s="53">
        <v>26.709700000000002</v>
      </c>
      <c r="T142" s="53">
        <v>19.017900000000001</v>
      </c>
      <c r="U142" s="53">
        <v>13.2196</v>
      </c>
      <c r="V142" s="53">
        <v>8.4992000000000001</v>
      </c>
      <c r="W142" s="53">
        <v>3.4283999999999999</v>
      </c>
      <c r="X142" s="53">
        <v>0.70989999999999998</v>
      </c>
      <c r="Y142" s="53">
        <v>8.1900000000000001E-2</v>
      </c>
      <c r="Z142" s="54" t="s">
        <v>157</v>
      </c>
    </row>
    <row r="143" spans="1:26" s="54" customFormat="1" x14ac:dyDescent="0.15">
      <c r="A143" s="53" t="str">
        <f t="shared" si="7"/>
        <v>中国地方女</v>
      </c>
      <c r="B143" s="53" t="s">
        <v>156</v>
      </c>
      <c r="C143" s="53" t="s">
        <v>19</v>
      </c>
      <c r="D143" s="53">
        <v>376.40660000000003</v>
      </c>
      <c r="E143" s="53">
        <v>12.865399999999999</v>
      </c>
      <c r="F143" s="53">
        <v>14.81</v>
      </c>
      <c r="G143" s="53">
        <v>15.4757</v>
      </c>
      <c r="H143" s="53">
        <v>15.9894</v>
      </c>
      <c r="I143" s="53">
        <v>15.3177</v>
      </c>
      <c r="J143" s="53">
        <v>15.211</v>
      </c>
      <c r="K143" s="53">
        <v>16.9208</v>
      </c>
      <c r="L143" s="53">
        <v>19.465699999999998</v>
      </c>
      <c r="M143" s="53">
        <v>22.3596</v>
      </c>
      <c r="N143" s="53">
        <v>26.3872</v>
      </c>
      <c r="O143" s="53">
        <v>22.630299999999998</v>
      </c>
      <c r="P143" s="53">
        <v>21.4649</v>
      </c>
      <c r="Q143" s="53">
        <v>22.310500000000001</v>
      </c>
      <c r="R143" s="53">
        <v>25.300999999999998</v>
      </c>
      <c r="S143" s="53">
        <v>29.983899999999998</v>
      </c>
      <c r="T143" s="53">
        <v>23.911300000000001</v>
      </c>
      <c r="U143" s="53">
        <v>19.349599999999999</v>
      </c>
      <c r="V143" s="53">
        <v>16.215499999999999</v>
      </c>
      <c r="W143" s="53">
        <v>9.4511000000000003</v>
      </c>
      <c r="X143" s="53">
        <v>3.1896</v>
      </c>
      <c r="Y143" s="53">
        <v>0.58560000000000001</v>
      </c>
    </row>
    <row r="144" spans="1:26" s="54" customFormat="1" x14ac:dyDescent="0.15">
      <c r="A144" s="53" t="str">
        <f t="shared" si="7"/>
        <v>鳥取県総数</v>
      </c>
      <c r="B144" s="53" t="s">
        <v>158</v>
      </c>
      <c r="C144" s="53" t="s">
        <v>85</v>
      </c>
      <c r="D144" s="53">
        <v>55.340699999999998</v>
      </c>
      <c r="E144" s="53">
        <v>2.0594000000000001</v>
      </c>
      <c r="F144" s="53">
        <v>2.3405999999999998</v>
      </c>
      <c r="G144" s="53">
        <v>2.4329999999999998</v>
      </c>
      <c r="H144" s="53">
        <v>2.4950000000000001</v>
      </c>
      <c r="I144" s="53">
        <v>2.1436000000000002</v>
      </c>
      <c r="J144" s="53">
        <v>2.1941999999999999</v>
      </c>
      <c r="K144" s="53">
        <v>2.5747</v>
      </c>
      <c r="L144" s="53">
        <v>3.0788000000000002</v>
      </c>
      <c r="M144" s="53">
        <v>3.4775999999999998</v>
      </c>
      <c r="N144" s="53">
        <v>3.7993000000000001</v>
      </c>
      <c r="O144" s="53">
        <v>3.2124000000000001</v>
      </c>
      <c r="P144" s="53">
        <v>3.3348</v>
      </c>
      <c r="Q144" s="53">
        <v>3.6898</v>
      </c>
      <c r="R144" s="53">
        <v>4.1737000000000002</v>
      </c>
      <c r="S144" s="53">
        <v>4.2834000000000003</v>
      </c>
      <c r="T144" s="53">
        <v>3.0543</v>
      </c>
      <c r="U144" s="53">
        <v>2.5459999999999998</v>
      </c>
      <c r="V144" s="53">
        <v>2.0602</v>
      </c>
      <c r="W144" s="53">
        <v>1.1668000000000001</v>
      </c>
      <c r="X144" s="53">
        <v>0.35820000000000002</v>
      </c>
      <c r="Y144" s="53">
        <v>6.2E-2</v>
      </c>
    </row>
    <row r="145" spans="1:26" s="54" customFormat="1" x14ac:dyDescent="0.15">
      <c r="A145" s="53" t="str">
        <f t="shared" si="7"/>
        <v>鳥取県男</v>
      </c>
      <c r="B145" s="53" t="s">
        <v>158</v>
      </c>
      <c r="C145" s="53" t="s">
        <v>17</v>
      </c>
      <c r="D145" s="53">
        <v>26.443200000000001</v>
      </c>
      <c r="E145" s="53">
        <v>1.0698000000000001</v>
      </c>
      <c r="F145" s="53">
        <v>1.1845000000000001</v>
      </c>
      <c r="G145" s="53">
        <v>1.2517</v>
      </c>
      <c r="H145" s="53">
        <v>1.2905</v>
      </c>
      <c r="I145" s="53">
        <v>1.1056999999999999</v>
      </c>
      <c r="J145" s="53">
        <v>1.0982000000000001</v>
      </c>
      <c r="K145" s="53">
        <v>1.2982</v>
      </c>
      <c r="L145" s="53">
        <v>1.5604</v>
      </c>
      <c r="M145" s="53">
        <v>1.7614000000000001</v>
      </c>
      <c r="N145" s="53">
        <v>1.9208000000000001</v>
      </c>
      <c r="O145" s="53">
        <v>1.5813999999999999</v>
      </c>
      <c r="P145" s="53">
        <v>1.6176999999999999</v>
      </c>
      <c r="Q145" s="53">
        <v>1.794</v>
      </c>
      <c r="R145" s="53">
        <v>2.0421999999999998</v>
      </c>
      <c r="S145" s="53">
        <v>2.0344000000000002</v>
      </c>
      <c r="T145" s="53">
        <v>1.3472</v>
      </c>
      <c r="U145" s="53">
        <v>0.995</v>
      </c>
      <c r="V145" s="53">
        <v>0.6764</v>
      </c>
      <c r="W145" s="53">
        <v>0.29770000000000002</v>
      </c>
      <c r="X145" s="53">
        <v>6.3E-2</v>
      </c>
      <c r="Y145" s="53">
        <v>5.7000000000000002E-3</v>
      </c>
      <c r="Z145" s="54" t="s">
        <v>159</v>
      </c>
    </row>
    <row r="146" spans="1:26" s="54" customFormat="1" x14ac:dyDescent="0.15">
      <c r="A146" s="53" t="str">
        <f t="shared" si="7"/>
        <v>鳥取県女</v>
      </c>
      <c r="B146" s="53" t="s">
        <v>158</v>
      </c>
      <c r="C146" s="53" t="s">
        <v>19</v>
      </c>
      <c r="D146" s="53">
        <v>28.897500000000001</v>
      </c>
      <c r="E146" s="53">
        <v>0.98960000000000004</v>
      </c>
      <c r="F146" s="53">
        <v>1.1560999999999999</v>
      </c>
      <c r="G146" s="53">
        <v>1.1813</v>
      </c>
      <c r="H146" s="53">
        <v>1.2044999999999999</v>
      </c>
      <c r="I146" s="53">
        <v>1.0379</v>
      </c>
      <c r="J146" s="53">
        <v>1.0960000000000001</v>
      </c>
      <c r="K146" s="53">
        <v>1.2765</v>
      </c>
      <c r="L146" s="53">
        <v>1.5184</v>
      </c>
      <c r="M146" s="53">
        <v>1.7161999999999999</v>
      </c>
      <c r="N146" s="53">
        <v>1.8785000000000001</v>
      </c>
      <c r="O146" s="53">
        <v>1.631</v>
      </c>
      <c r="P146" s="53">
        <v>1.7171000000000001</v>
      </c>
      <c r="Q146" s="53">
        <v>1.8957999999999999</v>
      </c>
      <c r="R146" s="53">
        <v>2.1315</v>
      </c>
      <c r="S146" s="53">
        <v>2.2490000000000001</v>
      </c>
      <c r="T146" s="53">
        <v>1.7071000000000001</v>
      </c>
      <c r="U146" s="53">
        <v>1.5509999999999999</v>
      </c>
      <c r="V146" s="53">
        <v>1.3837999999999999</v>
      </c>
      <c r="W146" s="53">
        <v>0.86909999999999998</v>
      </c>
      <c r="X146" s="53">
        <v>0.29520000000000002</v>
      </c>
      <c r="Y146" s="53">
        <v>5.6300000000000003E-2</v>
      </c>
    </row>
    <row r="147" spans="1:26" s="54" customFormat="1" x14ac:dyDescent="0.15">
      <c r="A147" s="53" t="str">
        <f t="shared" si="7"/>
        <v>島根県総数</v>
      </c>
      <c r="B147" s="53" t="s">
        <v>160</v>
      </c>
      <c r="C147" s="53" t="s">
        <v>85</v>
      </c>
      <c r="D147" s="53">
        <v>67.1126</v>
      </c>
      <c r="E147" s="53">
        <v>2.4396</v>
      </c>
      <c r="F147" s="53">
        <v>2.8104</v>
      </c>
      <c r="G147" s="53">
        <v>2.9140999999999999</v>
      </c>
      <c r="H147" s="53">
        <v>2.9813000000000001</v>
      </c>
      <c r="I147" s="53">
        <v>2.4178999999999999</v>
      </c>
      <c r="J147" s="53">
        <v>2.6608000000000001</v>
      </c>
      <c r="K147" s="53">
        <v>3.0253999999999999</v>
      </c>
      <c r="L147" s="53">
        <v>3.5114999999999998</v>
      </c>
      <c r="M147" s="53">
        <v>4.0509000000000004</v>
      </c>
      <c r="N147" s="53">
        <v>4.4705000000000004</v>
      </c>
      <c r="O147" s="53">
        <v>3.8319000000000001</v>
      </c>
      <c r="P147" s="53">
        <v>3.9462999999999999</v>
      </c>
      <c r="Q147" s="53">
        <v>4.3691000000000004</v>
      </c>
      <c r="R147" s="53">
        <v>5.0084999999999997</v>
      </c>
      <c r="S147" s="53">
        <v>5.5305999999999997</v>
      </c>
      <c r="T147" s="53">
        <v>3.9014000000000002</v>
      </c>
      <c r="U147" s="53">
        <v>3.3544999999999998</v>
      </c>
      <c r="V147" s="53">
        <v>2.8546999999999998</v>
      </c>
      <c r="W147" s="53">
        <v>1.56</v>
      </c>
      <c r="X147" s="53">
        <v>0.49280000000000002</v>
      </c>
      <c r="Y147" s="53">
        <v>8.5599999999999996E-2</v>
      </c>
    </row>
    <row r="148" spans="1:26" s="54" customFormat="1" x14ac:dyDescent="0.15">
      <c r="A148" s="53" t="str">
        <f t="shared" si="7"/>
        <v>島根県男</v>
      </c>
      <c r="B148" s="53" t="s">
        <v>160</v>
      </c>
      <c r="C148" s="53" t="s">
        <v>17</v>
      </c>
      <c r="D148" s="53">
        <v>32.429099999999998</v>
      </c>
      <c r="E148" s="53">
        <v>1.2585999999999999</v>
      </c>
      <c r="F148" s="53">
        <v>1.4518</v>
      </c>
      <c r="G148" s="53">
        <v>1.4898</v>
      </c>
      <c r="H148" s="53">
        <v>1.5813999999999999</v>
      </c>
      <c r="I148" s="53">
        <v>1.2625999999999999</v>
      </c>
      <c r="J148" s="53">
        <v>1.377</v>
      </c>
      <c r="K148" s="53">
        <v>1.5492999999999999</v>
      </c>
      <c r="L148" s="53">
        <v>1.7925</v>
      </c>
      <c r="M148" s="53">
        <v>2.0922999999999998</v>
      </c>
      <c r="N148" s="53">
        <v>2.2900999999999998</v>
      </c>
      <c r="O148" s="53">
        <v>1.9307000000000001</v>
      </c>
      <c r="P148" s="53">
        <v>1.9481999999999999</v>
      </c>
      <c r="Q148" s="53">
        <v>2.1817000000000002</v>
      </c>
      <c r="R148" s="53">
        <v>2.4923999999999999</v>
      </c>
      <c r="S148" s="53">
        <v>2.6855000000000002</v>
      </c>
      <c r="T148" s="53">
        <v>1.7146999999999999</v>
      </c>
      <c r="U148" s="53">
        <v>1.3251999999999999</v>
      </c>
      <c r="V148" s="53">
        <v>0.98199999999999998</v>
      </c>
      <c r="W148" s="53">
        <v>0.4047</v>
      </c>
      <c r="X148" s="53">
        <v>9.0399999999999994E-2</v>
      </c>
      <c r="Y148" s="53">
        <v>1.12E-2</v>
      </c>
      <c r="Z148" s="54" t="s">
        <v>161</v>
      </c>
    </row>
    <row r="149" spans="1:26" s="54" customFormat="1" x14ac:dyDescent="0.15">
      <c r="A149" s="53" t="str">
        <f t="shared" si="7"/>
        <v>島根県女</v>
      </c>
      <c r="B149" s="53" t="s">
        <v>160</v>
      </c>
      <c r="C149" s="53" t="s">
        <v>19</v>
      </c>
      <c r="D149" s="53">
        <v>34.683500000000002</v>
      </c>
      <c r="E149" s="53">
        <v>1.181</v>
      </c>
      <c r="F149" s="53">
        <v>1.3586</v>
      </c>
      <c r="G149" s="53">
        <v>1.4242999999999999</v>
      </c>
      <c r="H149" s="53">
        <v>1.3998999999999999</v>
      </c>
      <c r="I149" s="53">
        <v>1.1553</v>
      </c>
      <c r="J149" s="53">
        <v>1.2838000000000001</v>
      </c>
      <c r="K149" s="53">
        <v>1.4761</v>
      </c>
      <c r="L149" s="53">
        <v>1.7190000000000001</v>
      </c>
      <c r="M149" s="53">
        <v>1.9585999999999999</v>
      </c>
      <c r="N149" s="53">
        <v>2.1804000000000001</v>
      </c>
      <c r="O149" s="53">
        <v>1.9012</v>
      </c>
      <c r="P149" s="53">
        <v>1.9981</v>
      </c>
      <c r="Q149" s="53">
        <v>2.1873999999999998</v>
      </c>
      <c r="R149" s="53">
        <v>2.5160999999999998</v>
      </c>
      <c r="S149" s="53">
        <v>2.8451</v>
      </c>
      <c r="T149" s="53">
        <v>2.1867000000000001</v>
      </c>
      <c r="U149" s="53">
        <v>2.0293000000000001</v>
      </c>
      <c r="V149" s="53">
        <v>1.8727</v>
      </c>
      <c r="W149" s="53">
        <v>1.1553</v>
      </c>
      <c r="X149" s="53">
        <v>0.40239999999999998</v>
      </c>
      <c r="Y149" s="53">
        <v>7.4399999999999994E-2</v>
      </c>
    </row>
    <row r="150" spans="1:26" s="54" customFormat="1" x14ac:dyDescent="0.15">
      <c r="A150" s="53" t="str">
        <f t="shared" si="7"/>
        <v>岡山県総数</v>
      </c>
      <c r="B150" s="53" t="s">
        <v>162</v>
      </c>
      <c r="C150" s="53" t="s">
        <v>85</v>
      </c>
      <c r="D150" s="53">
        <v>188.8432</v>
      </c>
      <c r="E150" s="53">
        <v>6.9215999999999998</v>
      </c>
      <c r="F150" s="53">
        <v>7.8057999999999996</v>
      </c>
      <c r="G150" s="53">
        <v>8.2078000000000007</v>
      </c>
      <c r="H150" s="53">
        <v>8.8430999999999997</v>
      </c>
      <c r="I150" s="53">
        <v>8.8059999999999992</v>
      </c>
      <c r="J150" s="53">
        <v>8.3963000000000001</v>
      </c>
      <c r="K150" s="53">
        <v>9.0593000000000004</v>
      </c>
      <c r="L150" s="53">
        <v>10.146000000000001</v>
      </c>
      <c r="M150" s="53">
        <v>11.5167</v>
      </c>
      <c r="N150" s="53">
        <v>13.6967</v>
      </c>
      <c r="O150" s="53">
        <v>11.315200000000001</v>
      </c>
      <c r="P150" s="53">
        <v>10.571</v>
      </c>
      <c r="Q150" s="53">
        <v>10.889099999999999</v>
      </c>
      <c r="R150" s="53">
        <v>11.9937</v>
      </c>
      <c r="S150" s="53">
        <v>14.1395</v>
      </c>
      <c r="T150" s="53">
        <v>10.9701</v>
      </c>
      <c r="U150" s="53">
        <v>8.1420999999999992</v>
      </c>
      <c r="V150" s="53">
        <v>6.2344999999999997</v>
      </c>
      <c r="W150" s="53">
        <v>3.2269999999999999</v>
      </c>
      <c r="X150" s="53">
        <v>0.93259999999999998</v>
      </c>
      <c r="Y150" s="53">
        <v>0.15959999999999999</v>
      </c>
    </row>
    <row r="151" spans="1:26" s="54" customFormat="1" x14ac:dyDescent="0.15">
      <c r="A151" s="53" t="str">
        <f t="shared" si="7"/>
        <v>岡山県男</v>
      </c>
      <c r="B151" s="53" t="s">
        <v>162</v>
      </c>
      <c r="C151" s="53" t="s">
        <v>17</v>
      </c>
      <c r="D151" s="53">
        <v>90.804500000000004</v>
      </c>
      <c r="E151" s="53">
        <v>3.528</v>
      </c>
      <c r="F151" s="53">
        <v>4.0117000000000003</v>
      </c>
      <c r="G151" s="53">
        <v>4.2526999999999999</v>
      </c>
      <c r="H151" s="53">
        <v>4.5167000000000002</v>
      </c>
      <c r="I151" s="53">
        <v>4.4168000000000003</v>
      </c>
      <c r="J151" s="53">
        <v>4.2628000000000004</v>
      </c>
      <c r="K151" s="53">
        <v>4.5373000000000001</v>
      </c>
      <c r="L151" s="53">
        <v>5.0602</v>
      </c>
      <c r="M151" s="53">
        <v>5.7847</v>
      </c>
      <c r="N151" s="53">
        <v>6.8338999999999999</v>
      </c>
      <c r="O151" s="53">
        <v>5.5488</v>
      </c>
      <c r="P151" s="53">
        <v>5.1515000000000004</v>
      </c>
      <c r="Q151" s="53">
        <v>5.2779999999999996</v>
      </c>
      <c r="R151" s="53">
        <v>5.8063000000000002</v>
      </c>
      <c r="S151" s="53">
        <v>6.6474000000000002</v>
      </c>
      <c r="T151" s="53">
        <v>4.9162999999999997</v>
      </c>
      <c r="U151" s="53">
        <v>3.3582000000000001</v>
      </c>
      <c r="V151" s="53">
        <v>2.1951000000000001</v>
      </c>
      <c r="W151" s="53">
        <v>0.88249999999999995</v>
      </c>
      <c r="X151" s="53">
        <v>0.16880000000000001</v>
      </c>
      <c r="Y151" s="53">
        <v>1.6799999999999999E-2</v>
      </c>
      <c r="Z151" s="54" t="s">
        <v>163</v>
      </c>
    </row>
    <row r="152" spans="1:26" s="54" customFormat="1" x14ac:dyDescent="0.15">
      <c r="A152" s="53" t="str">
        <f t="shared" si="7"/>
        <v>岡山県女</v>
      </c>
      <c r="B152" s="53" t="s">
        <v>162</v>
      </c>
      <c r="C152" s="53" t="s">
        <v>19</v>
      </c>
      <c r="D152" s="53">
        <v>98.038700000000006</v>
      </c>
      <c r="E152" s="53">
        <v>3.3936000000000002</v>
      </c>
      <c r="F152" s="53">
        <v>3.7940999999999998</v>
      </c>
      <c r="G152" s="53">
        <v>3.9550999999999998</v>
      </c>
      <c r="H152" s="53">
        <v>4.3263999999999996</v>
      </c>
      <c r="I152" s="53">
        <v>4.3891999999999998</v>
      </c>
      <c r="J152" s="53">
        <v>4.1334999999999997</v>
      </c>
      <c r="K152" s="53">
        <v>4.5220000000000002</v>
      </c>
      <c r="L152" s="53">
        <v>5.0857999999999999</v>
      </c>
      <c r="M152" s="53">
        <v>5.7320000000000002</v>
      </c>
      <c r="N152" s="53">
        <v>6.8628</v>
      </c>
      <c r="O152" s="53">
        <v>5.7664</v>
      </c>
      <c r="P152" s="53">
        <v>5.4195000000000002</v>
      </c>
      <c r="Q152" s="53">
        <v>5.6111000000000004</v>
      </c>
      <c r="R152" s="53">
        <v>6.1874000000000002</v>
      </c>
      <c r="S152" s="53">
        <v>7.4920999999999998</v>
      </c>
      <c r="T152" s="53">
        <v>6.0537999999999998</v>
      </c>
      <c r="U152" s="53">
        <v>4.7839</v>
      </c>
      <c r="V152" s="53">
        <v>4.0393999999999997</v>
      </c>
      <c r="W152" s="53">
        <v>2.3445</v>
      </c>
      <c r="X152" s="53">
        <v>0.76380000000000003</v>
      </c>
      <c r="Y152" s="53">
        <v>0.14280000000000001</v>
      </c>
    </row>
    <row r="153" spans="1:26" s="54" customFormat="1" x14ac:dyDescent="0.15">
      <c r="A153" s="53" t="str">
        <f t="shared" si="7"/>
        <v>広島県総数</v>
      </c>
      <c r="B153" s="53" t="s">
        <v>164</v>
      </c>
      <c r="C153" s="53" t="s">
        <v>85</v>
      </c>
      <c r="D153" s="53">
        <v>279.97019999999998</v>
      </c>
      <c r="E153" s="53">
        <v>10.510300000000001</v>
      </c>
      <c r="F153" s="53">
        <v>12.1639</v>
      </c>
      <c r="G153" s="53">
        <v>12.5936</v>
      </c>
      <c r="H153" s="53">
        <v>12.8376</v>
      </c>
      <c r="I153" s="53">
        <v>12.7079</v>
      </c>
      <c r="J153" s="53">
        <v>12.894600000000001</v>
      </c>
      <c r="K153" s="53">
        <v>14.052899999999999</v>
      </c>
      <c r="L153" s="53">
        <v>15.6431</v>
      </c>
      <c r="M153" s="53">
        <v>17.962800000000001</v>
      </c>
      <c r="N153" s="53">
        <v>21.494599999999998</v>
      </c>
      <c r="O153" s="53">
        <v>18.100300000000001</v>
      </c>
      <c r="P153" s="53">
        <v>16.328099999999999</v>
      </c>
      <c r="Q153" s="53">
        <v>15.983499999999999</v>
      </c>
      <c r="R153" s="53">
        <v>17.940999999999999</v>
      </c>
      <c r="S153" s="53">
        <v>21.049299999999999</v>
      </c>
      <c r="T153" s="53">
        <v>16.184200000000001</v>
      </c>
      <c r="U153" s="53">
        <v>11.696300000000001</v>
      </c>
      <c r="V153" s="53">
        <v>8.4034999999999993</v>
      </c>
      <c r="W153" s="53">
        <v>4.3517000000000001</v>
      </c>
      <c r="X153" s="53">
        <v>1.3371999999999999</v>
      </c>
      <c r="Y153" s="53">
        <v>0.22989999999999999</v>
      </c>
    </row>
    <row r="154" spans="1:26" s="54" customFormat="1" x14ac:dyDescent="0.15">
      <c r="A154" s="53" t="str">
        <f t="shared" si="7"/>
        <v>広島県男</v>
      </c>
      <c r="B154" s="53" t="s">
        <v>164</v>
      </c>
      <c r="C154" s="53" t="s">
        <v>17</v>
      </c>
      <c r="D154" s="53">
        <v>135.71559999999999</v>
      </c>
      <c r="E154" s="53">
        <v>5.3804999999999996</v>
      </c>
      <c r="F154" s="53">
        <v>6.2107999999999999</v>
      </c>
      <c r="G154" s="53">
        <v>6.4492000000000003</v>
      </c>
      <c r="H154" s="53">
        <v>6.6146000000000003</v>
      </c>
      <c r="I154" s="53">
        <v>6.5418000000000003</v>
      </c>
      <c r="J154" s="53">
        <v>6.6824000000000003</v>
      </c>
      <c r="K154" s="53">
        <v>7.2427000000000001</v>
      </c>
      <c r="L154" s="53">
        <v>7.9203000000000001</v>
      </c>
      <c r="M154" s="53">
        <v>9.0158000000000005</v>
      </c>
      <c r="N154" s="53">
        <v>10.7659</v>
      </c>
      <c r="O154" s="53">
        <v>8.9957999999999991</v>
      </c>
      <c r="P154" s="53">
        <v>8.0275999999999996</v>
      </c>
      <c r="Q154" s="53">
        <v>7.7637999999999998</v>
      </c>
      <c r="R154" s="53">
        <v>8.6629000000000005</v>
      </c>
      <c r="S154" s="53">
        <v>9.9329000000000001</v>
      </c>
      <c r="T154" s="53">
        <v>7.2245999999999997</v>
      </c>
      <c r="U154" s="53">
        <v>4.8449999999999998</v>
      </c>
      <c r="V154" s="53">
        <v>2.9102999999999999</v>
      </c>
      <c r="W154" s="53">
        <v>1.1678999999999999</v>
      </c>
      <c r="X154" s="53">
        <v>0.25569999999999998</v>
      </c>
      <c r="Y154" s="53">
        <v>3.1199999999999999E-2</v>
      </c>
      <c r="Z154" s="54" t="s">
        <v>165</v>
      </c>
    </row>
    <row r="155" spans="1:26" s="54" customFormat="1" x14ac:dyDescent="0.15">
      <c r="A155" s="53" t="str">
        <f t="shared" si="7"/>
        <v>広島県女</v>
      </c>
      <c r="B155" s="53" t="s">
        <v>164</v>
      </c>
      <c r="C155" s="53" t="s">
        <v>19</v>
      </c>
      <c r="D155" s="53">
        <v>144.25460000000001</v>
      </c>
      <c r="E155" s="53">
        <v>5.1298000000000004</v>
      </c>
      <c r="F155" s="53">
        <v>5.9531000000000001</v>
      </c>
      <c r="G155" s="53">
        <v>6.1444000000000001</v>
      </c>
      <c r="H155" s="53">
        <v>6.2229999999999999</v>
      </c>
      <c r="I155" s="53">
        <v>6.1661000000000001</v>
      </c>
      <c r="J155" s="53">
        <v>6.2122000000000002</v>
      </c>
      <c r="K155" s="53">
        <v>6.8102</v>
      </c>
      <c r="L155" s="53">
        <v>7.7228000000000003</v>
      </c>
      <c r="M155" s="53">
        <v>8.9469999999999992</v>
      </c>
      <c r="N155" s="53">
        <v>10.7287</v>
      </c>
      <c r="O155" s="53">
        <v>9.1044999999999998</v>
      </c>
      <c r="P155" s="53">
        <v>8.3004999999999995</v>
      </c>
      <c r="Q155" s="53">
        <v>8.2196999999999996</v>
      </c>
      <c r="R155" s="53">
        <v>9.2781000000000002</v>
      </c>
      <c r="S155" s="53">
        <v>11.116400000000001</v>
      </c>
      <c r="T155" s="53">
        <v>8.9596</v>
      </c>
      <c r="U155" s="53">
        <v>6.8513000000000002</v>
      </c>
      <c r="V155" s="53">
        <v>5.4931999999999999</v>
      </c>
      <c r="W155" s="53">
        <v>3.1838000000000002</v>
      </c>
      <c r="X155" s="53">
        <v>1.0814999999999999</v>
      </c>
      <c r="Y155" s="53">
        <v>0.19869999999999999</v>
      </c>
    </row>
    <row r="156" spans="1:26" s="54" customFormat="1" x14ac:dyDescent="0.15">
      <c r="A156" s="53" t="str">
        <f t="shared" si="7"/>
        <v>山口県総数</v>
      </c>
      <c r="B156" s="53" t="s">
        <v>166</v>
      </c>
      <c r="C156" s="53" t="s">
        <v>85</v>
      </c>
      <c r="D156" s="53">
        <v>134.20590000000001</v>
      </c>
      <c r="E156" s="53">
        <v>4.4446000000000003</v>
      </c>
      <c r="F156" s="53">
        <v>5.2580999999999998</v>
      </c>
      <c r="G156" s="53">
        <v>5.6581000000000001</v>
      </c>
      <c r="H156" s="53">
        <v>5.8552</v>
      </c>
      <c r="I156" s="53">
        <v>5.3247999999999998</v>
      </c>
      <c r="J156" s="53">
        <v>5.1771000000000003</v>
      </c>
      <c r="K156" s="53">
        <v>5.8162000000000003</v>
      </c>
      <c r="L156" s="53">
        <v>6.8616000000000001</v>
      </c>
      <c r="M156" s="53">
        <v>8.0442999999999998</v>
      </c>
      <c r="N156" s="53">
        <v>9.5556999999999999</v>
      </c>
      <c r="O156" s="53">
        <v>8.1572999999999993</v>
      </c>
      <c r="P156" s="53">
        <v>7.7754000000000003</v>
      </c>
      <c r="Q156" s="53">
        <v>8.4315999999999995</v>
      </c>
      <c r="R156" s="53">
        <v>10.0105</v>
      </c>
      <c r="S156" s="53">
        <v>11.690799999999999</v>
      </c>
      <c r="T156" s="53">
        <v>8.8192000000000004</v>
      </c>
      <c r="U156" s="53">
        <v>6.8303000000000003</v>
      </c>
      <c r="V156" s="53">
        <v>5.1618000000000004</v>
      </c>
      <c r="W156" s="53">
        <v>2.5739999999999998</v>
      </c>
      <c r="X156" s="53">
        <v>0.77869999999999995</v>
      </c>
      <c r="Y156" s="53">
        <v>0.13039999999999999</v>
      </c>
    </row>
    <row r="157" spans="1:26" s="54" customFormat="1" x14ac:dyDescent="0.15">
      <c r="A157" s="53" t="str">
        <f t="shared" si="7"/>
        <v>山口県男</v>
      </c>
      <c r="B157" s="53" t="s">
        <v>166</v>
      </c>
      <c r="C157" s="53" t="s">
        <v>17</v>
      </c>
      <c r="D157" s="53">
        <v>63.6736</v>
      </c>
      <c r="E157" s="53">
        <v>2.2732000000000001</v>
      </c>
      <c r="F157" s="53">
        <v>2.71</v>
      </c>
      <c r="G157" s="53">
        <v>2.8875000000000002</v>
      </c>
      <c r="H157" s="53">
        <v>3.0196000000000001</v>
      </c>
      <c r="I157" s="53">
        <v>2.7555999999999998</v>
      </c>
      <c r="J157" s="53">
        <v>2.6916000000000002</v>
      </c>
      <c r="K157" s="53">
        <v>2.9802</v>
      </c>
      <c r="L157" s="53">
        <v>3.4419</v>
      </c>
      <c r="M157" s="53">
        <v>4.0385</v>
      </c>
      <c r="N157" s="53">
        <v>4.8189000000000002</v>
      </c>
      <c r="O157" s="53">
        <v>3.9300999999999999</v>
      </c>
      <c r="P157" s="53">
        <v>3.7456999999999998</v>
      </c>
      <c r="Q157" s="53">
        <v>4.0350999999999999</v>
      </c>
      <c r="R157" s="53">
        <v>4.8226000000000004</v>
      </c>
      <c r="S157" s="53">
        <v>5.4095000000000004</v>
      </c>
      <c r="T157" s="53">
        <v>3.8151000000000002</v>
      </c>
      <c r="U157" s="53">
        <v>2.6962000000000002</v>
      </c>
      <c r="V157" s="53">
        <v>1.7354000000000001</v>
      </c>
      <c r="W157" s="53">
        <v>0.67559999999999998</v>
      </c>
      <c r="X157" s="53">
        <v>0.13200000000000001</v>
      </c>
      <c r="Y157" s="53">
        <v>1.7000000000000001E-2</v>
      </c>
      <c r="Z157" s="54" t="s">
        <v>167</v>
      </c>
    </row>
    <row r="158" spans="1:26" s="54" customFormat="1" x14ac:dyDescent="0.15">
      <c r="A158" s="53" t="str">
        <f t="shared" si="7"/>
        <v>山口県女</v>
      </c>
      <c r="B158" s="53" t="s">
        <v>166</v>
      </c>
      <c r="C158" s="53" t="s">
        <v>19</v>
      </c>
      <c r="D158" s="53">
        <v>70.532300000000006</v>
      </c>
      <c r="E158" s="53">
        <v>2.1714000000000002</v>
      </c>
      <c r="F158" s="53">
        <v>2.5480999999999998</v>
      </c>
      <c r="G158" s="53">
        <v>2.7706</v>
      </c>
      <c r="H158" s="53">
        <v>2.8355999999999999</v>
      </c>
      <c r="I158" s="53">
        <v>2.5691999999999999</v>
      </c>
      <c r="J158" s="53">
        <v>2.4855</v>
      </c>
      <c r="K158" s="53">
        <v>2.8359999999999999</v>
      </c>
      <c r="L158" s="53">
        <v>3.4197000000000002</v>
      </c>
      <c r="M158" s="53">
        <v>4.0057999999999998</v>
      </c>
      <c r="N158" s="53">
        <v>4.7367999999999997</v>
      </c>
      <c r="O158" s="53">
        <v>4.2271999999999998</v>
      </c>
      <c r="P158" s="53">
        <v>4.0297000000000001</v>
      </c>
      <c r="Q158" s="53">
        <v>4.3964999999999996</v>
      </c>
      <c r="R158" s="53">
        <v>5.1879</v>
      </c>
      <c r="S158" s="53">
        <v>6.2812999999999999</v>
      </c>
      <c r="T158" s="53">
        <v>5.0041000000000002</v>
      </c>
      <c r="U158" s="53">
        <v>4.1341000000000001</v>
      </c>
      <c r="V158" s="53">
        <v>3.4264000000000001</v>
      </c>
      <c r="W158" s="53">
        <v>1.8984000000000001</v>
      </c>
      <c r="X158" s="53">
        <v>0.64670000000000005</v>
      </c>
      <c r="Y158" s="53">
        <v>0.1134</v>
      </c>
    </row>
    <row r="159" spans="1:26" s="54" customFormat="1" x14ac:dyDescent="0.15">
      <c r="A159" s="53" t="str">
        <f t="shared" si="7"/>
        <v>四国地方総数</v>
      </c>
      <c r="B159" s="53" t="s">
        <v>168</v>
      </c>
      <c r="C159" s="53" t="s">
        <v>85</v>
      </c>
      <c r="D159" s="53">
        <v>369.61709999999999</v>
      </c>
      <c r="E159" s="53">
        <v>12.188000000000001</v>
      </c>
      <c r="F159" s="53">
        <v>14.3767</v>
      </c>
      <c r="G159" s="53">
        <v>15.3949</v>
      </c>
      <c r="H159" s="53">
        <v>15.7681</v>
      </c>
      <c r="I159" s="53">
        <v>13.670500000000001</v>
      </c>
      <c r="J159" s="53">
        <v>14.206899999999999</v>
      </c>
      <c r="K159" s="53">
        <v>16.3796</v>
      </c>
      <c r="L159" s="53">
        <v>19.389600000000002</v>
      </c>
      <c r="M159" s="53">
        <v>22.708200000000001</v>
      </c>
      <c r="N159" s="53">
        <v>26.350899999999999</v>
      </c>
      <c r="O159" s="53">
        <v>22.338699999999999</v>
      </c>
      <c r="P159" s="53">
        <v>22.2729</v>
      </c>
      <c r="Q159" s="53">
        <v>23.6797</v>
      </c>
      <c r="R159" s="53">
        <v>27.124199999999998</v>
      </c>
      <c r="S159" s="53">
        <v>30.780100000000001</v>
      </c>
      <c r="T159" s="53">
        <v>22.039400000000001</v>
      </c>
      <c r="U159" s="53">
        <v>17.571899999999999</v>
      </c>
      <c r="V159" s="53">
        <v>13.738</v>
      </c>
      <c r="W159" s="53">
        <v>7.3667999999999996</v>
      </c>
      <c r="X159" s="53">
        <v>2.121</v>
      </c>
      <c r="Y159" s="53">
        <v>0.35310000000000002</v>
      </c>
    </row>
    <row r="160" spans="1:26" s="54" customFormat="1" x14ac:dyDescent="0.15">
      <c r="A160" s="53" t="str">
        <f t="shared" si="7"/>
        <v>四国地方男</v>
      </c>
      <c r="B160" s="53" t="s">
        <v>168</v>
      </c>
      <c r="C160" s="53" t="s">
        <v>17</v>
      </c>
      <c r="D160" s="53">
        <v>176.2055</v>
      </c>
      <c r="E160" s="53">
        <v>6.2290000000000001</v>
      </c>
      <c r="F160" s="53">
        <v>7.3920000000000003</v>
      </c>
      <c r="G160" s="53">
        <v>7.8745000000000003</v>
      </c>
      <c r="H160" s="53">
        <v>8.1827000000000005</v>
      </c>
      <c r="I160" s="53">
        <v>6.9744999999999999</v>
      </c>
      <c r="J160" s="53">
        <v>7.2961</v>
      </c>
      <c r="K160" s="53">
        <v>8.2509999999999994</v>
      </c>
      <c r="L160" s="53">
        <v>9.6601999999999997</v>
      </c>
      <c r="M160" s="53">
        <v>11.371</v>
      </c>
      <c r="N160" s="53">
        <v>13.069100000000001</v>
      </c>
      <c r="O160" s="53">
        <v>10.868399999999999</v>
      </c>
      <c r="P160" s="53">
        <v>10.731400000000001</v>
      </c>
      <c r="Q160" s="53">
        <v>11.380699999999999</v>
      </c>
      <c r="R160" s="53">
        <v>12.978199999999999</v>
      </c>
      <c r="S160" s="53">
        <v>14.560600000000001</v>
      </c>
      <c r="T160" s="53">
        <v>9.6819000000000006</v>
      </c>
      <c r="U160" s="53">
        <v>7.0789</v>
      </c>
      <c r="V160" s="53">
        <v>4.7359999999999998</v>
      </c>
      <c r="W160" s="53">
        <v>1.976</v>
      </c>
      <c r="X160" s="53">
        <v>0.40060000000000001</v>
      </c>
      <c r="Y160" s="53">
        <v>4.2099999999999999E-2</v>
      </c>
      <c r="Z160" s="54" t="s">
        <v>169</v>
      </c>
    </row>
    <row r="161" spans="1:26" s="54" customFormat="1" x14ac:dyDescent="0.15">
      <c r="A161" s="53" t="str">
        <f t="shared" si="7"/>
        <v>四国地方女</v>
      </c>
      <c r="B161" s="53" t="s">
        <v>168</v>
      </c>
      <c r="C161" s="53" t="s">
        <v>19</v>
      </c>
      <c r="D161" s="53">
        <v>193.41159999999999</v>
      </c>
      <c r="E161" s="53">
        <v>5.9589999999999996</v>
      </c>
      <c r="F161" s="53">
        <v>6.9847000000000001</v>
      </c>
      <c r="G161" s="53">
        <v>7.5204000000000004</v>
      </c>
      <c r="H161" s="53">
        <v>7.5853999999999999</v>
      </c>
      <c r="I161" s="53">
        <v>6.6959999999999997</v>
      </c>
      <c r="J161" s="53">
        <v>6.9108000000000001</v>
      </c>
      <c r="K161" s="53">
        <v>8.1286000000000005</v>
      </c>
      <c r="L161" s="53">
        <v>9.7294</v>
      </c>
      <c r="M161" s="53">
        <v>11.337199999999999</v>
      </c>
      <c r="N161" s="53">
        <v>13.2818</v>
      </c>
      <c r="O161" s="53">
        <v>11.4703</v>
      </c>
      <c r="P161" s="53">
        <v>11.541499999999999</v>
      </c>
      <c r="Q161" s="53">
        <v>12.298999999999999</v>
      </c>
      <c r="R161" s="53">
        <v>14.146000000000001</v>
      </c>
      <c r="S161" s="53">
        <v>16.2195</v>
      </c>
      <c r="T161" s="53">
        <v>12.3575</v>
      </c>
      <c r="U161" s="53">
        <v>10.493</v>
      </c>
      <c r="V161" s="53">
        <v>9.0020000000000007</v>
      </c>
      <c r="W161" s="53">
        <v>5.3907999999999996</v>
      </c>
      <c r="X161" s="53">
        <v>1.7203999999999999</v>
      </c>
      <c r="Y161" s="53">
        <v>0.311</v>
      </c>
    </row>
    <row r="162" spans="1:26" s="54" customFormat="1" x14ac:dyDescent="0.15">
      <c r="A162" s="53" t="str">
        <f t="shared" si="7"/>
        <v>徳島県総数</v>
      </c>
      <c r="B162" s="53" t="s">
        <v>170</v>
      </c>
      <c r="C162" s="53" t="s">
        <v>85</v>
      </c>
      <c r="D162" s="53">
        <v>71.9559</v>
      </c>
      <c r="E162" s="53">
        <v>2.2650999999999999</v>
      </c>
      <c r="F162" s="53">
        <v>2.6431</v>
      </c>
      <c r="G162" s="53">
        <v>2.8047</v>
      </c>
      <c r="H162" s="53">
        <v>2.9342000000000001</v>
      </c>
      <c r="I162" s="53">
        <v>2.6878000000000002</v>
      </c>
      <c r="J162" s="53">
        <v>2.6312000000000002</v>
      </c>
      <c r="K162" s="53">
        <v>3.1084999999999998</v>
      </c>
      <c r="L162" s="53">
        <v>3.7202999999999999</v>
      </c>
      <c r="M162" s="53">
        <v>4.2697000000000003</v>
      </c>
      <c r="N162" s="53">
        <v>4.8856000000000002</v>
      </c>
      <c r="O162" s="53">
        <v>4.2542999999999997</v>
      </c>
      <c r="P162" s="53">
        <v>4.3262</v>
      </c>
      <c r="Q162" s="53">
        <v>4.7478999999999996</v>
      </c>
      <c r="R162" s="53">
        <v>5.5522999999999998</v>
      </c>
      <c r="S162" s="53">
        <v>6.0151000000000003</v>
      </c>
      <c r="T162" s="53">
        <v>4.1978</v>
      </c>
      <c r="U162" s="53">
        <v>3.4453999999999998</v>
      </c>
      <c r="V162" s="53">
        <v>2.7334000000000001</v>
      </c>
      <c r="W162" s="53">
        <v>1.4354</v>
      </c>
      <c r="X162" s="53">
        <v>0.39729999999999999</v>
      </c>
      <c r="Y162" s="53">
        <v>5.79E-2</v>
      </c>
    </row>
    <row r="163" spans="1:26" s="54" customFormat="1" x14ac:dyDescent="0.15">
      <c r="A163" s="53" t="str">
        <f t="shared" si="7"/>
        <v>徳島県男</v>
      </c>
      <c r="B163" s="53" t="s">
        <v>170</v>
      </c>
      <c r="C163" s="53" t="s">
        <v>17</v>
      </c>
      <c r="D163" s="53">
        <v>34.326500000000003</v>
      </c>
      <c r="E163" s="53">
        <v>1.1657</v>
      </c>
      <c r="F163" s="53">
        <v>1.3649</v>
      </c>
      <c r="G163" s="53">
        <v>1.4332</v>
      </c>
      <c r="H163" s="53">
        <v>1.4966999999999999</v>
      </c>
      <c r="I163" s="53">
        <v>1.3632</v>
      </c>
      <c r="J163" s="53">
        <v>1.3522000000000001</v>
      </c>
      <c r="K163" s="53">
        <v>1.5667</v>
      </c>
      <c r="L163" s="53">
        <v>1.8632</v>
      </c>
      <c r="M163" s="53">
        <v>2.1469999999999998</v>
      </c>
      <c r="N163" s="53">
        <v>2.3875999999999999</v>
      </c>
      <c r="O163" s="53">
        <v>2.0583999999999998</v>
      </c>
      <c r="P163" s="53">
        <v>2.0657999999999999</v>
      </c>
      <c r="Q163" s="53">
        <v>2.2913999999999999</v>
      </c>
      <c r="R163" s="53">
        <v>2.6882999999999999</v>
      </c>
      <c r="S163" s="53">
        <v>2.8956</v>
      </c>
      <c r="T163" s="53">
        <v>1.8721000000000001</v>
      </c>
      <c r="U163" s="53">
        <v>1.3917999999999999</v>
      </c>
      <c r="V163" s="53">
        <v>0.9385</v>
      </c>
      <c r="W163" s="53">
        <v>0.3715</v>
      </c>
      <c r="X163" s="53">
        <v>7.0699999999999999E-2</v>
      </c>
      <c r="Y163" s="53">
        <v>7.3000000000000001E-3</v>
      </c>
      <c r="Z163" s="54" t="s">
        <v>171</v>
      </c>
    </row>
    <row r="164" spans="1:26" s="54" customFormat="1" x14ac:dyDescent="0.15">
      <c r="A164" s="53" t="str">
        <f t="shared" si="7"/>
        <v>徳島県女</v>
      </c>
      <c r="B164" s="53" t="s">
        <v>170</v>
      </c>
      <c r="C164" s="53" t="s">
        <v>19</v>
      </c>
      <c r="D164" s="53">
        <v>37.629399999999997</v>
      </c>
      <c r="E164" s="53">
        <v>1.0993999999999999</v>
      </c>
      <c r="F164" s="53">
        <v>1.2782</v>
      </c>
      <c r="G164" s="53">
        <v>1.3714999999999999</v>
      </c>
      <c r="H164" s="53">
        <v>1.4375</v>
      </c>
      <c r="I164" s="53">
        <v>1.3246</v>
      </c>
      <c r="J164" s="53">
        <v>1.2789999999999999</v>
      </c>
      <c r="K164" s="53">
        <v>1.5418000000000001</v>
      </c>
      <c r="L164" s="53">
        <v>1.8571</v>
      </c>
      <c r="M164" s="53">
        <v>2.1227</v>
      </c>
      <c r="N164" s="53">
        <v>2.4980000000000002</v>
      </c>
      <c r="O164" s="53">
        <v>2.1959</v>
      </c>
      <c r="P164" s="53">
        <v>2.2604000000000002</v>
      </c>
      <c r="Q164" s="53">
        <v>2.4565000000000001</v>
      </c>
      <c r="R164" s="53">
        <v>2.8639999999999999</v>
      </c>
      <c r="S164" s="53">
        <v>3.1194999999999999</v>
      </c>
      <c r="T164" s="53">
        <v>2.3256999999999999</v>
      </c>
      <c r="U164" s="53">
        <v>2.0535999999999999</v>
      </c>
      <c r="V164" s="53">
        <v>1.7948999999999999</v>
      </c>
      <c r="W164" s="53">
        <v>1.0639000000000001</v>
      </c>
      <c r="X164" s="53">
        <v>0.3266</v>
      </c>
      <c r="Y164" s="53">
        <v>5.0599999999999999E-2</v>
      </c>
    </row>
    <row r="165" spans="1:26" s="54" customFormat="1" x14ac:dyDescent="0.15">
      <c r="A165" s="53" t="str">
        <f t="shared" si="7"/>
        <v>香川県総数</v>
      </c>
      <c r="B165" s="53" t="s">
        <v>172</v>
      </c>
      <c r="C165" s="53" t="s">
        <v>85</v>
      </c>
      <c r="D165" s="53">
        <v>95.0244</v>
      </c>
      <c r="E165" s="53">
        <v>3.3401999999999998</v>
      </c>
      <c r="F165" s="53">
        <v>3.8999000000000001</v>
      </c>
      <c r="G165" s="53">
        <v>4.1356000000000002</v>
      </c>
      <c r="H165" s="53">
        <v>4.2534999999999998</v>
      </c>
      <c r="I165" s="53">
        <v>3.6475</v>
      </c>
      <c r="J165" s="53">
        <v>3.9146999999999998</v>
      </c>
      <c r="K165" s="53">
        <v>4.4730999999999996</v>
      </c>
      <c r="L165" s="53">
        <v>5.1627999999999998</v>
      </c>
      <c r="M165" s="53">
        <v>6.1338999999999997</v>
      </c>
      <c r="N165" s="53">
        <v>7.0819999999999999</v>
      </c>
      <c r="O165" s="53">
        <v>5.8414999999999999</v>
      </c>
      <c r="P165" s="53">
        <v>5.4913999999999996</v>
      </c>
      <c r="Q165" s="53">
        <v>5.8052000000000001</v>
      </c>
      <c r="R165" s="53">
        <v>6.5556000000000001</v>
      </c>
      <c r="S165" s="53">
        <v>7.8075999999999999</v>
      </c>
      <c r="T165" s="53">
        <v>5.4466000000000001</v>
      </c>
      <c r="U165" s="53">
        <v>4.2435</v>
      </c>
      <c r="V165" s="53">
        <v>3.2904</v>
      </c>
      <c r="W165" s="53">
        <v>1.7334000000000001</v>
      </c>
      <c r="X165" s="53">
        <v>0.48880000000000001</v>
      </c>
      <c r="Y165" s="53">
        <v>8.7400000000000005E-2</v>
      </c>
    </row>
    <row r="166" spans="1:26" s="54" customFormat="1" x14ac:dyDescent="0.15">
      <c r="A166" s="53" t="str">
        <f t="shared" si="7"/>
        <v>香川県男</v>
      </c>
      <c r="B166" s="53" t="s">
        <v>172</v>
      </c>
      <c r="C166" s="53" t="s">
        <v>17</v>
      </c>
      <c r="D166" s="53">
        <v>45.919699999999999</v>
      </c>
      <c r="E166" s="53">
        <v>1.7054</v>
      </c>
      <c r="F166" s="53">
        <v>2.0064000000000002</v>
      </c>
      <c r="G166" s="53">
        <v>2.1122000000000001</v>
      </c>
      <c r="H166" s="53">
        <v>2.2250999999999999</v>
      </c>
      <c r="I166" s="53">
        <v>1.8666</v>
      </c>
      <c r="J166" s="53">
        <v>2.0246</v>
      </c>
      <c r="K166" s="53">
        <v>2.2917000000000001</v>
      </c>
      <c r="L166" s="53">
        <v>2.5910000000000002</v>
      </c>
      <c r="M166" s="53">
        <v>3.0771000000000002</v>
      </c>
      <c r="N166" s="53">
        <v>3.56</v>
      </c>
      <c r="O166" s="53">
        <v>2.9087999999999998</v>
      </c>
      <c r="P166" s="53">
        <v>2.6859999999999999</v>
      </c>
      <c r="Q166" s="53">
        <v>2.8123999999999998</v>
      </c>
      <c r="R166" s="53">
        <v>3.1556000000000002</v>
      </c>
      <c r="S166" s="53">
        <v>3.7128000000000001</v>
      </c>
      <c r="T166" s="53">
        <v>2.4386999999999999</v>
      </c>
      <c r="U166" s="53">
        <v>1.7544999999999999</v>
      </c>
      <c r="V166" s="53">
        <v>1.1678999999999999</v>
      </c>
      <c r="W166" s="53">
        <v>0.49249999999999999</v>
      </c>
      <c r="X166" s="53">
        <v>0.1008</v>
      </c>
      <c r="Y166" s="53">
        <v>1.03E-2</v>
      </c>
      <c r="Z166" s="54" t="s">
        <v>173</v>
      </c>
    </row>
    <row r="167" spans="1:26" s="54" customFormat="1" x14ac:dyDescent="0.15">
      <c r="A167" s="53" t="str">
        <f t="shared" si="7"/>
        <v>香川県女</v>
      </c>
      <c r="B167" s="53" t="s">
        <v>172</v>
      </c>
      <c r="C167" s="53" t="s">
        <v>19</v>
      </c>
      <c r="D167" s="53">
        <v>49.104700000000001</v>
      </c>
      <c r="E167" s="53">
        <v>1.6348</v>
      </c>
      <c r="F167" s="53">
        <v>1.8935</v>
      </c>
      <c r="G167" s="53">
        <v>2.0234000000000001</v>
      </c>
      <c r="H167" s="53">
        <v>2.0284</v>
      </c>
      <c r="I167" s="53">
        <v>1.7808999999999999</v>
      </c>
      <c r="J167" s="53">
        <v>1.8900999999999999</v>
      </c>
      <c r="K167" s="53">
        <v>2.1814</v>
      </c>
      <c r="L167" s="53">
        <v>2.5718000000000001</v>
      </c>
      <c r="M167" s="53">
        <v>3.0568</v>
      </c>
      <c r="N167" s="53">
        <v>3.5219999999999998</v>
      </c>
      <c r="O167" s="53">
        <v>2.9327000000000001</v>
      </c>
      <c r="P167" s="53">
        <v>2.8054000000000001</v>
      </c>
      <c r="Q167" s="53">
        <v>2.9927999999999999</v>
      </c>
      <c r="R167" s="53">
        <v>3.4</v>
      </c>
      <c r="S167" s="53">
        <v>4.0948000000000002</v>
      </c>
      <c r="T167" s="53">
        <v>3.0078999999999998</v>
      </c>
      <c r="U167" s="53">
        <v>2.4889999999999999</v>
      </c>
      <c r="V167" s="53">
        <v>2.1225000000000001</v>
      </c>
      <c r="W167" s="53">
        <v>1.2408999999999999</v>
      </c>
      <c r="X167" s="53">
        <v>0.38800000000000001</v>
      </c>
      <c r="Y167" s="53">
        <v>7.7100000000000002E-2</v>
      </c>
    </row>
    <row r="168" spans="1:26" s="54" customFormat="1" x14ac:dyDescent="0.15">
      <c r="A168" s="53" t="str">
        <f t="shared" ref="A168:A200" si="8">B168&amp;C168</f>
        <v>愛媛県総数</v>
      </c>
      <c r="B168" s="53" t="s">
        <v>174</v>
      </c>
      <c r="C168" s="53" t="s">
        <v>85</v>
      </c>
      <c r="D168" s="53">
        <v>133.48410000000001</v>
      </c>
      <c r="E168" s="53">
        <v>4.3917999999999999</v>
      </c>
      <c r="F168" s="53">
        <v>5.2904</v>
      </c>
      <c r="G168" s="53">
        <v>5.6942000000000004</v>
      </c>
      <c r="H168" s="53">
        <v>5.6405000000000003</v>
      </c>
      <c r="I168" s="53">
        <v>4.8334000000000001</v>
      </c>
      <c r="J168" s="53">
        <v>5.1730999999999998</v>
      </c>
      <c r="K168" s="53">
        <v>5.9466000000000001</v>
      </c>
      <c r="L168" s="53">
        <v>6.9877000000000002</v>
      </c>
      <c r="M168" s="53">
        <v>8.1256000000000004</v>
      </c>
      <c r="N168" s="53">
        <v>9.5071999999999992</v>
      </c>
      <c r="O168" s="53">
        <v>8.1434999999999995</v>
      </c>
      <c r="P168" s="53">
        <v>8.1987000000000005</v>
      </c>
      <c r="Q168" s="53">
        <v>8.6174999999999997</v>
      </c>
      <c r="R168" s="53">
        <v>9.8259000000000007</v>
      </c>
      <c r="S168" s="53">
        <v>10.948399999999999</v>
      </c>
      <c r="T168" s="53">
        <v>7.9503000000000004</v>
      </c>
      <c r="U168" s="53">
        <v>6.3726000000000003</v>
      </c>
      <c r="V168" s="53">
        <v>4.8479999999999999</v>
      </c>
      <c r="W168" s="53">
        <v>2.6086999999999998</v>
      </c>
      <c r="X168" s="53">
        <v>0.74890000000000001</v>
      </c>
      <c r="Y168" s="53">
        <v>0.12509999999999999</v>
      </c>
    </row>
    <row r="169" spans="1:26" s="54" customFormat="1" x14ac:dyDescent="0.15">
      <c r="A169" s="53" t="str">
        <f t="shared" si="8"/>
        <v>愛媛県男</v>
      </c>
      <c r="B169" s="53" t="s">
        <v>174</v>
      </c>
      <c r="C169" s="53" t="s">
        <v>17</v>
      </c>
      <c r="D169" s="53">
        <v>63.306199999999997</v>
      </c>
      <c r="E169" s="53">
        <v>2.242</v>
      </c>
      <c r="F169" s="53">
        <v>2.7305999999999999</v>
      </c>
      <c r="G169" s="53">
        <v>2.9079000000000002</v>
      </c>
      <c r="H169" s="53">
        <v>2.9329999999999998</v>
      </c>
      <c r="I169" s="53">
        <v>2.4375</v>
      </c>
      <c r="J169" s="53">
        <v>2.6482000000000001</v>
      </c>
      <c r="K169" s="53">
        <v>2.9803999999999999</v>
      </c>
      <c r="L169" s="53">
        <v>3.4590999999999998</v>
      </c>
      <c r="M169" s="53">
        <v>4.0411000000000001</v>
      </c>
      <c r="N169" s="53">
        <v>4.7041000000000004</v>
      </c>
      <c r="O169" s="53">
        <v>3.9283999999999999</v>
      </c>
      <c r="P169" s="53">
        <v>3.9205999999999999</v>
      </c>
      <c r="Q169" s="53">
        <v>4.1025</v>
      </c>
      <c r="R169" s="53">
        <v>4.6588000000000003</v>
      </c>
      <c r="S169" s="53">
        <v>5.1243999999999996</v>
      </c>
      <c r="T169" s="53">
        <v>3.4533999999999998</v>
      </c>
      <c r="U169" s="53">
        <v>2.5373999999999999</v>
      </c>
      <c r="V169" s="53">
        <v>1.6587000000000001</v>
      </c>
      <c r="W169" s="53">
        <v>0.6966</v>
      </c>
      <c r="X169" s="53">
        <v>0.1421</v>
      </c>
      <c r="Y169" s="53">
        <v>1.6299999999999999E-2</v>
      </c>
      <c r="Z169" s="54" t="s">
        <v>175</v>
      </c>
    </row>
    <row r="170" spans="1:26" s="54" customFormat="1" x14ac:dyDescent="0.15">
      <c r="A170" s="53" t="str">
        <f t="shared" si="8"/>
        <v>愛媛県女</v>
      </c>
      <c r="B170" s="53" t="s">
        <v>174</v>
      </c>
      <c r="C170" s="53" t="s">
        <v>19</v>
      </c>
      <c r="D170" s="53">
        <v>70.177899999999994</v>
      </c>
      <c r="E170" s="53">
        <v>2.1497999999999999</v>
      </c>
      <c r="F170" s="53">
        <v>2.5598000000000001</v>
      </c>
      <c r="G170" s="53">
        <v>2.7863000000000002</v>
      </c>
      <c r="H170" s="53">
        <v>2.7075</v>
      </c>
      <c r="I170" s="53">
        <v>2.3959000000000001</v>
      </c>
      <c r="J170" s="53">
        <v>2.5249000000000001</v>
      </c>
      <c r="K170" s="53">
        <v>2.9662000000000002</v>
      </c>
      <c r="L170" s="53">
        <v>3.5286</v>
      </c>
      <c r="M170" s="53">
        <v>4.0845000000000002</v>
      </c>
      <c r="N170" s="53">
        <v>4.8030999999999997</v>
      </c>
      <c r="O170" s="53">
        <v>4.2150999999999996</v>
      </c>
      <c r="P170" s="53">
        <v>4.2781000000000002</v>
      </c>
      <c r="Q170" s="53">
        <v>4.5149999999999997</v>
      </c>
      <c r="R170" s="53">
        <v>5.1670999999999996</v>
      </c>
      <c r="S170" s="53">
        <v>5.8239999999999998</v>
      </c>
      <c r="T170" s="53">
        <v>4.4969000000000001</v>
      </c>
      <c r="U170" s="53">
        <v>3.8351999999999999</v>
      </c>
      <c r="V170" s="53">
        <v>3.1892999999999998</v>
      </c>
      <c r="W170" s="53">
        <v>1.9120999999999999</v>
      </c>
      <c r="X170" s="53">
        <v>0.60680000000000001</v>
      </c>
      <c r="Y170" s="53">
        <v>0.10879999999999999</v>
      </c>
    </row>
    <row r="171" spans="1:26" s="54" customFormat="1" x14ac:dyDescent="0.15">
      <c r="A171" s="53" t="str">
        <f t="shared" si="8"/>
        <v>高知県総数</v>
      </c>
      <c r="B171" s="53" t="s">
        <v>176</v>
      </c>
      <c r="C171" s="53" t="s">
        <v>85</v>
      </c>
      <c r="D171" s="53">
        <v>69.152699999999996</v>
      </c>
      <c r="E171" s="53">
        <v>2.1909000000000001</v>
      </c>
      <c r="F171" s="53">
        <v>2.5432999999999999</v>
      </c>
      <c r="G171" s="53">
        <v>2.7604000000000002</v>
      </c>
      <c r="H171" s="53">
        <v>2.9399000000000002</v>
      </c>
      <c r="I171" s="53">
        <v>2.5017999999999998</v>
      </c>
      <c r="J171" s="53">
        <v>2.4878999999999998</v>
      </c>
      <c r="K171" s="53">
        <v>2.8513999999999999</v>
      </c>
      <c r="L171" s="53">
        <v>3.5188000000000001</v>
      </c>
      <c r="M171" s="53">
        <v>4.1790000000000003</v>
      </c>
      <c r="N171" s="53">
        <v>4.8761000000000001</v>
      </c>
      <c r="O171" s="53">
        <v>4.0994000000000002</v>
      </c>
      <c r="P171" s="53">
        <v>4.2565999999999997</v>
      </c>
      <c r="Q171" s="53">
        <v>4.5091000000000001</v>
      </c>
      <c r="R171" s="53">
        <v>5.1904000000000003</v>
      </c>
      <c r="S171" s="53">
        <v>6.0090000000000003</v>
      </c>
      <c r="T171" s="53">
        <v>4.4447000000000001</v>
      </c>
      <c r="U171" s="53">
        <v>3.5104000000000002</v>
      </c>
      <c r="V171" s="53">
        <v>2.8662000000000001</v>
      </c>
      <c r="W171" s="53">
        <v>1.5892999999999999</v>
      </c>
      <c r="X171" s="53">
        <v>0.48599999999999999</v>
      </c>
      <c r="Y171" s="53">
        <v>8.2699999999999996E-2</v>
      </c>
    </row>
    <row r="172" spans="1:26" s="54" customFormat="1" x14ac:dyDescent="0.15">
      <c r="A172" s="53" t="str">
        <f t="shared" si="8"/>
        <v>高知県男</v>
      </c>
      <c r="B172" s="53" t="s">
        <v>176</v>
      </c>
      <c r="C172" s="53" t="s">
        <v>17</v>
      </c>
      <c r="D172" s="53">
        <v>32.653100000000002</v>
      </c>
      <c r="E172" s="53">
        <v>1.1158999999999999</v>
      </c>
      <c r="F172" s="53">
        <v>1.2901</v>
      </c>
      <c r="G172" s="53">
        <v>1.4212</v>
      </c>
      <c r="H172" s="53">
        <v>1.5279</v>
      </c>
      <c r="I172" s="53">
        <v>1.3071999999999999</v>
      </c>
      <c r="J172" s="53">
        <v>1.2710999999999999</v>
      </c>
      <c r="K172" s="53">
        <v>1.4121999999999999</v>
      </c>
      <c r="L172" s="53">
        <v>1.7468999999999999</v>
      </c>
      <c r="M172" s="53">
        <v>2.1057999999999999</v>
      </c>
      <c r="N172" s="53">
        <v>2.4174000000000002</v>
      </c>
      <c r="O172" s="53">
        <v>1.9728000000000001</v>
      </c>
      <c r="P172" s="53">
        <v>2.0590000000000002</v>
      </c>
      <c r="Q172" s="53">
        <v>2.1743999999999999</v>
      </c>
      <c r="R172" s="53">
        <v>2.4754999999999998</v>
      </c>
      <c r="S172" s="53">
        <v>2.8277999999999999</v>
      </c>
      <c r="T172" s="53">
        <v>1.9177</v>
      </c>
      <c r="U172" s="53">
        <v>1.3952</v>
      </c>
      <c r="V172" s="53">
        <v>0.97089999999999999</v>
      </c>
      <c r="W172" s="53">
        <v>0.41539999999999999</v>
      </c>
      <c r="X172" s="53">
        <v>8.6999999999999994E-2</v>
      </c>
      <c r="Y172" s="53">
        <v>8.2000000000000007E-3</v>
      </c>
      <c r="Z172" s="54" t="s">
        <v>177</v>
      </c>
    </row>
    <row r="173" spans="1:26" s="54" customFormat="1" x14ac:dyDescent="0.15">
      <c r="A173" s="53" t="str">
        <f t="shared" si="8"/>
        <v>高知県女</v>
      </c>
      <c r="B173" s="53" t="s">
        <v>176</v>
      </c>
      <c r="C173" s="53" t="s">
        <v>19</v>
      </c>
      <c r="D173" s="53">
        <v>36.499600000000001</v>
      </c>
      <c r="E173" s="53">
        <v>1.075</v>
      </c>
      <c r="F173" s="53">
        <v>1.2532000000000001</v>
      </c>
      <c r="G173" s="53">
        <v>1.3391999999999999</v>
      </c>
      <c r="H173" s="53">
        <v>1.4119999999999999</v>
      </c>
      <c r="I173" s="53">
        <v>1.1946000000000001</v>
      </c>
      <c r="J173" s="53">
        <v>1.2168000000000001</v>
      </c>
      <c r="K173" s="53">
        <v>1.4392</v>
      </c>
      <c r="L173" s="53">
        <v>1.7719</v>
      </c>
      <c r="M173" s="53">
        <v>2.0731999999999999</v>
      </c>
      <c r="N173" s="53">
        <v>2.4586999999999999</v>
      </c>
      <c r="O173" s="53">
        <v>2.1265999999999998</v>
      </c>
      <c r="P173" s="53">
        <v>2.1976</v>
      </c>
      <c r="Q173" s="53">
        <v>2.3347000000000002</v>
      </c>
      <c r="R173" s="53">
        <v>2.7149000000000001</v>
      </c>
      <c r="S173" s="53">
        <v>3.1812</v>
      </c>
      <c r="T173" s="53">
        <v>2.5270000000000001</v>
      </c>
      <c r="U173" s="53">
        <v>2.1152000000000002</v>
      </c>
      <c r="V173" s="53">
        <v>1.8953</v>
      </c>
      <c r="W173" s="53">
        <v>1.1738999999999999</v>
      </c>
      <c r="X173" s="53">
        <v>0.39900000000000002</v>
      </c>
      <c r="Y173" s="53">
        <v>7.4499999999999997E-2</v>
      </c>
    </row>
    <row r="174" spans="1:26" s="54" customFormat="1" x14ac:dyDescent="0.15">
      <c r="A174" s="53" t="str">
        <f t="shared" si="8"/>
        <v>九州・沖縄地方総数</v>
      </c>
      <c r="B174" s="53" t="s">
        <v>400</v>
      </c>
      <c r="C174" s="53" t="s">
        <v>85</v>
      </c>
      <c r="D174" s="81">
        <v>1424.6438000000001</v>
      </c>
      <c r="E174" s="53">
        <v>57.458199999999998</v>
      </c>
      <c r="F174" s="53">
        <v>64.769000000000005</v>
      </c>
      <c r="G174" s="53">
        <v>66.448899999999995</v>
      </c>
      <c r="H174" s="53">
        <v>65.6417</v>
      </c>
      <c r="I174" s="53">
        <v>60.717100000000002</v>
      </c>
      <c r="J174" s="53">
        <v>61.705100000000002</v>
      </c>
      <c r="K174" s="53">
        <v>69.938199999999995</v>
      </c>
      <c r="L174" s="53">
        <v>81.435400000000001</v>
      </c>
      <c r="M174" s="53">
        <v>89.771500000000003</v>
      </c>
      <c r="N174" s="53">
        <v>96.927000000000007</v>
      </c>
      <c r="O174" s="53">
        <v>85.546700000000001</v>
      </c>
      <c r="P174" s="53">
        <v>84.824100000000001</v>
      </c>
      <c r="Q174" s="53">
        <v>90.826899999999995</v>
      </c>
      <c r="R174" s="53">
        <v>102.27500000000001</v>
      </c>
      <c r="S174" s="53">
        <v>101.7381</v>
      </c>
      <c r="T174" s="53">
        <v>72.863799999999998</v>
      </c>
      <c r="U174" s="53">
        <v>61.086199999999998</v>
      </c>
      <c r="V174" s="53">
        <v>45.877899999999997</v>
      </c>
      <c r="W174" s="53">
        <v>23.619199999999999</v>
      </c>
      <c r="X174" s="53">
        <v>6.9863999999999997</v>
      </c>
      <c r="Y174" s="53">
        <v>1.1961999999999999</v>
      </c>
    </row>
    <row r="175" spans="1:26" s="54" customFormat="1" x14ac:dyDescent="0.15">
      <c r="A175" s="53" t="str">
        <f t="shared" si="8"/>
        <v>九州・沖縄地方男</v>
      </c>
      <c r="B175" s="53" t="s">
        <v>400</v>
      </c>
      <c r="C175" s="53" t="s">
        <v>17</v>
      </c>
      <c r="D175" s="53">
        <v>676.40899999999999</v>
      </c>
      <c r="E175" s="53">
        <v>29.363900000000001</v>
      </c>
      <c r="F175" s="53">
        <v>33.173099999999998</v>
      </c>
      <c r="G175" s="53">
        <v>34.003500000000003</v>
      </c>
      <c r="H175" s="53">
        <v>33.497199999999999</v>
      </c>
      <c r="I175" s="53">
        <v>30.247900000000001</v>
      </c>
      <c r="J175" s="53">
        <v>30.371200000000002</v>
      </c>
      <c r="K175" s="53">
        <v>34.307400000000001</v>
      </c>
      <c r="L175" s="53">
        <v>39.904400000000003</v>
      </c>
      <c r="M175" s="53">
        <v>44.181199999999997</v>
      </c>
      <c r="N175" s="53">
        <v>47.630299999999998</v>
      </c>
      <c r="O175" s="53">
        <v>41.111499999999999</v>
      </c>
      <c r="P175" s="53">
        <v>40.677100000000003</v>
      </c>
      <c r="Q175" s="53">
        <v>43.792900000000003</v>
      </c>
      <c r="R175" s="53">
        <v>49.326300000000003</v>
      </c>
      <c r="S175" s="53">
        <v>47.828299999999999</v>
      </c>
      <c r="T175" s="53">
        <v>31.595300000000002</v>
      </c>
      <c r="U175" s="53">
        <v>24.2409</v>
      </c>
      <c r="V175" s="53">
        <v>15.663600000000001</v>
      </c>
      <c r="W175" s="53">
        <v>6.1917</v>
      </c>
      <c r="X175" s="53">
        <v>1.2053</v>
      </c>
      <c r="Y175" s="53">
        <v>0.13450000000000001</v>
      </c>
      <c r="Z175" s="54" t="s">
        <v>403</v>
      </c>
    </row>
    <row r="176" spans="1:26" s="54" customFormat="1" x14ac:dyDescent="0.15">
      <c r="A176" s="53" t="str">
        <f t="shared" si="8"/>
        <v>九州・沖縄地方女</v>
      </c>
      <c r="B176" s="53" t="s">
        <v>400</v>
      </c>
      <c r="C176" s="53" t="s">
        <v>19</v>
      </c>
      <c r="D176" s="53">
        <v>748.23479999999995</v>
      </c>
      <c r="E176" s="53">
        <v>28.0943</v>
      </c>
      <c r="F176" s="53">
        <v>31.5959</v>
      </c>
      <c r="G176" s="53">
        <v>32.445399999999999</v>
      </c>
      <c r="H176" s="53">
        <v>32.144500000000001</v>
      </c>
      <c r="I176" s="53">
        <v>30.469200000000001</v>
      </c>
      <c r="J176" s="53">
        <v>31.3339</v>
      </c>
      <c r="K176" s="53">
        <v>35.630800000000001</v>
      </c>
      <c r="L176" s="53">
        <v>41.530999999999999</v>
      </c>
      <c r="M176" s="53">
        <v>45.590299999999999</v>
      </c>
      <c r="N176" s="53">
        <v>49.296700000000001</v>
      </c>
      <c r="O176" s="53">
        <v>44.435200000000002</v>
      </c>
      <c r="P176" s="53">
        <v>44.146999999999998</v>
      </c>
      <c r="Q176" s="53">
        <v>47.033999999999999</v>
      </c>
      <c r="R176" s="53">
        <v>52.948700000000002</v>
      </c>
      <c r="S176" s="53">
        <v>53.909799999999997</v>
      </c>
      <c r="T176" s="53">
        <v>41.268500000000003</v>
      </c>
      <c r="U176" s="53">
        <v>36.845300000000002</v>
      </c>
      <c r="V176" s="53">
        <v>30.214300000000001</v>
      </c>
      <c r="W176" s="53">
        <v>17.427499999999998</v>
      </c>
      <c r="X176" s="53">
        <v>5.7811000000000003</v>
      </c>
      <c r="Y176" s="53">
        <v>1.0617000000000001</v>
      </c>
    </row>
    <row r="177" spans="1:26" s="54" customFormat="1" x14ac:dyDescent="0.15">
      <c r="A177" s="53" t="str">
        <f t="shared" si="8"/>
        <v>福岡県総数</v>
      </c>
      <c r="B177" s="53" t="s">
        <v>178</v>
      </c>
      <c r="C177" s="53" t="s">
        <v>85</v>
      </c>
      <c r="D177" s="53">
        <v>513.52139999999997</v>
      </c>
      <c r="E177" s="53">
        <v>20.488800000000001</v>
      </c>
      <c r="F177" s="53">
        <v>22.736899999999999</v>
      </c>
      <c r="G177" s="53">
        <v>22.9922</v>
      </c>
      <c r="H177" s="53">
        <v>23.693899999999999</v>
      </c>
      <c r="I177" s="53">
        <v>25.1264</v>
      </c>
      <c r="J177" s="53">
        <v>24.352399999999999</v>
      </c>
      <c r="K177" s="53">
        <v>26.498000000000001</v>
      </c>
      <c r="L177" s="53">
        <v>30.569500000000001</v>
      </c>
      <c r="M177" s="53">
        <v>33.7699</v>
      </c>
      <c r="N177" s="53">
        <v>36.878100000000003</v>
      </c>
      <c r="O177" s="53">
        <v>31.572900000000001</v>
      </c>
      <c r="P177" s="53">
        <v>29.111000000000001</v>
      </c>
      <c r="Q177" s="53">
        <v>29.563199999999998</v>
      </c>
      <c r="R177" s="53">
        <v>33.661799999999999</v>
      </c>
      <c r="S177" s="53">
        <v>35.880699999999997</v>
      </c>
      <c r="T177" s="53">
        <v>25.9008</v>
      </c>
      <c r="U177" s="53">
        <v>20.122900000000001</v>
      </c>
      <c r="V177" s="53">
        <v>14.398</v>
      </c>
      <c r="W177" s="53">
        <v>7.1329000000000002</v>
      </c>
      <c r="X177" s="53">
        <v>2.0684</v>
      </c>
      <c r="Y177" s="53">
        <v>0.34870000000000001</v>
      </c>
    </row>
    <row r="178" spans="1:26" s="54" customFormat="1" x14ac:dyDescent="0.15">
      <c r="A178" s="53" t="str">
        <f t="shared" si="8"/>
        <v>福岡県男</v>
      </c>
      <c r="B178" s="53" t="s">
        <v>178</v>
      </c>
      <c r="C178" s="53" t="s">
        <v>17</v>
      </c>
      <c r="D178" s="53">
        <v>243.0951</v>
      </c>
      <c r="E178" s="53">
        <v>10.454700000000001</v>
      </c>
      <c r="F178" s="53">
        <v>11.665800000000001</v>
      </c>
      <c r="G178" s="53">
        <v>11.7318</v>
      </c>
      <c r="H178" s="53">
        <v>11.994</v>
      </c>
      <c r="I178" s="53">
        <v>12.506500000000001</v>
      </c>
      <c r="J178" s="53">
        <v>11.7658</v>
      </c>
      <c r="K178" s="53">
        <v>12.945399999999999</v>
      </c>
      <c r="L178" s="53">
        <v>14.960699999999999</v>
      </c>
      <c r="M178" s="53">
        <v>16.535699999999999</v>
      </c>
      <c r="N178" s="53">
        <v>18.069600000000001</v>
      </c>
      <c r="O178" s="53">
        <v>15.1563</v>
      </c>
      <c r="P178" s="53">
        <v>13.8604</v>
      </c>
      <c r="Q178" s="53">
        <v>14.1577</v>
      </c>
      <c r="R178" s="53">
        <v>15.9688</v>
      </c>
      <c r="S178" s="53">
        <v>16.525600000000001</v>
      </c>
      <c r="T178" s="53">
        <v>11.138500000000001</v>
      </c>
      <c r="U178" s="53">
        <v>7.8521000000000001</v>
      </c>
      <c r="V178" s="53">
        <v>4.7262000000000004</v>
      </c>
      <c r="W178" s="53">
        <v>1.8024</v>
      </c>
      <c r="X178" s="53">
        <v>0.3453</v>
      </c>
      <c r="Y178" s="53">
        <v>3.6999999999999998E-2</v>
      </c>
      <c r="Z178" s="54" t="s">
        <v>136</v>
      </c>
    </row>
    <row r="179" spans="1:26" s="54" customFormat="1" x14ac:dyDescent="0.15">
      <c r="A179" s="53" t="str">
        <f t="shared" si="8"/>
        <v>福岡県女</v>
      </c>
      <c r="B179" s="53" t="s">
        <v>178</v>
      </c>
      <c r="C179" s="53" t="s">
        <v>19</v>
      </c>
      <c r="D179" s="53">
        <v>270.42630000000003</v>
      </c>
      <c r="E179" s="53">
        <v>10.0341</v>
      </c>
      <c r="F179" s="53">
        <v>11.071099999999999</v>
      </c>
      <c r="G179" s="53">
        <v>11.260400000000001</v>
      </c>
      <c r="H179" s="53">
        <v>11.6999</v>
      </c>
      <c r="I179" s="53">
        <v>12.619899999999999</v>
      </c>
      <c r="J179" s="53">
        <v>12.586600000000001</v>
      </c>
      <c r="K179" s="53">
        <v>13.5526</v>
      </c>
      <c r="L179" s="53">
        <v>15.6088</v>
      </c>
      <c r="M179" s="53">
        <v>17.234200000000001</v>
      </c>
      <c r="N179" s="53">
        <v>18.808499999999999</v>
      </c>
      <c r="O179" s="53">
        <v>16.416599999999999</v>
      </c>
      <c r="P179" s="53">
        <v>15.2506</v>
      </c>
      <c r="Q179" s="53">
        <v>15.4055</v>
      </c>
      <c r="R179" s="53">
        <v>17.693000000000001</v>
      </c>
      <c r="S179" s="53">
        <v>19.3551</v>
      </c>
      <c r="T179" s="53">
        <v>14.7623</v>
      </c>
      <c r="U179" s="53">
        <v>12.270799999999999</v>
      </c>
      <c r="V179" s="53">
        <v>9.6717999999999993</v>
      </c>
      <c r="W179" s="53">
        <v>5.3304999999999998</v>
      </c>
      <c r="X179" s="53">
        <v>1.7231000000000001</v>
      </c>
      <c r="Y179" s="53">
        <v>0.31169999999999998</v>
      </c>
    </row>
    <row r="180" spans="1:26" s="54" customFormat="1" x14ac:dyDescent="0.15">
      <c r="A180" s="53" t="str">
        <f t="shared" si="8"/>
        <v>佐賀県総数</v>
      </c>
      <c r="B180" s="53" t="s">
        <v>179</v>
      </c>
      <c r="C180" s="53" t="s">
        <v>85</v>
      </c>
      <c r="D180" s="53">
        <v>81.144199999999998</v>
      </c>
      <c r="E180" s="53">
        <v>3.2101999999999999</v>
      </c>
      <c r="F180" s="53">
        <v>3.6890999999999998</v>
      </c>
      <c r="G180" s="53">
        <v>3.9247999999999998</v>
      </c>
      <c r="H180" s="53">
        <v>3.9156</v>
      </c>
      <c r="I180" s="53">
        <v>3.3443000000000001</v>
      </c>
      <c r="J180" s="53">
        <v>3.3517999999999999</v>
      </c>
      <c r="K180" s="53">
        <v>3.8254000000000001</v>
      </c>
      <c r="L180" s="53">
        <v>4.5369000000000002</v>
      </c>
      <c r="M180" s="53">
        <v>5.0187999999999997</v>
      </c>
      <c r="N180" s="53">
        <v>5.2888000000000002</v>
      </c>
      <c r="O180" s="53">
        <v>4.7793999999999999</v>
      </c>
      <c r="P180" s="53">
        <v>4.9211</v>
      </c>
      <c r="Q180" s="53">
        <v>5.3757999999999999</v>
      </c>
      <c r="R180" s="53">
        <v>6.1607000000000003</v>
      </c>
      <c r="S180" s="53">
        <v>5.9208999999999996</v>
      </c>
      <c r="T180" s="53">
        <v>4.2263000000000002</v>
      </c>
      <c r="U180" s="53">
        <v>3.5659999999999998</v>
      </c>
      <c r="V180" s="53">
        <v>2.7538999999999998</v>
      </c>
      <c r="W180" s="53">
        <v>1.4736</v>
      </c>
      <c r="X180" s="53">
        <v>0.43359999999999999</v>
      </c>
      <c r="Y180" s="53">
        <v>7.1099999999999997E-2</v>
      </c>
    </row>
    <row r="181" spans="1:26" s="54" customFormat="1" x14ac:dyDescent="0.15">
      <c r="A181" s="53" t="str">
        <f t="shared" si="8"/>
        <v>佐賀県男</v>
      </c>
      <c r="B181" s="53" t="s">
        <v>179</v>
      </c>
      <c r="C181" s="53" t="s">
        <v>17</v>
      </c>
      <c r="D181" s="53">
        <v>38.445099999999996</v>
      </c>
      <c r="E181" s="53">
        <v>1.6511</v>
      </c>
      <c r="F181" s="53">
        <v>1.8914</v>
      </c>
      <c r="G181" s="53">
        <v>2.0129999999999999</v>
      </c>
      <c r="H181" s="53">
        <v>1.9918</v>
      </c>
      <c r="I181" s="53">
        <v>1.6366000000000001</v>
      </c>
      <c r="J181" s="53">
        <v>1.6855</v>
      </c>
      <c r="K181" s="53">
        <v>1.8743000000000001</v>
      </c>
      <c r="L181" s="53">
        <v>2.2362000000000002</v>
      </c>
      <c r="M181" s="53">
        <v>2.4929000000000001</v>
      </c>
      <c r="N181" s="53">
        <v>2.6107</v>
      </c>
      <c r="O181" s="53">
        <v>2.2900999999999998</v>
      </c>
      <c r="P181" s="53">
        <v>2.3673999999999999</v>
      </c>
      <c r="Q181" s="53">
        <v>2.5806</v>
      </c>
      <c r="R181" s="53">
        <v>2.9746000000000001</v>
      </c>
      <c r="S181" s="53">
        <v>2.8146</v>
      </c>
      <c r="T181" s="53">
        <v>1.7972999999999999</v>
      </c>
      <c r="U181" s="53">
        <v>1.3946000000000001</v>
      </c>
      <c r="V181" s="53">
        <v>0.91790000000000005</v>
      </c>
      <c r="W181" s="53">
        <v>0.37740000000000001</v>
      </c>
      <c r="X181" s="53">
        <v>7.4800000000000005E-2</v>
      </c>
      <c r="Y181" s="53">
        <v>8.3999999999999995E-3</v>
      </c>
      <c r="Z181" s="54" t="s">
        <v>180</v>
      </c>
    </row>
    <row r="182" spans="1:26" s="54" customFormat="1" x14ac:dyDescent="0.15">
      <c r="A182" s="53" t="str">
        <f t="shared" si="8"/>
        <v>佐賀県女</v>
      </c>
      <c r="B182" s="53" t="s">
        <v>179</v>
      </c>
      <c r="C182" s="53" t="s">
        <v>19</v>
      </c>
      <c r="D182" s="53">
        <v>42.699100000000001</v>
      </c>
      <c r="E182" s="53">
        <v>1.5590999999999999</v>
      </c>
      <c r="F182" s="53">
        <v>1.7977000000000001</v>
      </c>
      <c r="G182" s="53">
        <v>1.9117999999999999</v>
      </c>
      <c r="H182" s="53">
        <v>1.9238</v>
      </c>
      <c r="I182" s="53">
        <v>1.7077</v>
      </c>
      <c r="J182" s="53">
        <v>1.6662999999999999</v>
      </c>
      <c r="K182" s="53">
        <v>1.9511000000000001</v>
      </c>
      <c r="L182" s="53">
        <v>2.3007</v>
      </c>
      <c r="M182" s="53">
        <v>2.5259</v>
      </c>
      <c r="N182" s="53">
        <v>2.6781000000000001</v>
      </c>
      <c r="O182" s="53">
        <v>2.4893000000000001</v>
      </c>
      <c r="P182" s="53">
        <v>2.5537000000000001</v>
      </c>
      <c r="Q182" s="53">
        <v>2.7951999999999999</v>
      </c>
      <c r="R182" s="53">
        <v>3.1861000000000002</v>
      </c>
      <c r="S182" s="53">
        <v>3.1063000000000001</v>
      </c>
      <c r="T182" s="53">
        <v>2.4289999999999998</v>
      </c>
      <c r="U182" s="53">
        <v>2.1714000000000002</v>
      </c>
      <c r="V182" s="53">
        <v>1.8360000000000001</v>
      </c>
      <c r="W182" s="53">
        <v>1.0962000000000001</v>
      </c>
      <c r="X182" s="53">
        <v>0.35880000000000001</v>
      </c>
      <c r="Y182" s="53">
        <v>6.2700000000000006E-2</v>
      </c>
    </row>
    <row r="183" spans="1:26" s="54" customFormat="1" x14ac:dyDescent="0.15">
      <c r="A183" s="53" t="str">
        <f t="shared" si="8"/>
        <v>長崎県総数</v>
      </c>
      <c r="B183" s="53" t="s">
        <v>181</v>
      </c>
      <c r="C183" s="53" t="s">
        <v>85</v>
      </c>
      <c r="D183" s="53">
        <v>131.23169999999999</v>
      </c>
      <c r="E183" s="53">
        <v>4.9118000000000004</v>
      </c>
      <c r="F183" s="53">
        <v>5.6292</v>
      </c>
      <c r="G183" s="53">
        <v>5.8893000000000004</v>
      </c>
      <c r="H183" s="53">
        <v>5.7927999999999997</v>
      </c>
      <c r="I183" s="53">
        <v>4.7667000000000002</v>
      </c>
      <c r="J183" s="53">
        <v>5.0427999999999997</v>
      </c>
      <c r="K183" s="53">
        <v>5.9347000000000003</v>
      </c>
      <c r="L183" s="53">
        <v>6.9179000000000004</v>
      </c>
      <c r="M183" s="53">
        <v>7.7085999999999997</v>
      </c>
      <c r="N183" s="53">
        <v>8.6994000000000007</v>
      </c>
      <c r="O183" s="53">
        <v>8.0890000000000004</v>
      </c>
      <c r="P183" s="53">
        <v>8.4156999999999993</v>
      </c>
      <c r="Q183" s="53">
        <v>9.2401</v>
      </c>
      <c r="R183" s="53">
        <v>10.5939</v>
      </c>
      <c r="S183" s="53">
        <v>10.4328</v>
      </c>
      <c r="T183" s="53">
        <v>7.3803999999999998</v>
      </c>
      <c r="U183" s="53">
        <v>6.4208999999999996</v>
      </c>
      <c r="V183" s="53">
        <v>4.8498000000000001</v>
      </c>
      <c r="W183" s="53">
        <v>2.4853000000000001</v>
      </c>
      <c r="X183" s="53">
        <v>0.75529999999999997</v>
      </c>
      <c r="Y183" s="53">
        <v>0.1169</v>
      </c>
    </row>
    <row r="184" spans="1:26" s="54" customFormat="1" x14ac:dyDescent="0.15">
      <c r="A184" s="53" t="str">
        <f t="shared" si="8"/>
        <v>長崎県男</v>
      </c>
      <c r="B184" s="53" t="s">
        <v>181</v>
      </c>
      <c r="C184" s="53" t="s">
        <v>17</v>
      </c>
      <c r="D184" s="53">
        <v>61.691200000000002</v>
      </c>
      <c r="E184" s="53">
        <v>2.5215999999999998</v>
      </c>
      <c r="F184" s="53">
        <v>2.8807999999999998</v>
      </c>
      <c r="G184" s="53">
        <v>3.0314000000000001</v>
      </c>
      <c r="H184" s="53">
        <v>2.9702000000000002</v>
      </c>
      <c r="I184" s="53">
        <v>2.3696999999999999</v>
      </c>
      <c r="J184" s="53">
        <v>2.5244</v>
      </c>
      <c r="K184" s="53">
        <v>2.9403999999999999</v>
      </c>
      <c r="L184" s="53">
        <v>3.3862999999999999</v>
      </c>
      <c r="M184" s="53">
        <v>3.7770999999999999</v>
      </c>
      <c r="N184" s="53">
        <v>4.2411000000000003</v>
      </c>
      <c r="O184" s="53">
        <v>3.8408000000000002</v>
      </c>
      <c r="P184" s="53">
        <v>4.0208000000000004</v>
      </c>
      <c r="Q184" s="53">
        <v>4.4477000000000002</v>
      </c>
      <c r="R184" s="53">
        <v>5.1056999999999997</v>
      </c>
      <c r="S184" s="53">
        <v>4.8910999999999998</v>
      </c>
      <c r="T184" s="53">
        <v>3.1139000000000001</v>
      </c>
      <c r="U184" s="53">
        <v>2.5190999999999999</v>
      </c>
      <c r="V184" s="53">
        <v>1.6431</v>
      </c>
      <c r="W184" s="53">
        <v>0.63400000000000001</v>
      </c>
      <c r="X184" s="53">
        <v>0.12770000000000001</v>
      </c>
      <c r="Y184" s="53">
        <v>1.03E-2</v>
      </c>
      <c r="Z184" s="54" t="s">
        <v>182</v>
      </c>
    </row>
    <row r="185" spans="1:26" s="54" customFormat="1" x14ac:dyDescent="0.15">
      <c r="A185" s="53" t="str">
        <f t="shared" si="8"/>
        <v>長崎県女</v>
      </c>
      <c r="B185" s="53" t="s">
        <v>181</v>
      </c>
      <c r="C185" s="53" t="s">
        <v>19</v>
      </c>
      <c r="D185" s="53">
        <v>69.540499999999994</v>
      </c>
      <c r="E185" s="53">
        <v>2.3902000000000001</v>
      </c>
      <c r="F185" s="53">
        <v>2.7484000000000002</v>
      </c>
      <c r="G185" s="53">
        <v>2.8578999999999999</v>
      </c>
      <c r="H185" s="53">
        <v>2.8226</v>
      </c>
      <c r="I185" s="53">
        <v>2.3969999999999998</v>
      </c>
      <c r="J185" s="53">
        <v>2.5184000000000002</v>
      </c>
      <c r="K185" s="53">
        <v>2.9943</v>
      </c>
      <c r="L185" s="53">
        <v>3.5316000000000001</v>
      </c>
      <c r="M185" s="53">
        <v>3.9315000000000002</v>
      </c>
      <c r="N185" s="53">
        <v>4.4583000000000004</v>
      </c>
      <c r="O185" s="53">
        <v>4.2481999999999998</v>
      </c>
      <c r="P185" s="53">
        <v>4.3948999999999998</v>
      </c>
      <c r="Q185" s="53">
        <v>4.7923999999999998</v>
      </c>
      <c r="R185" s="53">
        <v>5.4882</v>
      </c>
      <c r="S185" s="53">
        <v>5.5416999999999996</v>
      </c>
      <c r="T185" s="53">
        <v>4.2664999999999997</v>
      </c>
      <c r="U185" s="53">
        <v>3.9018000000000002</v>
      </c>
      <c r="V185" s="53">
        <v>3.2067000000000001</v>
      </c>
      <c r="W185" s="53">
        <v>1.8512999999999999</v>
      </c>
      <c r="X185" s="53">
        <v>0.62760000000000005</v>
      </c>
      <c r="Y185" s="53">
        <v>0.1066</v>
      </c>
    </row>
    <row r="186" spans="1:26" s="54" customFormat="1" x14ac:dyDescent="0.15">
      <c r="A186" s="53" t="str">
        <f t="shared" si="8"/>
        <v>熊本県総数</v>
      </c>
      <c r="B186" s="53" t="s">
        <v>183</v>
      </c>
      <c r="C186" s="53" t="s">
        <v>85</v>
      </c>
      <c r="D186" s="53">
        <v>173.83009999999999</v>
      </c>
      <c r="E186" s="53">
        <v>6.9040999999999997</v>
      </c>
      <c r="F186" s="53">
        <v>7.8543000000000003</v>
      </c>
      <c r="G186" s="53">
        <v>8.0782000000000007</v>
      </c>
      <c r="H186" s="53">
        <v>7.9371</v>
      </c>
      <c r="I186" s="53">
        <v>6.9827000000000004</v>
      </c>
      <c r="J186" s="53">
        <v>7.1763000000000003</v>
      </c>
      <c r="K186" s="53">
        <v>8.3016000000000005</v>
      </c>
      <c r="L186" s="53">
        <v>9.7053999999999991</v>
      </c>
      <c r="M186" s="53">
        <v>10.6373</v>
      </c>
      <c r="N186" s="53">
        <v>11.234500000000001</v>
      </c>
      <c r="O186" s="53">
        <v>10.1844</v>
      </c>
      <c r="P186" s="53">
        <v>10.6541</v>
      </c>
      <c r="Q186" s="53">
        <v>11.606400000000001</v>
      </c>
      <c r="R186" s="53">
        <v>12.9764</v>
      </c>
      <c r="S186" s="53">
        <v>12.8314</v>
      </c>
      <c r="T186" s="53">
        <v>9.2607999999999997</v>
      </c>
      <c r="U186" s="53">
        <v>8.0998999999999999</v>
      </c>
      <c r="V186" s="53">
        <v>6.3319000000000001</v>
      </c>
      <c r="W186" s="53">
        <v>3.3610000000000002</v>
      </c>
      <c r="X186" s="53">
        <v>1.0215000000000001</v>
      </c>
      <c r="Y186" s="53">
        <v>0.1709</v>
      </c>
    </row>
    <row r="187" spans="1:26" s="54" customFormat="1" x14ac:dyDescent="0.15">
      <c r="A187" s="53" t="str">
        <f t="shared" si="8"/>
        <v>熊本県男</v>
      </c>
      <c r="B187" s="53" t="s">
        <v>183</v>
      </c>
      <c r="C187" s="53" t="s">
        <v>17</v>
      </c>
      <c r="D187" s="53">
        <v>82.248099999999994</v>
      </c>
      <c r="E187" s="53">
        <v>3.5224000000000002</v>
      </c>
      <c r="F187" s="53">
        <v>4.0389999999999997</v>
      </c>
      <c r="G187" s="53">
        <v>4.1224999999999996</v>
      </c>
      <c r="H187" s="53">
        <v>4.0826000000000002</v>
      </c>
      <c r="I187" s="53">
        <v>3.4748999999999999</v>
      </c>
      <c r="J187" s="53">
        <v>3.5402999999999998</v>
      </c>
      <c r="K187" s="53">
        <v>4.0814000000000004</v>
      </c>
      <c r="L187" s="53">
        <v>4.7873000000000001</v>
      </c>
      <c r="M187" s="53">
        <v>5.2641999999999998</v>
      </c>
      <c r="N187" s="53">
        <v>5.5101000000000004</v>
      </c>
      <c r="O187" s="53">
        <v>4.8526999999999996</v>
      </c>
      <c r="P187" s="53">
        <v>5.0787000000000004</v>
      </c>
      <c r="Q187" s="53">
        <v>5.5926999999999998</v>
      </c>
      <c r="R187" s="53">
        <v>6.2733999999999996</v>
      </c>
      <c r="S187" s="53">
        <v>6.0884999999999998</v>
      </c>
      <c r="T187" s="53">
        <v>4.0058999999999996</v>
      </c>
      <c r="U187" s="53">
        <v>3.2216999999999998</v>
      </c>
      <c r="V187" s="53">
        <v>2.2065999999999999</v>
      </c>
      <c r="W187" s="53">
        <v>0.92</v>
      </c>
      <c r="X187" s="53">
        <v>0.18210000000000001</v>
      </c>
      <c r="Y187" s="53">
        <v>2.0500000000000001E-2</v>
      </c>
      <c r="Z187" s="54" t="s">
        <v>184</v>
      </c>
    </row>
    <row r="188" spans="1:26" s="54" customFormat="1" x14ac:dyDescent="0.15">
      <c r="A188" s="53" t="str">
        <f t="shared" si="8"/>
        <v>熊本県女</v>
      </c>
      <c r="B188" s="53" t="s">
        <v>183</v>
      </c>
      <c r="C188" s="53" t="s">
        <v>19</v>
      </c>
      <c r="D188" s="53">
        <v>91.581999999999994</v>
      </c>
      <c r="E188" s="53">
        <v>3.3816999999999999</v>
      </c>
      <c r="F188" s="53">
        <v>3.8153000000000001</v>
      </c>
      <c r="G188" s="53">
        <v>3.9557000000000002</v>
      </c>
      <c r="H188" s="53">
        <v>3.8544999999999998</v>
      </c>
      <c r="I188" s="53">
        <v>3.5078</v>
      </c>
      <c r="J188" s="53">
        <v>3.6360000000000001</v>
      </c>
      <c r="K188" s="53">
        <v>4.2202000000000002</v>
      </c>
      <c r="L188" s="53">
        <v>4.9180999999999999</v>
      </c>
      <c r="M188" s="53">
        <v>5.3731</v>
      </c>
      <c r="N188" s="53">
        <v>5.7244000000000002</v>
      </c>
      <c r="O188" s="53">
        <v>5.3316999999999997</v>
      </c>
      <c r="P188" s="53">
        <v>5.5754000000000001</v>
      </c>
      <c r="Q188" s="53">
        <v>6.0137</v>
      </c>
      <c r="R188" s="53">
        <v>6.7030000000000003</v>
      </c>
      <c r="S188" s="53">
        <v>6.7428999999999997</v>
      </c>
      <c r="T188" s="53">
        <v>5.2549000000000001</v>
      </c>
      <c r="U188" s="53">
        <v>4.8781999999999996</v>
      </c>
      <c r="V188" s="53">
        <v>4.1253000000000002</v>
      </c>
      <c r="W188" s="53">
        <v>2.4409999999999998</v>
      </c>
      <c r="X188" s="53">
        <v>0.83940000000000003</v>
      </c>
      <c r="Y188" s="53">
        <v>0.15040000000000001</v>
      </c>
    </row>
    <row r="189" spans="1:26" s="54" customFormat="1" x14ac:dyDescent="0.15">
      <c r="A189" s="53" t="str">
        <f t="shared" si="8"/>
        <v>大分県総数</v>
      </c>
      <c r="B189" s="53" t="s">
        <v>185</v>
      </c>
      <c r="C189" s="53" t="s">
        <v>186</v>
      </c>
      <c r="D189" s="53">
        <v>112.3852</v>
      </c>
      <c r="E189" s="53">
        <v>3.9990999999999999</v>
      </c>
      <c r="F189" s="53">
        <v>4.6097000000000001</v>
      </c>
      <c r="G189" s="53">
        <v>4.9184000000000001</v>
      </c>
      <c r="H189" s="53">
        <v>4.8705999999999996</v>
      </c>
      <c r="I189" s="53">
        <v>4.2771999999999997</v>
      </c>
      <c r="J189" s="53">
        <v>4.4004000000000003</v>
      </c>
      <c r="K189" s="53">
        <v>5.0903</v>
      </c>
      <c r="L189" s="53">
        <v>5.9885999999999999</v>
      </c>
      <c r="M189" s="53">
        <v>6.9543999999999997</v>
      </c>
      <c r="N189" s="53">
        <v>7.5712000000000002</v>
      </c>
      <c r="O189" s="53">
        <v>6.5568999999999997</v>
      </c>
      <c r="P189" s="53">
        <v>6.5956000000000001</v>
      </c>
      <c r="Q189" s="53">
        <v>7.3475000000000001</v>
      </c>
      <c r="R189" s="53">
        <v>8.4717000000000002</v>
      </c>
      <c r="S189" s="53">
        <v>9.1082999999999998</v>
      </c>
      <c r="T189" s="53">
        <v>6.7122999999999999</v>
      </c>
      <c r="U189" s="53">
        <v>5.4387999999999996</v>
      </c>
      <c r="V189" s="53">
        <v>4.2172999999999998</v>
      </c>
      <c r="W189" s="53">
        <v>2.2238000000000002</v>
      </c>
      <c r="X189" s="53">
        <v>0.64729999999999999</v>
      </c>
      <c r="Y189" s="53">
        <v>9.9699999999999997E-2</v>
      </c>
    </row>
    <row r="190" spans="1:26" s="54" customFormat="1" x14ac:dyDescent="0.15">
      <c r="A190" s="53" t="str">
        <f t="shared" si="8"/>
        <v>大分県男</v>
      </c>
      <c r="B190" s="53" t="s">
        <v>185</v>
      </c>
      <c r="C190" s="53" t="s">
        <v>17</v>
      </c>
      <c r="D190" s="53">
        <v>53.3414</v>
      </c>
      <c r="E190" s="53">
        <v>2.0394000000000001</v>
      </c>
      <c r="F190" s="53">
        <v>2.3614999999999999</v>
      </c>
      <c r="G190" s="53">
        <v>2.5093999999999999</v>
      </c>
      <c r="H190" s="53">
        <v>2.5297000000000001</v>
      </c>
      <c r="I190" s="53">
        <v>2.1768999999999998</v>
      </c>
      <c r="J190" s="53">
        <v>2.2490000000000001</v>
      </c>
      <c r="K190" s="53">
        <v>2.5644999999999998</v>
      </c>
      <c r="L190" s="53">
        <v>2.9923999999999999</v>
      </c>
      <c r="M190" s="53">
        <v>3.4918999999999998</v>
      </c>
      <c r="N190" s="53">
        <v>3.7452999999999999</v>
      </c>
      <c r="O190" s="53">
        <v>3.1621000000000001</v>
      </c>
      <c r="P190" s="53">
        <v>3.1425000000000001</v>
      </c>
      <c r="Q190" s="53">
        <v>3.5036</v>
      </c>
      <c r="R190" s="53">
        <v>4.0523999999999996</v>
      </c>
      <c r="S190" s="53">
        <v>4.2557</v>
      </c>
      <c r="T190" s="53">
        <v>2.9167999999999998</v>
      </c>
      <c r="U190" s="53">
        <v>2.1635</v>
      </c>
      <c r="V190" s="53">
        <v>1.4573</v>
      </c>
      <c r="W190" s="53">
        <v>0.60640000000000005</v>
      </c>
      <c r="X190" s="53">
        <v>0.11990000000000001</v>
      </c>
      <c r="Y190" s="53">
        <v>1.21E-2</v>
      </c>
      <c r="Z190" s="54" t="s">
        <v>187</v>
      </c>
    </row>
    <row r="191" spans="1:26" s="54" customFormat="1" x14ac:dyDescent="0.15">
      <c r="A191" s="53" t="str">
        <f t="shared" si="8"/>
        <v>大分県女</v>
      </c>
      <c r="B191" s="53" t="s">
        <v>185</v>
      </c>
      <c r="C191" s="53" t="s">
        <v>19</v>
      </c>
      <c r="D191" s="53">
        <v>59.043799999999997</v>
      </c>
      <c r="E191" s="53">
        <v>1.9597</v>
      </c>
      <c r="F191" s="53">
        <v>2.2482000000000002</v>
      </c>
      <c r="G191" s="53">
        <v>2.4089999999999998</v>
      </c>
      <c r="H191" s="53">
        <v>2.3409</v>
      </c>
      <c r="I191" s="53">
        <v>2.1002999999999998</v>
      </c>
      <c r="J191" s="53">
        <v>2.1514000000000002</v>
      </c>
      <c r="K191" s="53">
        <v>2.5257999999999998</v>
      </c>
      <c r="L191" s="53">
        <v>2.9962</v>
      </c>
      <c r="M191" s="53">
        <v>3.4624999999999999</v>
      </c>
      <c r="N191" s="53">
        <v>3.8258999999999999</v>
      </c>
      <c r="O191" s="53">
        <v>3.3948</v>
      </c>
      <c r="P191" s="53">
        <v>3.4531000000000001</v>
      </c>
      <c r="Q191" s="53">
        <v>3.8439000000000001</v>
      </c>
      <c r="R191" s="53">
        <v>4.4192999999999998</v>
      </c>
      <c r="S191" s="53">
        <v>4.8525999999999998</v>
      </c>
      <c r="T191" s="53">
        <v>3.7955000000000001</v>
      </c>
      <c r="U191" s="53">
        <v>3.2753000000000001</v>
      </c>
      <c r="V191" s="53">
        <v>2.76</v>
      </c>
      <c r="W191" s="53">
        <v>1.6173999999999999</v>
      </c>
      <c r="X191" s="53">
        <v>0.52739999999999998</v>
      </c>
      <c r="Y191" s="53">
        <v>8.7599999999999997E-2</v>
      </c>
    </row>
    <row r="192" spans="1:26" s="54" customFormat="1" x14ac:dyDescent="0.15">
      <c r="A192" s="53" t="str">
        <f t="shared" si="8"/>
        <v>宮崎県総数</v>
      </c>
      <c r="B192" s="53" t="s">
        <v>188</v>
      </c>
      <c r="C192" s="53" t="s">
        <v>85</v>
      </c>
      <c r="D192" s="53">
        <v>106.9576</v>
      </c>
      <c r="E192" s="53">
        <v>4.1185</v>
      </c>
      <c r="F192" s="53">
        <v>4.8052999999999999</v>
      </c>
      <c r="G192" s="53">
        <v>5.0534999999999997</v>
      </c>
      <c r="H192" s="53">
        <v>4.7347000000000001</v>
      </c>
      <c r="I192" s="53">
        <v>3.7831000000000001</v>
      </c>
      <c r="J192" s="53">
        <v>4.0750999999999999</v>
      </c>
      <c r="K192" s="53">
        <v>4.8204000000000002</v>
      </c>
      <c r="L192" s="53">
        <v>5.8118999999999996</v>
      </c>
      <c r="M192" s="53">
        <v>6.5900999999999996</v>
      </c>
      <c r="N192" s="53">
        <v>6.9907000000000004</v>
      </c>
      <c r="O192" s="53">
        <v>6.1273</v>
      </c>
      <c r="P192" s="53">
        <v>6.5290999999999997</v>
      </c>
      <c r="Q192" s="53">
        <v>7.3631000000000002</v>
      </c>
      <c r="R192" s="53">
        <v>8.3262</v>
      </c>
      <c r="S192" s="53">
        <v>8.3796999999999997</v>
      </c>
      <c r="T192" s="53">
        <v>5.9135</v>
      </c>
      <c r="U192" s="53">
        <v>5.0865999999999998</v>
      </c>
      <c r="V192" s="53">
        <v>3.9904999999999999</v>
      </c>
      <c r="W192" s="53">
        <v>2.0653000000000001</v>
      </c>
      <c r="X192" s="53">
        <v>0.58850000000000002</v>
      </c>
      <c r="Y192" s="53">
        <v>0.104</v>
      </c>
    </row>
    <row r="193" spans="1:26" s="54" customFormat="1" x14ac:dyDescent="0.15">
      <c r="A193" s="53" t="str">
        <f t="shared" si="8"/>
        <v>宮崎県男</v>
      </c>
      <c r="B193" s="53" t="s">
        <v>188</v>
      </c>
      <c r="C193" s="53" t="s">
        <v>17</v>
      </c>
      <c r="D193" s="53">
        <v>50.476300000000002</v>
      </c>
      <c r="E193" s="53">
        <v>2.0985999999999998</v>
      </c>
      <c r="F193" s="53">
        <v>2.4519000000000002</v>
      </c>
      <c r="G193" s="53">
        <v>2.589</v>
      </c>
      <c r="H193" s="53">
        <v>2.4315000000000002</v>
      </c>
      <c r="I193" s="53">
        <v>1.8875</v>
      </c>
      <c r="J193" s="53">
        <v>2.0499000000000001</v>
      </c>
      <c r="K193" s="53">
        <v>2.3489</v>
      </c>
      <c r="L193" s="53">
        <v>2.8207</v>
      </c>
      <c r="M193" s="53">
        <v>3.2503000000000002</v>
      </c>
      <c r="N193" s="53">
        <v>3.4157999999999999</v>
      </c>
      <c r="O193" s="53">
        <v>2.9306999999999999</v>
      </c>
      <c r="P193" s="53">
        <v>3.1139999999999999</v>
      </c>
      <c r="Q193" s="53">
        <v>3.5171000000000001</v>
      </c>
      <c r="R193" s="53">
        <v>4.0011000000000001</v>
      </c>
      <c r="S193" s="53">
        <v>3.9184000000000001</v>
      </c>
      <c r="T193" s="53">
        <v>2.5867</v>
      </c>
      <c r="U193" s="53">
        <v>2.0388999999999999</v>
      </c>
      <c r="V193" s="53">
        <v>1.401</v>
      </c>
      <c r="W193" s="53">
        <v>0.55449999999999999</v>
      </c>
      <c r="X193" s="53">
        <v>0.1011</v>
      </c>
      <c r="Y193" s="53">
        <v>1.23E-2</v>
      </c>
      <c r="Z193" s="54" t="s">
        <v>189</v>
      </c>
    </row>
    <row r="194" spans="1:26" s="54" customFormat="1" x14ac:dyDescent="0.15">
      <c r="A194" s="53" t="str">
        <f t="shared" si="8"/>
        <v>宮崎県女</v>
      </c>
      <c r="B194" s="53" t="s">
        <v>188</v>
      </c>
      <c r="C194" s="53" t="s">
        <v>19</v>
      </c>
      <c r="D194" s="53">
        <v>56.481299999999997</v>
      </c>
      <c r="E194" s="53">
        <v>2.0198999999999998</v>
      </c>
      <c r="F194" s="53">
        <v>2.3534000000000002</v>
      </c>
      <c r="G194" s="53">
        <v>2.4645000000000001</v>
      </c>
      <c r="H194" s="53">
        <v>2.3031999999999999</v>
      </c>
      <c r="I194" s="53">
        <v>1.8956</v>
      </c>
      <c r="J194" s="53">
        <v>2.0251999999999999</v>
      </c>
      <c r="K194" s="53">
        <v>2.4714999999999998</v>
      </c>
      <c r="L194" s="53">
        <v>2.9912000000000001</v>
      </c>
      <c r="M194" s="53">
        <v>3.3397999999999999</v>
      </c>
      <c r="N194" s="53">
        <v>3.5749</v>
      </c>
      <c r="O194" s="53">
        <v>3.1966000000000001</v>
      </c>
      <c r="P194" s="53">
        <v>3.4150999999999998</v>
      </c>
      <c r="Q194" s="53">
        <v>3.8460000000000001</v>
      </c>
      <c r="R194" s="53">
        <v>4.3250999999999999</v>
      </c>
      <c r="S194" s="53">
        <v>4.4612999999999996</v>
      </c>
      <c r="T194" s="53">
        <v>3.3268</v>
      </c>
      <c r="U194" s="53">
        <v>3.0476999999999999</v>
      </c>
      <c r="V194" s="53">
        <v>2.5895000000000001</v>
      </c>
      <c r="W194" s="53">
        <v>1.5107999999999999</v>
      </c>
      <c r="X194" s="53">
        <v>0.4874</v>
      </c>
      <c r="Y194" s="53">
        <v>9.1700000000000004E-2</v>
      </c>
    </row>
    <row r="195" spans="1:26" s="54" customFormat="1" x14ac:dyDescent="0.15">
      <c r="A195" s="53" t="str">
        <f t="shared" si="8"/>
        <v>鹿児島県総数</v>
      </c>
      <c r="B195" s="53" t="s">
        <v>190</v>
      </c>
      <c r="C195" s="53" t="s">
        <v>85</v>
      </c>
      <c r="D195" s="53">
        <v>158.82560000000001</v>
      </c>
      <c r="E195" s="53">
        <v>6.0922999999999998</v>
      </c>
      <c r="F195" s="53">
        <v>7.1028000000000002</v>
      </c>
      <c r="G195" s="53">
        <v>7.343</v>
      </c>
      <c r="H195" s="53">
        <v>6.9177</v>
      </c>
      <c r="I195" s="53">
        <v>5.4238</v>
      </c>
      <c r="J195" s="53">
        <v>5.8780000000000001</v>
      </c>
      <c r="K195" s="53">
        <v>7.1089000000000002</v>
      </c>
      <c r="L195" s="53">
        <v>8.5950000000000006</v>
      </c>
      <c r="M195" s="53">
        <v>9.3194999999999997</v>
      </c>
      <c r="N195" s="53">
        <v>9.7009000000000007</v>
      </c>
      <c r="O195" s="53">
        <v>9.0650999999999993</v>
      </c>
      <c r="P195" s="53">
        <v>9.8560999999999996</v>
      </c>
      <c r="Q195" s="53">
        <v>11.3544</v>
      </c>
      <c r="R195" s="53">
        <v>12.6472</v>
      </c>
      <c r="S195" s="53">
        <v>11.7065</v>
      </c>
      <c r="T195" s="53">
        <v>8.3744999999999994</v>
      </c>
      <c r="U195" s="53">
        <v>7.5137999999999998</v>
      </c>
      <c r="V195" s="53">
        <v>5.99</v>
      </c>
      <c r="W195" s="53">
        <v>3.2155</v>
      </c>
      <c r="X195" s="53">
        <v>0.9748</v>
      </c>
      <c r="Y195" s="53">
        <v>0.1668</v>
      </c>
    </row>
    <row r="196" spans="1:26" s="54" customFormat="1" x14ac:dyDescent="0.15">
      <c r="A196" s="53" t="str">
        <f t="shared" si="8"/>
        <v>鹿児島県男</v>
      </c>
      <c r="B196" s="53" t="s">
        <v>190</v>
      </c>
      <c r="C196" s="53" t="s">
        <v>17</v>
      </c>
      <c r="D196" s="53">
        <v>74.830600000000004</v>
      </c>
      <c r="E196" s="53">
        <v>3.1116999999999999</v>
      </c>
      <c r="F196" s="53">
        <v>3.6492</v>
      </c>
      <c r="G196" s="53">
        <v>3.8033000000000001</v>
      </c>
      <c r="H196" s="53">
        <v>3.5044</v>
      </c>
      <c r="I196" s="53">
        <v>2.6103999999999998</v>
      </c>
      <c r="J196" s="53">
        <v>2.819</v>
      </c>
      <c r="K196" s="53">
        <v>3.3980999999999999</v>
      </c>
      <c r="L196" s="53">
        <v>4.1258999999999997</v>
      </c>
      <c r="M196" s="53">
        <v>4.4996</v>
      </c>
      <c r="N196" s="53">
        <v>4.7149999999999999</v>
      </c>
      <c r="O196" s="53">
        <v>4.2931999999999997</v>
      </c>
      <c r="P196" s="53">
        <v>4.7061000000000002</v>
      </c>
      <c r="Q196" s="53">
        <v>5.4973999999999998</v>
      </c>
      <c r="R196" s="53">
        <v>6.2203999999999997</v>
      </c>
      <c r="S196" s="53">
        <v>5.6532999999999998</v>
      </c>
      <c r="T196" s="53">
        <v>3.6919</v>
      </c>
      <c r="U196" s="53">
        <v>3.0036</v>
      </c>
      <c r="V196" s="53">
        <v>2.0678000000000001</v>
      </c>
      <c r="W196" s="53">
        <v>0.83789999999999998</v>
      </c>
      <c r="X196" s="53">
        <v>0.16739999999999999</v>
      </c>
      <c r="Y196" s="53">
        <v>1.9199999999999998E-2</v>
      </c>
      <c r="Z196" s="54" t="s">
        <v>191</v>
      </c>
    </row>
    <row r="197" spans="1:26" s="54" customFormat="1" x14ac:dyDescent="0.15">
      <c r="A197" s="53" t="str">
        <f t="shared" si="8"/>
        <v>鹿児島県女</v>
      </c>
      <c r="B197" s="53" t="s">
        <v>190</v>
      </c>
      <c r="C197" s="53" t="s">
        <v>19</v>
      </c>
      <c r="D197" s="53">
        <v>83.995000000000005</v>
      </c>
      <c r="E197" s="53">
        <v>2.9805999999999999</v>
      </c>
      <c r="F197" s="53">
        <v>3.4535999999999998</v>
      </c>
      <c r="G197" s="53">
        <v>3.5396999999999998</v>
      </c>
      <c r="H197" s="53">
        <v>3.4133</v>
      </c>
      <c r="I197" s="53">
        <v>2.8134000000000001</v>
      </c>
      <c r="J197" s="53">
        <v>3.0590000000000002</v>
      </c>
      <c r="K197" s="53">
        <v>3.7107999999999999</v>
      </c>
      <c r="L197" s="53">
        <v>4.4691000000000001</v>
      </c>
      <c r="M197" s="53">
        <v>4.8198999999999996</v>
      </c>
      <c r="N197" s="53">
        <v>4.9859</v>
      </c>
      <c r="O197" s="53">
        <v>4.7718999999999996</v>
      </c>
      <c r="P197" s="53">
        <v>5.15</v>
      </c>
      <c r="Q197" s="53">
        <v>5.8570000000000002</v>
      </c>
      <c r="R197" s="53">
        <v>6.4268000000000001</v>
      </c>
      <c r="S197" s="53">
        <v>6.0532000000000004</v>
      </c>
      <c r="T197" s="53">
        <v>4.6825999999999999</v>
      </c>
      <c r="U197" s="53">
        <v>4.5102000000000002</v>
      </c>
      <c r="V197" s="53">
        <v>3.9222000000000001</v>
      </c>
      <c r="W197" s="53">
        <v>2.3776000000000002</v>
      </c>
      <c r="X197" s="53">
        <v>0.80740000000000001</v>
      </c>
      <c r="Y197" s="53">
        <v>0.14760000000000001</v>
      </c>
    </row>
    <row r="198" spans="1:26" s="54" customFormat="1" x14ac:dyDescent="0.15">
      <c r="A198" s="53" t="str">
        <f t="shared" si="8"/>
        <v>沖縄県総数</v>
      </c>
      <c r="B198" s="53" t="s">
        <v>192</v>
      </c>
      <c r="C198" s="53" t="s">
        <v>85</v>
      </c>
      <c r="D198" s="53">
        <v>146.74799999999999</v>
      </c>
      <c r="E198" s="53">
        <v>7.7333999999999996</v>
      </c>
      <c r="F198" s="53">
        <v>8.3416999999999994</v>
      </c>
      <c r="G198" s="53">
        <v>8.2494999999999994</v>
      </c>
      <c r="H198" s="53">
        <v>7.7793000000000001</v>
      </c>
      <c r="I198" s="53">
        <v>7.0129000000000001</v>
      </c>
      <c r="J198" s="53">
        <v>7.4283000000000001</v>
      </c>
      <c r="K198" s="53">
        <v>8.3589000000000002</v>
      </c>
      <c r="L198" s="53">
        <v>9.3102</v>
      </c>
      <c r="M198" s="53">
        <v>9.7728999999999999</v>
      </c>
      <c r="N198" s="53">
        <v>10.5634</v>
      </c>
      <c r="O198" s="53">
        <v>9.1716999999999995</v>
      </c>
      <c r="P198" s="53">
        <v>8.7414000000000005</v>
      </c>
      <c r="Q198" s="53">
        <v>8.9763999999999999</v>
      </c>
      <c r="R198" s="53">
        <v>9.4370999999999992</v>
      </c>
      <c r="S198" s="53">
        <v>7.4778000000000002</v>
      </c>
      <c r="T198" s="53">
        <v>5.0952000000000002</v>
      </c>
      <c r="U198" s="53">
        <v>4.8372999999999999</v>
      </c>
      <c r="V198" s="53">
        <v>3.3464999999999998</v>
      </c>
      <c r="W198" s="53">
        <v>1.6617999999999999</v>
      </c>
      <c r="X198" s="53">
        <v>0.497</v>
      </c>
      <c r="Y198" s="53">
        <v>0.1181</v>
      </c>
    </row>
    <row r="199" spans="1:26" s="54" customFormat="1" x14ac:dyDescent="0.15">
      <c r="A199" s="53" t="str">
        <f t="shared" si="8"/>
        <v>沖縄県男</v>
      </c>
      <c r="B199" s="53" t="s">
        <v>192</v>
      </c>
      <c r="C199" s="53" t="s">
        <v>17</v>
      </c>
      <c r="D199" s="53">
        <v>72.281199999999998</v>
      </c>
      <c r="E199" s="53">
        <v>3.9643999999999999</v>
      </c>
      <c r="F199" s="53">
        <v>4.2335000000000003</v>
      </c>
      <c r="G199" s="53">
        <v>4.2031000000000001</v>
      </c>
      <c r="H199" s="53">
        <v>3.9929999999999999</v>
      </c>
      <c r="I199" s="53">
        <v>3.5853999999999999</v>
      </c>
      <c r="J199" s="53">
        <v>3.7372999999999998</v>
      </c>
      <c r="K199" s="53">
        <v>4.1543999999999999</v>
      </c>
      <c r="L199" s="53">
        <v>4.5949</v>
      </c>
      <c r="M199" s="53">
        <v>4.8695000000000004</v>
      </c>
      <c r="N199" s="53">
        <v>5.3227000000000002</v>
      </c>
      <c r="O199" s="53">
        <v>4.5856000000000003</v>
      </c>
      <c r="P199" s="53">
        <v>4.3872</v>
      </c>
      <c r="Q199" s="53">
        <v>4.4961000000000002</v>
      </c>
      <c r="R199" s="53">
        <v>4.7298999999999998</v>
      </c>
      <c r="S199" s="53">
        <v>3.6810999999999998</v>
      </c>
      <c r="T199" s="53">
        <v>2.3443000000000001</v>
      </c>
      <c r="U199" s="53">
        <v>2.0474000000000001</v>
      </c>
      <c r="V199" s="53">
        <v>1.2437</v>
      </c>
      <c r="W199" s="53">
        <v>0.45910000000000001</v>
      </c>
      <c r="X199" s="53">
        <v>8.6999999999999994E-2</v>
      </c>
      <c r="Y199" s="53">
        <v>1.47E-2</v>
      </c>
      <c r="Z199" s="54" t="s">
        <v>193</v>
      </c>
    </row>
    <row r="200" spans="1:26" s="54" customFormat="1" x14ac:dyDescent="0.15">
      <c r="A200" s="53" t="str">
        <f t="shared" si="8"/>
        <v>沖縄県女</v>
      </c>
      <c r="B200" s="53" t="s">
        <v>192</v>
      </c>
      <c r="C200" s="53" t="s">
        <v>19</v>
      </c>
      <c r="D200" s="53">
        <v>74.466800000000006</v>
      </c>
      <c r="E200" s="53">
        <v>3.7690000000000001</v>
      </c>
      <c r="F200" s="53">
        <v>4.1082000000000001</v>
      </c>
      <c r="G200" s="53">
        <v>4.0464000000000002</v>
      </c>
      <c r="H200" s="53">
        <v>3.7863000000000002</v>
      </c>
      <c r="I200" s="53">
        <v>3.4275000000000002</v>
      </c>
      <c r="J200" s="53">
        <v>3.6909999999999998</v>
      </c>
      <c r="K200" s="53">
        <v>4.2045000000000003</v>
      </c>
      <c r="L200" s="53">
        <v>4.7153</v>
      </c>
      <c r="M200" s="53">
        <v>4.9034000000000004</v>
      </c>
      <c r="N200" s="53">
        <v>5.2407000000000004</v>
      </c>
      <c r="O200" s="53">
        <v>4.5861000000000001</v>
      </c>
      <c r="P200" s="53">
        <v>4.3541999999999996</v>
      </c>
      <c r="Q200" s="53">
        <v>4.4802999999999997</v>
      </c>
      <c r="R200" s="53">
        <v>4.7072000000000003</v>
      </c>
      <c r="S200" s="53">
        <v>3.7967</v>
      </c>
      <c r="T200" s="53">
        <v>2.7509000000000001</v>
      </c>
      <c r="U200" s="53">
        <v>2.7898999999999998</v>
      </c>
      <c r="V200" s="53">
        <v>2.1027999999999998</v>
      </c>
      <c r="W200" s="53">
        <v>1.2027000000000001</v>
      </c>
      <c r="X200" s="53">
        <v>0.41</v>
      </c>
      <c r="Y200" s="53">
        <v>0.10340000000000001</v>
      </c>
    </row>
    <row r="201" spans="1:26" x14ac:dyDescent="0.15">
      <c r="B201" s="53" t="s">
        <v>194</v>
      </c>
      <c r="C201" s="53" t="s">
        <v>195</v>
      </c>
      <c r="D201" s="53" t="s">
        <v>196</v>
      </c>
      <c r="E201" s="53" t="s">
        <v>197</v>
      </c>
      <c r="F201" s="53" t="s">
        <v>198</v>
      </c>
      <c r="G201" s="53" t="s">
        <v>199</v>
      </c>
      <c r="H201" s="53" t="s">
        <v>200</v>
      </c>
      <c r="I201" s="53" t="s">
        <v>201</v>
      </c>
      <c r="J201" s="53" t="s">
        <v>202</v>
      </c>
      <c r="K201" s="53" t="s">
        <v>203</v>
      </c>
      <c r="L201" s="53" t="s">
        <v>204</v>
      </c>
      <c r="M201" s="53" t="s">
        <v>205</v>
      </c>
      <c r="N201" s="53" t="s">
        <v>206</v>
      </c>
      <c r="O201" s="53" t="s">
        <v>207</v>
      </c>
      <c r="P201" s="53" t="s">
        <v>208</v>
      </c>
      <c r="Q201" s="53" t="s">
        <v>209</v>
      </c>
      <c r="R201" s="53" t="s">
        <v>210</v>
      </c>
      <c r="S201" s="53" t="s">
        <v>211</v>
      </c>
      <c r="T201" s="53" t="s">
        <v>212</v>
      </c>
      <c r="U201" s="53" t="s">
        <v>213</v>
      </c>
      <c r="V201" s="53" t="s">
        <v>214</v>
      </c>
      <c r="W201" s="53" t="s">
        <v>215</v>
      </c>
      <c r="X201" s="53" t="s">
        <v>216</v>
      </c>
      <c r="Y201" s="53" t="s">
        <v>217</v>
      </c>
    </row>
    <row r="202" spans="1:26" x14ac:dyDescent="0.15">
      <c r="A202" s="53" t="s">
        <v>218</v>
      </c>
      <c r="B202" s="53" t="s">
        <v>69</v>
      </c>
      <c r="C202" s="53" t="s">
        <v>219</v>
      </c>
      <c r="D202" s="79">
        <v>12361.1167</v>
      </c>
      <c r="E202" s="79">
        <v>649.28970000000004</v>
      </c>
      <c r="F202" s="79">
        <v>746.65570000000002</v>
      </c>
      <c r="G202" s="79">
        <v>852.67849999999999</v>
      </c>
      <c r="H202" s="79">
        <v>1000.7087</v>
      </c>
      <c r="I202" s="79">
        <v>880.01210000000003</v>
      </c>
      <c r="J202" s="79">
        <v>807.07129999999995</v>
      </c>
      <c r="K202" s="79">
        <v>778.76850000000002</v>
      </c>
      <c r="L202" s="79">
        <v>900.37800000000004</v>
      </c>
      <c r="M202" s="79">
        <v>1065.829</v>
      </c>
      <c r="N202" s="79">
        <v>901.80119999999999</v>
      </c>
      <c r="O202" s="79">
        <v>808.83860000000004</v>
      </c>
      <c r="P202" s="79">
        <v>772.48879999999997</v>
      </c>
      <c r="Q202" s="79">
        <v>674.50139999999999</v>
      </c>
      <c r="R202" s="79">
        <v>510.35759999999999</v>
      </c>
      <c r="S202" s="79">
        <v>381.7534</v>
      </c>
      <c r="T202" s="79">
        <v>301.82130000000001</v>
      </c>
      <c r="U202" s="79">
        <v>183.28579999999999</v>
      </c>
      <c r="V202" s="79">
        <v>83.305000000000007</v>
      </c>
      <c r="W202" s="79">
        <v>24.791899999999998</v>
      </c>
      <c r="X202" s="79">
        <v>3.8222</v>
      </c>
      <c r="Y202" s="79">
        <v>0.32229999999999998</v>
      </c>
    </row>
    <row r="203" spans="1:26" x14ac:dyDescent="0.15">
      <c r="A203" s="53" t="s">
        <v>220</v>
      </c>
      <c r="B203" s="53" t="s">
        <v>69</v>
      </c>
      <c r="C203" s="53" t="s">
        <v>17</v>
      </c>
      <c r="D203" s="79">
        <v>6069.6724000000004</v>
      </c>
      <c r="E203" s="79">
        <v>332.60390000000001</v>
      </c>
      <c r="F203" s="79">
        <v>382.18329999999997</v>
      </c>
      <c r="G203" s="79">
        <v>436.988</v>
      </c>
      <c r="H203" s="79">
        <v>512.22149999999999</v>
      </c>
      <c r="I203" s="79">
        <v>446.81990000000002</v>
      </c>
      <c r="J203" s="79">
        <v>407.84690000000001</v>
      </c>
      <c r="K203" s="79">
        <v>392.53530000000001</v>
      </c>
      <c r="L203" s="79">
        <v>452.48289999999997</v>
      </c>
      <c r="M203" s="79">
        <v>534.99850000000004</v>
      </c>
      <c r="N203" s="79">
        <v>448.22980000000001</v>
      </c>
      <c r="O203" s="79">
        <v>399.72480000000002</v>
      </c>
      <c r="P203" s="79">
        <v>378.33670000000001</v>
      </c>
      <c r="Q203" s="79">
        <v>323.6549</v>
      </c>
      <c r="R203" s="79">
        <v>219.47829999999999</v>
      </c>
      <c r="S203" s="79">
        <v>155.99719999999999</v>
      </c>
      <c r="T203" s="79">
        <v>119.7457</v>
      </c>
      <c r="U203" s="79">
        <v>67.838499999999996</v>
      </c>
      <c r="V203" s="79">
        <v>27.568000000000001</v>
      </c>
      <c r="W203" s="79">
        <v>7.1036999999999999</v>
      </c>
      <c r="X203" s="79">
        <v>0.96760000000000002</v>
      </c>
      <c r="Y203" s="79">
        <v>6.4699999999999994E-2</v>
      </c>
      <c r="Z203" s="53" t="s">
        <v>71</v>
      </c>
    </row>
    <row r="204" spans="1:26" x14ac:dyDescent="0.15">
      <c r="A204" s="53" t="s">
        <v>221</v>
      </c>
      <c r="B204" s="53" t="s">
        <v>69</v>
      </c>
      <c r="C204" s="53" t="s">
        <v>19</v>
      </c>
      <c r="D204" s="79">
        <v>6291.4443000000001</v>
      </c>
      <c r="E204" s="79">
        <v>316.68579999999997</v>
      </c>
      <c r="F204" s="79">
        <v>364.47239999999999</v>
      </c>
      <c r="G204" s="79">
        <v>415.69049999999999</v>
      </c>
      <c r="H204" s="79">
        <v>488.48719999999997</v>
      </c>
      <c r="I204" s="79">
        <v>433.19220000000001</v>
      </c>
      <c r="J204" s="79">
        <v>399.2244</v>
      </c>
      <c r="K204" s="79">
        <v>386.23320000000001</v>
      </c>
      <c r="L204" s="79">
        <v>447.89510000000001</v>
      </c>
      <c r="M204" s="79">
        <v>530.83050000000003</v>
      </c>
      <c r="N204" s="79">
        <v>453.57139999999998</v>
      </c>
      <c r="O204" s="79">
        <v>409.11380000000003</v>
      </c>
      <c r="P204" s="79">
        <v>394.15210000000002</v>
      </c>
      <c r="Q204" s="79">
        <v>350.84649999999999</v>
      </c>
      <c r="R204" s="79">
        <v>290.8793</v>
      </c>
      <c r="S204" s="79">
        <v>225.75620000000001</v>
      </c>
      <c r="T204" s="79">
        <v>182.07560000000001</v>
      </c>
      <c r="U204" s="79">
        <v>115.4473</v>
      </c>
      <c r="V204" s="79">
        <v>55.737000000000002</v>
      </c>
      <c r="W204" s="79">
        <v>17.688199999999998</v>
      </c>
      <c r="X204" s="79">
        <v>2.8546</v>
      </c>
      <c r="Y204" s="79">
        <v>0.2576</v>
      </c>
      <c r="Z204" s="55"/>
    </row>
    <row r="205" spans="1:26" x14ac:dyDescent="0.15">
      <c r="A205" s="53" t="s">
        <v>222</v>
      </c>
      <c r="B205" s="53" t="s">
        <v>72</v>
      </c>
      <c r="C205" s="53" t="s">
        <v>219</v>
      </c>
      <c r="D205" s="79">
        <v>9564.3521000000001</v>
      </c>
      <c r="E205" s="79">
        <v>502.69409999999999</v>
      </c>
      <c r="F205" s="79">
        <v>566.27949999999998</v>
      </c>
      <c r="G205" s="79">
        <v>647.15819999999997</v>
      </c>
      <c r="H205" s="79">
        <v>797.47540000000004</v>
      </c>
      <c r="I205" s="79">
        <v>738.68119999999999</v>
      </c>
      <c r="J205" s="79">
        <v>660.57370000000003</v>
      </c>
      <c r="K205" s="79">
        <v>613.70429999999999</v>
      </c>
      <c r="L205" s="79">
        <v>696.13400000000001</v>
      </c>
      <c r="M205" s="79">
        <v>838.32460000000003</v>
      </c>
      <c r="N205" s="79">
        <v>717.86500000000001</v>
      </c>
      <c r="O205" s="79">
        <v>630.67840000000001</v>
      </c>
      <c r="P205" s="79">
        <v>582.74279999999999</v>
      </c>
      <c r="Q205" s="79">
        <v>489.66759999999999</v>
      </c>
      <c r="R205" s="79">
        <v>363.81319999999999</v>
      </c>
      <c r="S205" s="79">
        <v>270.10520000000002</v>
      </c>
      <c r="T205" s="79">
        <v>212.75960000000001</v>
      </c>
      <c r="U205" s="79">
        <v>127.5715</v>
      </c>
      <c r="V205" s="79">
        <v>57.032899999999998</v>
      </c>
      <c r="W205" s="79">
        <v>16.658000000000001</v>
      </c>
      <c r="X205" s="79">
        <v>2.5251999999999999</v>
      </c>
      <c r="Y205" s="79">
        <v>0.2104</v>
      </c>
      <c r="Z205" s="55"/>
    </row>
    <row r="206" spans="1:26" x14ac:dyDescent="0.15">
      <c r="A206" s="53" t="s">
        <v>223</v>
      </c>
      <c r="B206" s="53" t="s">
        <v>72</v>
      </c>
      <c r="C206" s="53" t="s">
        <v>17</v>
      </c>
      <c r="D206" s="79">
        <v>4712.442</v>
      </c>
      <c r="E206" s="79">
        <v>257.59190000000001</v>
      </c>
      <c r="F206" s="79">
        <v>289.91120000000001</v>
      </c>
      <c r="G206" s="79">
        <v>331.59109999999998</v>
      </c>
      <c r="H206" s="79">
        <v>408.46339999999998</v>
      </c>
      <c r="I206" s="79">
        <v>377.70690000000002</v>
      </c>
      <c r="J206" s="79">
        <v>335.08150000000001</v>
      </c>
      <c r="K206" s="79">
        <v>310.03530000000001</v>
      </c>
      <c r="L206" s="79">
        <v>349.084</v>
      </c>
      <c r="M206" s="79">
        <v>418.36930000000001</v>
      </c>
      <c r="N206" s="79">
        <v>356.21339999999998</v>
      </c>
      <c r="O206" s="79">
        <v>312.46780000000001</v>
      </c>
      <c r="P206" s="79">
        <v>286.3655</v>
      </c>
      <c r="Q206" s="79">
        <v>235.3862</v>
      </c>
      <c r="R206" s="79">
        <v>156.48849999999999</v>
      </c>
      <c r="S206" s="79">
        <v>110.15519999999999</v>
      </c>
      <c r="T206" s="79">
        <v>84.579400000000007</v>
      </c>
      <c r="U206" s="79">
        <v>47.1554</v>
      </c>
      <c r="V206" s="79">
        <v>18.744</v>
      </c>
      <c r="W206" s="79">
        <v>4.7247000000000003</v>
      </c>
      <c r="X206" s="79">
        <v>0.62729999999999997</v>
      </c>
      <c r="Y206" s="79">
        <v>3.9E-2</v>
      </c>
      <c r="Z206" s="55" t="s">
        <v>74</v>
      </c>
    </row>
    <row r="207" spans="1:26" x14ac:dyDescent="0.15">
      <c r="A207" s="53" t="s">
        <v>224</v>
      </c>
      <c r="B207" s="53" t="s">
        <v>72</v>
      </c>
      <c r="C207" s="53" t="s">
        <v>19</v>
      </c>
      <c r="D207" s="79">
        <v>4851.9101000000001</v>
      </c>
      <c r="E207" s="79">
        <v>245.10220000000001</v>
      </c>
      <c r="F207" s="79">
        <v>276.36829999999998</v>
      </c>
      <c r="G207" s="79">
        <v>315.56709999999998</v>
      </c>
      <c r="H207" s="79">
        <v>389.012</v>
      </c>
      <c r="I207" s="79">
        <v>360.97430000000003</v>
      </c>
      <c r="J207" s="79">
        <v>325.49220000000003</v>
      </c>
      <c r="K207" s="79">
        <v>303.66899999999998</v>
      </c>
      <c r="L207" s="79">
        <v>347.05</v>
      </c>
      <c r="M207" s="79">
        <v>419.95530000000002</v>
      </c>
      <c r="N207" s="79">
        <v>361.65159999999997</v>
      </c>
      <c r="O207" s="79">
        <v>318.2106</v>
      </c>
      <c r="P207" s="79">
        <v>296.37729999999999</v>
      </c>
      <c r="Q207" s="79">
        <v>254.28139999999999</v>
      </c>
      <c r="R207" s="79">
        <v>207.32470000000001</v>
      </c>
      <c r="S207" s="79">
        <v>159.94999999999999</v>
      </c>
      <c r="T207" s="79">
        <v>128.18020000000001</v>
      </c>
      <c r="U207" s="79">
        <v>80.4161</v>
      </c>
      <c r="V207" s="79">
        <v>38.288899999999998</v>
      </c>
      <c r="W207" s="79">
        <v>11.933299999999999</v>
      </c>
      <c r="X207" s="79">
        <v>1.8978999999999999</v>
      </c>
      <c r="Y207" s="79">
        <v>0.1714</v>
      </c>
      <c r="Z207" s="55"/>
    </row>
    <row r="208" spans="1:26" x14ac:dyDescent="0.15">
      <c r="A208" s="53" t="s">
        <v>225</v>
      </c>
      <c r="B208" s="53" t="s">
        <v>75</v>
      </c>
      <c r="C208" s="53" t="s">
        <v>219</v>
      </c>
      <c r="D208" s="79">
        <v>2796.7646</v>
      </c>
      <c r="E208" s="79">
        <v>146.59559999999999</v>
      </c>
      <c r="F208" s="79">
        <v>180.37620000000001</v>
      </c>
      <c r="G208" s="79">
        <v>205.52029999999999</v>
      </c>
      <c r="H208" s="79">
        <v>203.23330000000001</v>
      </c>
      <c r="I208" s="79">
        <v>141.33090000000001</v>
      </c>
      <c r="J208" s="79">
        <v>146.49760000000001</v>
      </c>
      <c r="K208" s="79">
        <v>165.0642</v>
      </c>
      <c r="L208" s="79">
        <v>204.244</v>
      </c>
      <c r="M208" s="79">
        <v>227.5044</v>
      </c>
      <c r="N208" s="79">
        <v>183.93620000000001</v>
      </c>
      <c r="O208" s="79">
        <v>178.1602</v>
      </c>
      <c r="P208" s="79">
        <v>189.74600000000001</v>
      </c>
      <c r="Q208" s="79">
        <v>184.8338</v>
      </c>
      <c r="R208" s="79">
        <v>146.5444</v>
      </c>
      <c r="S208" s="79">
        <v>111.6482</v>
      </c>
      <c r="T208" s="79">
        <v>89.061700000000002</v>
      </c>
      <c r="U208" s="79">
        <v>55.714300000000001</v>
      </c>
      <c r="V208" s="79">
        <v>26.272099999999998</v>
      </c>
      <c r="W208" s="79">
        <v>8.1339000000000006</v>
      </c>
      <c r="X208" s="79">
        <v>1.2969999999999999</v>
      </c>
      <c r="Y208" s="79">
        <v>0.1119</v>
      </c>
    </row>
    <row r="209" spans="1:26" x14ac:dyDescent="0.15">
      <c r="A209" s="53" t="s">
        <v>226</v>
      </c>
      <c r="B209" s="53" t="s">
        <v>75</v>
      </c>
      <c r="C209" s="53" t="s">
        <v>17</v>
      </c>
      <c r="D209" s="79">
        <v>1357.2303999999999</v>
      </c>
      <c r="E209" s="79">
        <v>75.012</v>
      </c>
      <c r="F209" s="79">
        <v>92.272099999999995</v>
      </c>
      <c r="G209" s="79">
        <v>105.3969</v>
      </c>
      <c r="H209" s="79">
        <v>103.7581</v>
      </c>
      <c r="I209" s="79">
        <v>69.113</v>
      </c>
      <c r="J209" s="79">
        <v>72.7654</v>
      </c>
      <c r="K209" s="79">
        <v>82.5</v>
      </c>
      <c r="L209" s="79">
        <v>103.3989</v>
      </c>
      <c r="M209" s="79">
        <v>116.6292</v>
      </c>
      <c r="N209" s="79">
        <v>92.016400000000004</v>
      </c>
      <c r="O209" s="79">
        <v>87.257000000000005</v>
      </c>
      <c r="P209" s="79">
        <v>91.971199999999996</v>
      </c>
      <c r="Q209" s="79">
        <v>88.268699999999995</v>
      </c>
      <c r="R209" s="79">
        <v>62.989800000000002</v>
      </c>
      <c r="S209" s="79">
        <v>45.841999999999999</v>
      </c>
      <c r="T209" s="79">
        <v>35.1663</v>
      </c>
      <c r="U209" s="79">
        <v>20.6831</v>
      </c>
      <c r="V209" s="79">
        <v>8.8239999999999998</v>
      </c>
      <c r="W209" s="79">
        <v>2.379</v>
      </c>
      <c r="X209" s="79">
        <v>0.34029999999999999</v>
      </c>
      <c r="Y209" s="79">
        <v>2.5700000000000001E-2</v>
      </c>
      <c r="Z209" s="53" t="s">
        <v>77</v>
      </c>
    </row>
    <row r="210" spans="1:26" x14ac:dyDescent="0.15">
      <c r="A210" s="53" t="s">
        <v>227</v>
      </c>
      <c r="B210" s="53" t="s">
        <v>75</v>
      </c>
      <c r="C210" s="53" t="s">
        <v>19</v>
      </c>
      <c r="D210" s="79">
        <v>1439.5342000000001</v>
      </c>
      <c r="E210" s="79">
        <v>71.583600000000004</v>
      </c>
      <c r="F210" s="79">
        <v>88.104100000000003</v>
      </c>
      <c r="G210" s="79">
        <v>100.1234</v>
      </c>
      <c r="H210" s="79">
        <v>99.475200000000001</v>
      </c>
      <c r="I210" s="79">
        <v>72.2179</v>
      </c>
      <c r="J210" s="79">
        <v>73.732200000000006</v>
      </c>
      <c r="K210" s="79">
        <v>82.5642</v>
      </c>
      <c r="L210" s="79">
        <v>100.8451</v>
      </c>
      <c r="M210" s="79">
        <v>110.87520000000001</v>
      </c>
      <c r="N210" s="79">
        <v>91.919799999999995</v>
      </c>
      <c r="O210" s="79">
        <v>90.903199999999998</v>
      </c>
      <c r="P210" s="79">
        <v>97.774799999999999</v>
      </c>
      <c r="Q210" s="79">
        <v>96.565100000000001</v>
      </c>
      <c r="R210" s="79">
        <v>83.554599999999994</v>
      </c>
      <c r="S210" s="79">
        <v>65.806200000000004</v>
      </c>
      <c r="T210" s="79">
        <v>53.895400000000002</v>
      </c>
      <c r="U210" s="79">
        <v>35.031199999999998</v>
      </c>
      <c r="V210" s="79">
        <v>17.4481</v>
      </c>
      <c r="W210" s="79">
        <v>5.7549000000000001</v>
      </c>
      <c r="X210" s="79">
        <v>0.95669999999999999</v>
      </c>
      <c r="Y210" s="79">
        <v>8.6199999999999999E-2</v>
      </c>
    </row>
    <row r="211" spans="1:26" x14ac:dyDescent="0.15">
      <c r="A211" s="53" t="s">
        <v>228</v>
      </c>
      <c r="B211" s="53" t="s">
        <v>81</v>
      </c>
      <c r="C211" s="53" t="s">
        <v>219</v>
      </c>
      <c r="D211" s="79">
        <v>564.36469999999997</v>
      </c>
      <c r="E211" s="79">
        <v>29.181999999999999</v>
      </c>
      <c r="F211" s="79">
        <v>34.582599999999999</v>
      </c>
      <c r="G211" s="79">
        <v>39.660499999999999</v>
      </c>
      <c r="H211" s="79">
        <v>44.3367</v>
      </c>
      <c r="I211" s="79">
        <v>36.493400000000001</v>
      </c>
      <c r="J211" s="79">
        <v>35.520600000000002</v>
      </c>
      <c r="K211" s="79">
        <v>36.125700000000002</v>
      </c>
      <c r="L211" s="79">
        <v>44.2849</v>
      </c>
      <c r="M211" s="79">
        <v>49.542299999999997</v>
      </c>
      <c r="N211" s="79">
        <v>39.937199999999997</v>
      </c>
      <c r="O211" s="79">
        <v>37.552500000000002</v>
      </c>
      <c r="P211" s="79">
        <v>36.743499999999997</v>
      </c>
      <c r="Q211" s="79">
        <v>31.934899999999999</v>
      </c>
      <c r="R211" s="79">
        <v>24.349599999999999</v>
      </c>
      <c r="S211" s="79">
        <v>17.883800000000001</v>
      </c>
      <c r="T211" s="79">
        <v>13.051600000000001</v>
      </c>
      <c r="U211" s="79">
        <v>7.6826999999999996</v>
      </c>
      <c r="V211" s="79">
        <v>3.3984000000000001</v>
      </c>
      <c r="W211" s="79">
        <v>0.96730000000000005</v>
      </c>
      <c r="X211" s="79">
        <v>0.14330000000000001</v>
      </c>
      <c r="Y211" s="79">
        <v>1.14E-2</v>
      </c>
    </row>
    <row r="212" spans="1:26" x14ac:dyDescent="0.15">
      <c r="A212" s="53" t="s">
        <v>229</v>
      </c>
      <c r="B212" s="53" t="s">
        <v>81</v>
      </c>
      <c r="C212" s="53" t="s">
        <v>17</v>
      </c>
      <c r="D212" s="79">
        <v>272.29880000000003</v>
      </c>
      <c r="E212" s="79">
        <v>14.9665</v>
      </c>
      <c r="F212" s="79">
        <v>17.676500000000001</v>
      </c>
      <c r="G212" s="79">
        <v>20.272300000000001</v>
      </c>
      <c r="H212" s="79">
        <v>22.610800000000001</v>
      </c>
      <c r="I212" s="79">
        <v>17.6755</v>
      </c>
      <c r="J212" s="79">
        <v>16.910299999999999</v>
      </c>
      <c r="K212" s="79">
        <v>17.578800000000001</v>
      </c>
      <c r="L212" s="79">
        <v>21.455400000000001</v>
      </c>
      <c r="M212" s="79">
        <v>23.803999999999998</v>
      </c>
      <c r="N212" s="79">
        <v>18.904</v>
      </c>
      <c r="O212" s="79">
        <v>17.9254</v>
      </c>
      <c r="P212" s="79">
        <v>17.982700000000001</v>
      </c>
      <c r="Q212" s="79">
        <v>15.5306</v>
      </c>
      <c r="R212" s="79">
        <v>10.764699999999999</v>
      </c>
      <c r="S212" s="79">
        <v>7.6345999999999998</v>
      </c>
      <c r="T212" s="79">
        <v>5.4756</v>
      </c>
      <c r="U212" s="79">
        <v>3.0103</v>
      </c>
      <c r="V212" s="79">
        <v>1.1982999999999999</v>
      </c>
      <c r="W212" s="79">
        <v>0.29680000000000001</v>
      </c>
      <c r="X212" s="79">
        <v>4.1200000000000001E-2</v>
      </c>
      <c r="Y212" s="79">
        <v>3.0999999999999999E-3</v>
      </c>
      <c r="Z212" s="53" t="s">
        <v>80</v>
      </c>
    </row>
    <row r="213" spans="1:26" x14ac:dyDescent="0.15">
      <c r="A213" s="53" t="s">
        <v>230</v>
      </c>
      <c r="B213" s="53" t="s">
        <v>81</v>
      </c>
      <c r="C213" s="53" t="s">
        <v>19</v>
      </c>
      <c r="D213" s="79">
        <v>292.0659</v>
      </c>
      <c r="E213" s="79">
        <v>14.2155</v>
      </c>
      <c r="F213" s="79">
        <v>16.906099999999999</v>
      </c>
      <c r="G213" s="79">
        <v>19.388200000000001</v>
      </c>
      <c r="H213" s="79">
        <v>21.725899999999999</v>
      </c>
      <c r="I213" s="79">
        <v>18.817900000000002</v>
      </c>
      <c r="J213" s="79">
        <v>18.610299999999999</v>
      </c>
      <c r="K213" s="79">
        <v>18.546900000000001</v>
      </c>
      <c r="L213" s="79">
        <v>22.829499999999999</v>
      </c>
      <c r="M213" s="79">
        <v>25.738299999999999</v>
      </c>
      <c r="N213" s="79">
        <v>21.033200000000001</v>
      </c>
      <c r="O213" s="79">
        <v>19.627099999999999</v>
      </c>
      <c r="P213" s="79">
        <v>18.7608</v>
      </c>
      <c r="Q213" s="79">
        <v>16.404299999999999</v>
      </c>
      <c r="R213" s="79">
        <v>13.584899999999999</v>
      </c>
      <c r="S213" s="79">
        <v>10.2492</v>
      </c>
      <c r="T213" s="79">
        <v>7.5759999999999996</v>
      </c>
      <c r="U213" s="79">
        <v>4.6723999999999997</v>
      </c>
      <c r="V213" s="79">
        <v>2.2000999999999999</v>
      </c>
      <c r="W213" s="79">
        <v>0.67049999999999998</v>
      </c>
      <c r="X213" s="79">
        <v>0.1021</v>
      </c>
      <c r="Y213" s="79">
        <v>8.3000000000000001E-3</v>
      </c>
    </row>
    <row r="214" spans="1:26" x14ac:dyDescent="0.15">
      <c r="A214" s="53" t="s">
        <v>231</v>
      </c>
      <c r="B214" s="77" t="s">
        <v>232</v>
      </c>
      <c r="C214" s="77" t="s">
        <v>219</v>
      </c>
      <c r="D214" s="80">
        <v>973.82849999999996</v>
      </c>
      <c r="E214" s="80">
        <v>53.490699999999997</v>
      </c>
      <c r="F214" s="80">
        <v>63.319299999999998</v>
      </c>
      <c r="G214" s="80">
        <v>70.563000000000002</v>
      </c>
      <c r="H214" s="80">
        <v>69.9773</v>
      </c>
      <c r="I214" s="80">
        <v>52.987299999999998</v>
      </c>
      <c r="J214" s="80">
        <v>56.454000000000001</v>
      </c>
      <c r="K214" s="80">
        <v>63.238</v>
      </c>
      <c r="L214" s="80">
        <v>74.548199999999994</v>
      </c>
      <c r="M214" s="80">
        <v>77.4773</v>
      </c>
      <c r="N214" s="80">
        <v>61.903300000000002</v>
      </c>
      <c r="O214" s="80">
        <v>62.755099999999999</v>
      </c>
      <c r="P214" s="80">
        <v>66.698099999999997</v>
      </c>
      <c r="Q214" s="80">
        <v>62.9816</v>
      </c>
      <c r="R214" s="80">
        <v>48.360900000000001</v>
      </c>
      <c r="S214" s="80">
        <v>35.469700000000003</v>
      </c>
      <c r="T214" s="80">
        <v>27.0212</v>
      </c>
      <c r="U214" s="80">
        <v>16.075500000000002</v>
      </c>
      <c r="V214" s="80">
        <v>7.0396999999999998</v>
      </c>
      <c r="W214" s="80">
        <v>1.9351</v>
      </c>
      <c r="X214" s="80">
        <v>0.27579999999999999</v>
      </c>
      <c r="Y214" s="80">
        <v>1.95E-2</v>
      </c>
    </row>
    <row r="215" spans="1:26" x14ac:dyDescent="0.15">
      <c r="A215" s="53" t="s">
        <v>233</v>
      </c>
      <c r="B215" s="77" t="s">
        <v>232</v>
      </c>
      <c r="C215" s="77" t="s">
        <v>17</v>
      </c>
      <c r="D215" s="80">
        <v>470.61309999999997</v>
      </c>
      <c r="E215" s="80">
        <v>27.388200000000001</v>
      </c>
      <c r="F215" s="80">
        <v>32.380800000000001</v>
      </c>
      <c r="G215" s="80">
        <v>36.218699999999998</v>
      </c>
      <c r="H215" s="80">
        <v>35.695799999999998</v>
      </c>
      <c r="I215" s="80">
        <v>26.348800000000001</v>
      </c>
      <c r="J215" s="80">
        <v>27.778199999999998</v>
      </c>
      <c r="K215" s="80">
        <v>31.4406</v>
      </c>
      <c r="L215" s="80">
        <v>37.416600000000003</v>
      </c>
      <c r="M215" s="80">
        <v>39.301099999999998</v>
      </c>
      <c r="N215" s="80">
        <v>30.3613</v>
      </c>
      <c r="O215" s="80">
        <v>29.729600000000001</v>
      </c>
      <c r="P215" s="80">
        <v>31.315899999999999</v>
      </c>
      <c r="Q215" s="80">
        <v>29.470500000000001</v>
      </c>
      <c r="R215" s="80">
        <v>20.7486</v>
      </c>
      <c r="S215" s="80">
        <v>14.692500000000001</v>
      </c>
      <c r="T215" s="80">
        <v>10.766</v>
      </c>
      <c r="U215" s="80">
        <v>5.8640999999999996</v>
      </c>
      <c r="V215" s="80">
        <v>2.2627000000000002</v>
      </c>
      <c r="W215" s="80">
        <v>0.53759999999999997</v>
      </c>
      <c r="X215" s="80">
        <v>6.5500000000000003E-2</v>
      </c>
      <c r="Y215" s="80">
        <v>4.1000000000000003E-3</v>
      </c>
      <c r="Z215" s="53" t="s">
        <v>83</v>
      </c>
    </row>
    <row r="216" spans="1:26" x14ac:dyDescent="0.15">
      <c r="A216" s="53" t="s">
        <v>234</v>
      </c>
      <c r="B216" s="77" t="s">
        <v>232</v>
      </c>
      <c r="C216" s="77" t="s">
        <v>19</v>
      </c>
      <c r="D216" s="80">
        <v>503.21539999999999</v>
      </c>
      <c r="E216" s="80">
        <v>26.102499999999999</v>
      </c>
      <c r="F216" s="80">
        <v>30.938500000000001</v>
      </c>
      <c r="G216" s="80">
        <v>34.344299999999997</v>
      </c>
      <c r="H216" s="80">
        <v>34.281500000000001</v>
      </c>
      <c r="I216" s="80">
        <v>26.638500000000001</v>
      </c>
      <c r="J216" s="80">
        <v>28.675799999999999</v>
      </c>
      <c r="K216" s="80">
        <v>31.7974</v>
      </c>
      <c r="L216" s="80">
        <v>37.131599999999999</v>
      </c>
      <c r="M216" s="80">
        <v>38.176200000000001</v>
      </c>
      <c r="N216" s="80">
        <v>31.542000000000002</v>
      </c>
      <c r="O216" s="80">
        <v>33.025500000000001</v>
      </c>
      <c r="P216" s="80">
        <v>35.382199999999997</v>
      </c>
      <c r="Q216" s="80">
        <v>33.511099999999999</v>
      </c>
      <c r="R216" s="80">
        <v>27.612300000000001</v>
      </c>
      <c r="S216" s="80">
        <v>20.777200000000001</v>
      </c>
      <c r="T216" s="80">
        <v>16.255199999999999</v>
      </c>
      <c r="U216" s="80">
        <v>10.211399999999999</v>
      </c>
      <c r="V216" s="80">
        <v>4.7770000000000001</v>
      </c>
      <c r="W216" s="80">
        <v>1.3975</v>
      </c>
      <c r="X216" s="80">
        <v>0.21029999999999999</v>
      </c>
      <c r="Y216" s="80">
        <v>1.54E-2</v>
      </c>
    </row>
    <row r="217" spans="1:26" x14ac:dyDescent="0.15">
      <c r="A217" s="53" t="s">
        <v>235</v>
      </c>
      <c r="B217" s="53" t="s">
        <v>84</v>
      </c>
      <c r="C217" s="53" t="s">
        <v>219</v>
      </c>
      <c r="D217" s="79">
        <v>148.28729999999999</v>
      </c>
      <c r="E217" s="79">
        <v>8.0367999999999995</v>
      </c>
      <c r="F217" s="79">
        <v>9.7851999999999997</v>
      </c>
      <c r="G217" s="79">
        <v>11.0862</v>
      </c>
      <c r="H217" s="79">
        <v>11.052899999999999</v>
      </c>
      <c r="I217" s="79">
        <v>7.9813000000000001</v>
      </c>
      <c r="J217" s="79">
        <v>8.6832999999999991</v>
      </c>
      <c r="K217" s="79">
        <v>9.7415000000000003</v>
      </c>
      <c r="L217" s="79">
        <v>11.526899999999999</v>
      </c>
      <c r="M217" s="79">
        <v>12.332000000000001</v>
      </c>
      <c r="N217" s="79">
        <v>9.7683</v>
      </c>
      <c r="O217" s="79">
        <v>9.8132999999999999</v>
      </c>
      <c r="P217" s="79">
        <v>10.2354</v>
      </c>
      <c r="Q217" s="79">
        <v>8.9454999999999991</v>
      </c>
      <c r="R217" s="79">
        <v>6.8034999999999997</v>
      </c>
      <c r="S217" s="79">
        <v>5.0049999999999999</v>
      </c>
      <c r="T217" s="79">
        <v>3.85</v>
      </c>
      <c r="U217" s="79">
        <v>2.2557999999999998</v>
      </c>
      <c r="V217" s="79">
        <v>0.96489999999999998</v>
      </c>
      <c r="W217" s="79">
        <v>0.26119999999999999</v>
      </c>
      <c r="X217" s="79">
        <v>3.4299999999999997E-2</v>
      </c>
      <c r="Y217" s="79">
        <v>2.8999999999999998E-3</v>
      </c>
    </row>
    <row r="218" spans="1:26" x14ac:dyDescent="0.15">
      <c r="A218" s="53" t="s">
        <v>236</v>
      </c>
      <c r="B218" s="53" t="s">
        <v>84</v>
      </c>
      <c r="C218" s="53" t="s">
        <v>17</v>
      </c>
      <c r="D218" s="79">
        <v>70.475800000000007</v>
      </c>
      <c r="E218" s="79">
        <v>4.1101999999999999</v>
      </c>
      <c r="F218" s="79">
        <v>5.0223000000000004</v>
      </c>
      <c r="G218" s="79">
        <v>5.6829000000000001</v>
      </c>
      <c r="H218" s="79">
        <v>5.5679999999999996</v>
      </c>
      <c r="I218" s="79">
        <v>3.8742000000000001</v>
      </c>
      <c r="J218" s="79">
        <v>4.1638000000000002</v>
      </c>
      <c r="K218" s="79">
        <v>4.6985000000000001</v>
      </c>
      <c r="L218" s="79">
        <v>5.6147999999999998</v>
      </c>
      <c r="M218" s="79">
        <v>6.0262000000000002</v>
      </c>
      <c r="N218" s="79">
        <v>4.5980999999999996</v>
      </c>
      <c r="O218" s="79">
        <v>4.5522999999999998</v>
      </c>
      <c r="P218" s="79">
        <v>4.7256</v>
      </c>
      <c r="Q218" s="79">
        <v>4.1551</v>
      </c>
      <c r="R218" s="79">
        <v>2.8835000000000002</v>
      </c>
      <c r="S218" s="79">
        <v>2.0226999999999999</v>
      </c>
      <c r="T218" s="79">
        <v>1.5248999999999999</v>
      </c>
      <c r="U218" s="79">
        <v>0.79810000000000003</v>
      </c>
      <c r="V218" s="79">
        <v>0.30599999999999999</v>
      </c>
      <c r="W218" s="79">
        <v>6.7199999999999996E-2</v>
      </c>
      <c r="X218" s="79">
        <v>6.1000000000000004E-3</v>
      </c>
      <c r="Y218" s="79">
        <v>5.9999999999999995E-4</v>
      </c>
      <c r="Z218" s="53" t="s">
        <v>86</v>
      </c>
    </row>
    <row r="219" spans="1:26" x14ac:dyDescent="0.15">
      <c r="A219" s="53" t="s">
        <v>237</v>
      </c>
      <c r="B219" s="53" t="s">
        <v>84</v>
      </c>
      <c r="C219" s="53" t="s">
        <v>19</v>
      </c>
      <c r="D219" s="79">
        <v>77.811499999999995</v>
      </c>
      <c r="E219" s="79">
        <v>3.9266000000000001</v>
      </c>
      <c r="F219" s="79">
        <v>4.7629000000000001</v>
      </c>
      <c r="G219" s="79">
        <v>5.4032999999999998</v>
      </c>
      <c r="H219" s="79">
        <v>5.4848999999999997</v>
      </c>
      <c r="I219" s="79">
        <v>4.1071</v>
      </c>
      <c r="J219" s="79">
        <v>4.5194999999999999</v>
      </c>
      <c r="K219" s="79">
        <v>5.0430000000000001</v>
      </c>
      <c r="L219" s="79">
        <v>5.9120999999999997</v>
      </c>
      <c r="M219" s="79">
        <v>6.3057999999999996</v>
      </c>
      <c r="N219" s="79">
        <v>5.1702000000000004</v>
      </c>
      <c r="O219" s="79">
        <v>5.2610000000000001</v>
      </c>
      <c r="P219" s="79">
        <v>5.5098000000000003</v>
      </c>
      <c r="Q219" s="79">
        <v>4.7904</v>
      </c>
      <c r="R219" s="79">
        <v>3.92</v>
      </c>
      <c r="S219" s="79">
        <v>2.9823</v>
      </c>
      <c r="T219" s="79">
        <v>2.3250999999999999</v>
      </c>
      <c r="U219" s="79">
        <v>1.4577</v>
      </c>
      <c r="V219" s="79">
        <v>0.65890000000000004</v>
      </c>
      <c r="W219" s="79">
        <v>0.19400000000000001</v>
      </c>
      <c r="X219" s="79">
        <v>2.8199999999999999E-2</v>
      </c>
      <c r="Y219" s="79">
        <v>2.3E-3</v>
      </c>
    </row>
    <row r="220" spans="1:26" x14ac:dyDescent="0.15">
      <c r="A220" s="53" t="s">
        <v>238</v>
      </c>
      <c r="B220" s="53" t="s">
        <v>87</v>
      </c>
      <c r="C220" s="53" t="s">
        <v>219</v>
      </c>
      <c r="D220" s="79">
        <v>141.69280000000001</v>
      </c>
      <c r="E220" s="79">
        <v>7.6288</v>
      </c>
      <c r="F220" s="79">
        <v>9.0576000000000008</v>
      </c>
      <c r="G220" s="79">
        <v>10.294600000000001</v>
      </c>
      <c r="H220" s="79">
        <v>9.9219000000000008</v>
      </c>
      <c r="I220" s="79">
        <v>7.0730000000000004</v>
      </c>
      <c r="J220" s="79">
        <v>7.9629000000000003</v>
      </c>
      <c r="K220" s="79">
        <v>8.9258000000000006</v>
      </c>
      <c r="L220" s="79">
        <v>10.6073</v>
      </c>
      <c r="M220" s="79">
        <v>11.0411</v>
      </c>
      <c r="N220" s="79">
        <v>9.2108000000000008</v>
      </c>
      <c r="O220" s="79">
        <v>9.6408000000000005</v>
      </c>
      <c r="P220" s="79">
        <v>10.212</v>
      </c>
      <c r="Q220" s="79">
        <v>9.5096000000000007</v>
      </c>
      <c r="R220" s="79">
        <v>7.1817000000000002</v>
      </c>
      <c r="S220" s="79">
        <v>5.4002999999999997</v>
      </c>
      <c r="T220" s="79">
        <v>4.0991999999999997</v>
      </c>
      <c r="U220" s="79">
        <v>2.4285999999999999</v>
      </c>
      <c r="V220" s="79">
        <v>1.0986</v>
      </c>
      <c r="W220" s="79">
        <v>0.31630000000000003</v>
      </c>
      <c r="X220" s="79">
        <v>4.6699999999999998E-2</v>
      </c>
      <c r="Y220" s="79">
        <v>2.3E-3</v>
      </c>
    </row>
    <row r="221" spans="1:26" x14ac:dyDescent="0.15">
      <c r="A221" s="53" t="s">
        <v>239</v>
      </c>
      <c r="B221" s="53" t="s">
        <v>87</v>
      </c>
      <c r="C221" s="53" t="s">
        <v>17</v>
      </c>
      <c r="D221" s="79">
        <v>68.0197</v>
      </c>
      <c r="E221" s="79">
        <v>3.8845000000000001</v>
      </c>
      <c r="F221" s="79">
        <v>4.6322000000000001</v>
      </c>
      <c r="G221" s="79">
        <v>5.2678000000000003</v>
      </c>
      <c r="H221" s="79">
        <v>5.0735999999999999</v>
      </c>
      <c r="I221" s="79">
        <v>3.4784000000000002</v>
      </c>
      <c r="J221" s="79">
        <v>3.9422999999999999</v>
      </c>
      <c r="K221" s="79">
        <v>4.4584000000000001</v>
      </c>
      <c r="L221" s="79">
        <v>5.3329000000000004</v>
      </c>
      <c r="M221" s="79">
        <v>5.5401999999999996</v>
      </c>
      <c r="N221" s="79">
        <v>4.3997999999999999</v>
      </c>
      <c r="O221" s="79">
        <v>4.4862000000000002</v>
      </c>
      <c r="P221" s="79">
        <v>4.7521000000000004</v>
      </c>
      <c r="Q221" s="79">
        <v>4.4558999999999997</v>
      </c>
      <c r="R221" s="79">
        <v>3.0638000000000001</v>
      </c>
      <c r="S221" s="79">
        <v>2.2052</v>
      </c>
      <c r="T221" s="79">
        <v>1.6637999999999999</v>
      </c>
      <c r="U221" s="79">
        <v>0.89470000000000005</v>
      </c>
      <c r="V221" s="79">
        <v>0.36020000000000002</v>
      </c>
      <c r="W221" s="79">
        <v>9.2600000000000002E-2</v>
      </c>
      <c r="X221" s="79">
        <v>1.2800000000000001E-2</v>
      </c>
      <c r="Y221" s="79">
        <v>2.0000000000000001E-4</v>
      </c>
      <c r="Z221" s="53" t="s">
        <v>89</v>
      </c>
    </row>
    <row r="222" spans="1:26" x14ac:dyDescent="0.15">
      <c r="A222" s="53" t="s">
        <v>240</v>
      </c>
      <c r="B222" s="53" t="s">
        <v>87</v>
      </c>
      <c r="C222" s="53" t="s">
        <v>19</v>
      </c>
      <c r="D222" s="79">
        <v>73.673100000000005</v>
      </c>
      <c r="E222" s="79">
        <v>3.7443</v>
      </c>
      <c r="F222" s="79">
        <v>4.4253999999999998</v>
      </c>
      <c r="G222" s="79">
        <v>5.0267999999999997</v>
      </c>
      <c r="H222" s="79">
        <v>4.8483000000000001</v>
      </c>
      <c r="I222" s="79">
        <v>3.5945999999999998</v>
      </c>
      <c r="J222" s="79">
        <v>4.0206</v>
      </c>
      <c r="K222" s="79">
        <v>4.4673999999999996</v>
      </c>
      <c r="L222" s="79">
        <v>5.2744</v>
      </c>
      <c r="M222" s="79">
        <v>5.5008999999999997</v>
      </c>
      <c r="N222" s="79">
        <v>4.8109999999999999</v>
      </c>
      <c r="O222" s="79">
        <v>5.1546000000000003</v>
      </c>
      <c r="P222" s="79">
        <v>5.4599000000000002</v>
      </c>
      <c r="Q222" s="79">
        <v>5.0537000000000001</v>
      </c>
      <c r="R222" s="79">
        <v>4.1178999999999997</v>
      </c>
      <c r="S222" s="79">
        <v>3.1951000000000001</v>
      </c>
      <c r="T222" s="79">
        <v>2.4354</v>
      </c>
      <c r="U222" s="79">
        <v>1.5339</v>
      </c>
      <c r="V222" s="79">
        <v>0.73839999999999995</v>
      </c>
      <c r="W222" s="79">
        <v>0.22370000000000001</v>
      </c>
      <c r="X222" s="79">
        <v>3.39E-2</v>
      </c>
      <c r="Y222" s="79">
        <v>2.0999999999999999E-3</v>
      </c>
    </row>
    <row r="223" spans="1:26" x14ac:dyDescent="0.15">
      <c r="A223" s="53" t="s">
        <v>241</v>
      </c>
      <c r="B223" s="53" t="s">
        <v>90</v>
      </c>
      <c r="C223" s="53" t="s">
        <v>219</v>
      </c>
      <c r="D223" s="79">
        <v>224.85579999999999</v>
      </c>
      <c r="E223" s="79">
        <v>12.597200000000001</v>
      </c>
      <c r="F223" s="79">
        <v>14.968500000000001</v>
      </c>
      <c r="G223" s="79">
        <v>16.365600000000001</v>
      </c>
      <c r="H223" s="79">
        <v>18.059000000000001</v>
      </c>
      <c r="I223" s="79">
        <v>15.555099999999999</v>
      </c>
      <c r="J223" s="79">
        <v>14.118</v>
      </c>
      <c r="K223" s="79">
        <v>15.017899999999999</v>
      </c>
      <c r="L223" s="79">
        <v>17.520299999999999</v>
      </c>
      <c r="M223" s="79">
        <v>18.276399999999999</v>
      </c>
      <c r="N223" s="79">
        <v>14.4505</v>
      </c>
      <c r="O223" s="79">
        <v>13.797499999999999</v>
      </c>
      <c r="P223" s="79">
        <v>13.9499</v>
      </c>
      <c r="Q223" s="79">
        <v>12.8003</v>
      </c>
      <c r="R223" s="79">
        <v>9.6768000000000001</v>
      </c>
      <c r="S223" s="79">
        <v>6.9297000000000004</v>
      </c>
      <c r="T223" s="79">
        <v>5.2080000000000002</v>
      </c>
      <c r="U223" s="79">
        <v>3.0933999999999999</v>
      </c>
      <c r="V223" s="79">
        <v>1.3285</v>
      </c>
      <c r="W223" s="79">
        <v>0.37780000000000002</v>
      </c>
      <c r="X223" s="79">
        <v>5.7500000000000002E-2</v>
      </c>
      <c r="Y223" s="79">
        <v>4.1999999999999997E-3</v>
      </c>
    </row>
    <row r="224" spans="1:26" x14ac:dyDescent="0.15">
      <c r="A224" s="53" t="s">
        <v>242</v>
      </c>
      <c r="B224" s="53" t="s">
        <v>90</v>
      </c>
      <c r="C224" s="53" t="s">
        <v>17</v>
      </c>
      <c r="D224" s="79">
        <v>110.5103</v>
      </c>
      <c r="E224" s="79">
        <v>6.4808000000000003</v>
      </c>
      <c r="F224" s="79">
        <v>7.6364000000000001</v>
      </c>
      <c r="G224" s="79">
        <v>8.4207999999999998</v>
      </c>
      <c r="H224" s="79">
        <v>9.3696999999999999</v>
      </c>
      <c r="I224" s="79">
        <v>8.0002999999999993</v>
      </c>
      <c r="J224" s="79">
        <v>7.0037000000000003</v>
      </c>
      <c r="K224" s="79">
        <v>7.4930000000000003</v>
      </c>
      <c r="L224" s="79">
        <v>8.7944999999999993</v>
      </c>
      <c r="M224" s="79">
        <v>9.2626000000000008</v>
      </c>
      <c r="N224" s="79">
        <v>7.2553999999999998</v>
      </c>
      <c r="O224" s="79">
        <v>6.6795</v>
      </c>
      <c r="P224" s="79">
        <v>6.6554000000000002</v>
      </c>
      <c r="Q224" s="79">
        <v>6.0766999999999998</v>
      </c>
      <c r="R224" s="79">
        <v>4.2310999999999996</v>
      </c>
      <c r="S224" s="79">
        <v>2.8932000000000002</v>
      </c>
      <c r="T224" s="79">
        <v>2.0568</v>
      </c>
      <c r="U224" s="79">
        <v>1.1669</v>
      </c>
      <c r="V224" s="79">
        <v>0.437</v>
      </c>
      <c r="W224" s="79">
        <v>0.1046</v>
      </c>
      <c r="X224" s="79">
        <v>1.52E-2</v>
      </c>
      <c r="Y224" s="79">
        <v>6.9999999999999999E-4</v>
      </c>
      <c r="Z224" s="53" t="s">
        <v>91</v>
      </c>
    </row>
    <row r="225" spans="1:26" x14ac:dyDescent="0.15">
      <c r="A225" s="53" t="s">
        <v>243</v>
      </c>
      <c r="B225" s="53" t="s">
        <v>90</v>
      </c>
      <c r="C225" s="53" t="s">
        <v>19</v>
      </c>
      <c r="D225" s="79">
        <v>114.3455</v>
      </c>
      <c r="E225" s="79">
        <v>6.1163999999999996</v>
      </c>
      <c r="F225" s="79">
        <v>7.3320999999999996</v>
      </c>
      <c r="G225" s="79">
        <v>7.9447999999999999</v>
      </c>
      <c r="H225" s="79">
        <v>8.6892999999999994</v>
      </c>
      <c r="I225" s="79">
        <v>7.5548000000000002</v>
      </c>
      <c r="J225" s="79">
        <v>7.1143000000000001</v>
      </c>
      <c r="K225" s="79">
        <v>7.5248999999999997</v>
      </c>
      <c r="L225" s="79">
        <v>8.7257999999999996</v>
      </c>
      <c r="M225" s="79">
        <v>9.0137999999999998</v>
      </c>
      <c r="N225" s="79">
        <v>7.1951000000000001</v>
      </c>
      <c r="O225" s="79">
        <v>7.1180000000000003</v>
      </c>
      <c r="P225" s="79">
        <v>7.2945000000000002</v>
      </c>
      <c r="Q225" s="79">
        <v>6.7236000000000002</v>
      </c>
      <c r="R225" s="79">
        <v>5.4457000000000004</v>
      </c>
      <c r="S225" s="79">
        <v>4.0365000000000002</v>
      </c>
      <c r="T225" s="79">
        <v>3.1511999999999998</v>
      </c>
      <c r="U225" s="79">
        <v>1.9265000000000001</v>
      </c>
      <c r="V225" s="79">
        <v>0.89149999999999996</v>
      </c>
      <c r="W225" s="79">
        <v>0.2732</v>
      </c>
      <c r="X225" s="79">
        <v>4.2299999999999997E-2</v>
      </c>
      <c r="Y225" s="79">
        <v>3.5000000000000001E-3</v>
      </c>
    </row>
    <row r="226" spans="1:26" x14ac:dyDescent="0.15">
      <c r="A226" s="53" t="s">
        <v>244</v>
      </c>
      <c r="B226" s="53" t="s">
        <v>92</v>
      </c>
      <c r="C226" s="53" t="s">
        <v>219</v>
      </c>
      <c r="D226" s="79">
        <v>122.7478</v>
      </c>
      <c r="E226" s="79">
        <v>6.056</v>
      </c>
      <c r="F226" s="79">
        <v>7.3871000000000002</v>
      </c>
      <c r="G226" s="79">
        <v>8.5206</v>
      </c>
      <c r="H226" s="79">
        <v>7.8918999999999997</v>
      </c>
      <c r="I226" s="79">
        <v>5.4078999999999997</v>
      </c>
      <c r="J226" s="79">
        <v>6.4917999999999996</v>
      </c>
      <c r="K226" s="79">
        <v>7.7797000000000001</v>
      </c>
      <c r="L226" s="79">
        <v>9.3821999999999992</v>
      </c>
      <c r="M226" s="79">
        <v>9.9446999999999992</v>
      </c>
      <c r="N226" s="79">
        <v>7.8625999999999996</v>
      </c>
      <c r="O226" s="79">
        <v>8.5182000000000002</v>
      </c>
      <c r="P226" s="79">
        <v>9.3538999999999994</v>
      </c>
      <c r="Q226" s="79">
        <v>8.9511000000000003</v>
      </c>
      <c r="R226" s="79">
        <v>6.8121</v>
      </c>
      <c r="S226" s="79">
        <v>5.1369999999999996</v>
      </c>
      <c r="T226" s="79">
        <v>3.7732000000000001</v>
      </c>
      <c r="U226" s="79">
        <v>2.2136</v>
      </c>
      <c r="V226" s="79">
        <v>0.9345</v>
      </c>
      <c r="W226" s="79">
        <v>0.25259999999999999</v>
      </c>
      <c r="X226" s="79">
        <v>3.2599999999999997E-2</v>
      </c>
      <c r="Y226" s="79">
        <v>1.6999999999999999E-3</v>
      </c>
    </row>
    <row r="227" spans="1:26" x14ac:dyDescent="0.15">
      <c r="A227" s="53" t="s">
        <v>245</v>
      </c>
      <c r="B227" s="53" t="s">
        <v>92</v>
      </c>
      <c r="C227" s="53" t="s">
        <v>17</v>
      </c>
      <c r="D227" s="79">
        <v>58.467799999999997</v>
      </c>
      <c r="E227" s="79">
        <v>3.1025</v>
      </c>
      <c r="F227" s="79">
        <v>3.7846000000000002</v>
      </c>
      <c r="G227" s="79">
        <v>4.4047999999999998</v>
      </c>
      <c r="H227" s="79">
        <v>4.0148999999999999</v>
      </c>
      <c r="I227" s="79">
        <v>2.6461000000000001</v>
      </c>
      <c r="J227" s="79">
        <v>3.1257000000000001</v>
      </c>
      <c r="K227" s="79">
        <v>3.8334999999999999</v>
      </c>
      <c r="L227" s="79">
        <v>4.6792999999999996</v>
      </c>
      <c r="M227" s="79">
        <v>4.9804000000000004</v>
      </c>
      <c r="N227" s="79">
        <v>3.7494000000000001</v>
      </c>
      <c r="O227" s="79">
        <v>3.9137</v>
      </c>
      <c r="P227" s="79">
        <v>4.3319000000000001</v>
      </c>
      <c r="Q227" s="79">
        <v>4.1368</v>
      </c>
      <c r="R227" s="79">
        <v>2.9011999999999998</v>
      </c>
      <c r="S227" s="79">
        <v>2.1516000000000002</v>
      </c>
      <c r="T227" s="79">
        <v>1.5088999999999999</v>
      </c>
      <c r="U227" s="79">
        <v>0.7903</v>
      </c>
      <c r="V227" s="79">
        <v>0.30420000000000003</v>
      </c>
      <c r="W227" s="79">
        <v>7.2700000000000001E-2</v>
      </c>
      <c r="X227" s="79">
        <v>8.6999999999999994E-3</v>
      </c>
      <c r="Y227" s="79">
        <v>5.0000000000000001E-4</v>
      </c>
      <c r="Z227" s="53" t="s">
        <v>93</v>
      </c>
    </row>
    <row r="228" spans="1:26" x14ac:dyDescent="0.15">
      <c r="A228" s="53" t="s">
        <v>246</v>
      </c>
      <c r="B228" s="53" t="s">
        <v>92</v>
      </c>
      <c r="C228" s="53" t="s">
        <v>19</v>
      </c>
      <c r="D228" s="79">
        <v>64.28</v>
      </c>
      <c r="E228" s="79">
        <v>2.9535</v>
      </c>
      <c r="F228" s="79">
        <v>3.6025</v>
      </c>
      <c r="G228" s="79">
        <v>4.1158000000000001</v>
      </c>
      <c r="H228" s="79">
        <v>3.8769999999999998</v>
      </c>
      <c r="I228" s="79">
        <v>2.7618</v>
      </c>
      <c r="J228" s="79">
        <v>3.3660999999999999</v>
      </c>
      <c r="K228" s="79">
        <v>3.9462000000000002</v>
      </c>
      <c r="L228" s="79">
        <v>4.7028999999999996</v>
      </c>
      <c r="M228" s="79">
        <v>4.9642999999999997</v>
      </c>
      <c r="N228" s="79">
        <v>4.1132</v>
      </c>
      <c r="O228" s="79">
        <v>4.6044999999999998</v>
      </c>
      <c r="P228" s="79">
        <v>5.0220000000000002</v>
      </c>
      <c r="Q228" s="79">
        <v>4.8143000000000002</v>
      </c>
      <c r="R228" s="79">
        <v>3.9108999999999998</v>
      </c>
      <c r="S228" s="79">
        <v>2.9853999999999998</v>
      </c>
      <c r="T228" s="79">
        <v>2.2643</v>
      </c>
      <c r="U228" s="79">
        <v>1.4233</v>
      </c>
      <c r="V228" s="79">
        <v>0.63029999999999997</v>
      </c>
      <c r="W228" s="79">
        <v>0.1799</v>
      </c>
      <c r="X228" s="79">
        <v>2.3900000000000001E-2</v>
      </c>
      <c r="Y228" s="79">
        <v>1.1999999999999999E-3</v>
      </c>
    </row>
    <row r="229" spans="1:26" x14ac:dyDescent="0.15">
      <c r="A229" s="53" t="s">
        <v>247</v>
      </c>
      <c r="B229" s="53" t="s">
        <v>94</v>
      </c>
      <c r="C229" s="53" t="s">
        <v>219</v>
      </c>
      <c r="D229" s="79">
        <v>125.839</v>
      </c>
      <c r="E229" s="79">
        <v>6.8403</v>
      </c>
      <c r="F229" s="79">
        <v>7.8297999999999996</v>
      </c>
      <c r="G229" s="79">
        <v>8.7123000000000008</v>
      </c>
      <c r="H229" s="79">
        <v>8.1919000000000004</v>
      </c>
      <c r="I229" s="79">
        <v>5.9908000000000001</v>
      </c>
      <c r="J229" s="79">
        <v>6.8868</v>
      </c>
      <c r="K229" s="79">
        <v>7.9581999999999997</v>
      </c>
      <c r="L229" s="79">
        <v>9.3797999999999995</v>
      </c>
      <c r="M229" s="79">
        <v>9.6632999999999996</v>
      </c>
      <c r="N229" s="79">
        <v>7.6947999999999999</v>
      </c>
      <c r="O229" s="79">
        <v>8.1273999999999997</v>
      </c>
      <c r="P229" s="79">
        <v>8.9575999999999993</v>
      </c>
      <c r="Q229" s="79">
        <v>9.0693999999999999</v>
      </c>
      <c r="R229" s="79">
        <v>7.1761999999999997</v>
      </c>
      <c r="S229" s="79">
        <v>5.1985999999999999</v>
      </c>
      <c r="T229" s="79">
        <v>4.1440999999999999</v>
      </c>
      <c r="U229" s="79">
        <v>2.4809999999999999</v>
      </c>
      <c r="V229" s="79">
        <v>1.1198999999999999</v>
      </c>
      <c r="W229" s="79">
        <v>0.29289999999999999</v>
      </c>
      <c r="X229" s="79">
        <v>4.1700000000000001E-2</v>
      </c>
      <c r="Y229" s="79">
        <v>3.3E-3</v>
      </c>
      <c r="Z229" s="56"/>
    </row>
    <row r="230" spans="1:26" x14ac:dyDescent="0.15">
      <c r="A230" s="53" t="s">
        <v>248</v>
      </c>
      <c r="B230" s="53" t="s">
        <v>94</v>
      </c>
      <c r="C230" s="53" t="s">
        <v>17</v>
      </c>
      <c r="D230" s="79">
        <v>60.704099999999997</v>
      </c>
      <c r="E230" s="79">
        <v>3.4950999999999999</v>
      </c>
      <c r="F230" s="79">
        <v>4.0095999999999998</v>
      </c>
      <c r="G230" s="79">
        <v>4.4702999999999999</v>
      </c>
      <c r="H230" s="79">
        <v>4.1650999999999998</v>
      </c>
      <c r="I230" s="79">
        <v>2.9609999999999999</v>
      </c>
      <c r="J230" s="79">
        <v>3.4134000000000002</v>
      </c>
      <c r="K230" s="79">
        <v>3.9971999999999999</v>
      </c>
      <c r="L230" s="79">
        <v>4.7830000000000004</v>
      </c>
      <c r="M230" s="79">
        <v>5.0381999999999998</v>
      </c>
      <c r="N230" s="79">
        <v>3.8393999999999999</v>
      </c>
      <c r="O230" s="79">
        <v>3.8885000000000001</v>
      </c>
      <c r="P230" s="79">
        <v>4.2207999999999997</v>
      </c>
      <c r="Q230" s="79">
        <v>4.1767000000000003</v>
      </c>
      <c r="R230" s="79">
        <v>3.0301999999999998</v>
      </c>
      <c r="S230" s="79">
        <v>2.1783000000000001</v>
      </c>
      <c r="T230" s="79">
        <v>1.6648000000000001</v>
      </c>
      <c r="U230" s="79">
        <v>0.8871</v>
      </c>
      <c r="V230" s="79">
        <v>0.34329999999999999</v>
      </c>
      <c r="W230" s="79">
        <v>8.1100000000000005E-2</v>
      </c>
      <c r="X230" s="79">
        <v>7.7000000000000002E-3</v>
      </c>
      <c r="Y230" s="79">
        <v>4.0000000000000002E-4</v>
      </c>
      <c r="Z230" s="56" t="s">
        <v>95</v>
      </c>
    </row>
    <row r="231" spans="1:26" x14ac:dyDescent="0.15">
      <c r="A231" s="53" t="s">
        <v>249</v>
      </c>
      <c r="B231" s="53" t="s">
        <v>94</v>
      </c>
      <c r="C231" s="53" t="s">
        <v>19</v>
      </c>
      <c r="D231" s="79">
        <v>65.134900000000002</v>
      </c>
      <c r="E231" s="79">
        <v>3.3452000000000002</v>
      </c>
      <c r="F231" s="79">
        <v>3.8201999999999998</v>
      </c>
      <c r="G231" s="79">
        <v>4.242</v>
      </c>
      <c r="H231" s="79">
        <v>4.0267999999999997</v>
      </c>
      <c r="I231" s="79">
        <v>3.0297999999999998</v>
      </c>
      <c r="J231" s="79">
        <v>3.4733999999999998</v>
      </c>
      <c r="K231" s="79">
        <v>3.9609999999999999</v>
      </c>
      <c r="L231" s="79">
        <v>4.5968</v>
      </c>
      <c r="M231" s="79">
        <v>4.6250999999999998</v>
      </c>
      <c r="N231" s="79">
        <v>3.8553999999999999</v>
      </c>
      <c r="O231" s="79">
        <v>4.2389000000000001</v>
      </c>
      <c r="P231" s="79">
        <v>4.7367999999999997</v>
      </c>
      <c r="Q231" s="79">
        <v>4.8926999999999996</v>
      </c>
      <c r="R231" s="79">
        <v>4.1459999999999999</v>
      </c>
      <c r="S231" s="79">
        <v>3.0203000000000002</v>
      </c>
      <c r="T231" s="79">
        <v>2.4792999999999998</v>
      </c>
      <c r="U231" s="79">
        <v>1.5939000000000001</v>
      </c>
      <c r="V231" s="79">
        <v>0.77659999999999996</v>
      </c>
      <c r="W231" s="79">
        <v>0.21179999999999999</v>
      </c>
      <c r="X231" s="79">
        <v>3.4000000000000002E-2</v>
      </c>
      <c r="Y231" s="79">
        <v>2.8999999999999998E-3</v>
      </c>
    </row>
    <row r="232" spans="1:26" x14ac:dyDescent="0.15">
      <c r="A232" s="53" t="s">
        <v>250</v>
      </c>
      <c r="B232" s="53" t="s">
        <v>96</v>
      </c>
      <c r="C232" s="53" t="s">
        <v>219</v>
      </c>
      <c r="D232" s="79">
        <v>210.4058</v>
      </c>
      <c r="E232" s="79">
        <v>12.3316</v>
      </c>
      <c r="F232" s="79">
        <v>14.2911</v>
      </c>
      <c r="G232" s="79">
        <v>15.5837</v>
      </c>
      <c r="H232" s="79">
        <v>14.8597</v>
      </c>
      <c r="I232" s="79">
        <v>10.979200000000001</v>
      </c>
      <c r="J232" s="79">
        <v>12.311199999999999</v>
      </c>
      <c r="K232" s="79">
        <v>13.8149</v>
      </c>
      <c r="L232" s="79">
        <v>16.131699999999999</v>
      </c>
      <c r="M232" s="79">
        <v>16.219799999999999</v>
      </c>
      <c r="N232" s="79">
        <v>12.9163</v>
      </c>
      <c r="O232" s="79">
        <v>12.857900000000001</v>
      </c>
      <c r="P232" s="79">
        <v>13.9893</v>
      </c>
      <c r="Q232" s="79">
        <v>13.7057</v>
      </c>
      <c r="R232" s="79">
        <v>10.710599999999999</v>
      </c>
      <c r="S232" s="79">
        <v>7.7991000000000001</v>
      </c>
      <c r="T232" s="79">
        <v>5.9466999999999999</v>
      </c>
      <c r="U232" s="79">
        <v>3.6031</v>
      </c>
      <c r="V232" s="79">
        <v>1.5932999999999999</v>
      </c>
      <c r="W232" s="79">
        <v>0.43430000000000002</v>
      </c>
      <c r="X232" s="79">
        <v>6.3E-2</v>
      </c>
      <c r="Y232" s="79">
        <v>5.1000000000000004E-3</v>
      </c>
    </row>
    <row r="233" spans="1:26" x14ac:dyDescent="0.15">
      <c r="A233" s="53" t="s">
        <v>251</v>
      </c>
      <c r="B233" s="53" t="s">
        <v>96</v>
      </c>
      <c r="C233" s="53" t="s">
        <v>17</v>
      </c>
      <c r="D233" s="79">
        <v>102.4354</v>
      </c>
      <c r="E233" s="79">
        <v>6.3151000000000002</v>
      </c>
      <c r="F233" s="79">
        <v>7.2957000000000001</v>
      </c>
      <c r="G233" s="79">
        <v>7.9721000000000002</v>
      </c>
      <c r="H233" s="79">
        <v>7.5045000000000002</v>
      </c>
      <c r="I233" s="79">
        <v>5.3887999999999998</v>
      </c>
      <c r="J233" s="79">
        <v>6.1292999999999997</v>
      </c>
      <c r="K233" s="79">
        <v>6.96</v>
      </c>
      <c r="L233" s="79">
        <v>8.2120999999999995</v>
      </c>
      <c r="M233" s="79">
        <v>8.4535</v>
      </c>
      <c r="N233" s="79">
        <v>6.5191999999999997</v>
      </c>
      <c r="O233" s="79">
        <v>6.2093999999999996</v>
      </c>
      <c r="P233" s="79">
        <v>6.6300999999999997</v>
      </c>
      <c r="Q233" s="79">
        <v>6.4692999999999996</v>
      </c>
      <c r="R233" s="79">
        <v>4.6387999999999998</v>
      </c>
      <c r="S233" s="79">
        <v>3.2414999999999998</v>
      </c>
      <c r="T233" s="79">
        <v>2.3468</v>
      </c>
      <c r="U233" s="79">
        <v>1.327</v>
      </c>
      <c r="V233" s="79">
        <v>0.51200000000000001</v>
      </c>
      <c r="W233" s="79">
        <v>0.11940000000000001</v>
      </c>
      <c r="X233" s="79">
        <v>1.4999999999999999E-2</v>
      </c>
      <c r="Y233" s="79">
        <v>1.6999999999999999E-3</v>
      </c>
      <c r="Z233" s="56" t="s">
        <v>97</v>
      </c>
    </row>
    <row r="234" spans="1:26" x14ac:dyDescent="0.15">
      <c r="A234" s="53" t="s">
        <v>252</v>
      </c>
      <c r="B234" s="53" t="s">
        <v>96</v>
      </c>
      <c r="C234" s="53" t="s">
        <v>19</v>
      </c>
      <c r="D234" s="79">
        <v>107.9704</v>
      </c>
      <c r="E234" s="79">
        <v>6.0164999999999997</v>
      </c>
      <c r="F234" s="79">
        <v>6.9954000000000001</v>
      </c>
      <c r="G234" s="79">
        <v>7.6116000000000001</v>
      </c>
      <c r="H234" s="79">
        <v>7.3552</v>
      </c>
      <c r="I234" s="79">
        <v>5.5903999999999998</v>
      </c>
      <c r="J234" s="79">
        <v>6.1818999999999997</v>
      </c>
      <c r="K234" s="79">
        <v>6.8548999999999998</v>
      </c>
      <c r="L234" s="79">
        <v>7.9196</v>
      </c>
      <c r="M234" s="79">
        <v>7.7663000000000002</v>
      </c>
      <c r="N234" s="79">
        <v>6.3971</v>
      </c>
      <c r="O234" s="79">
        <v>6.6485000000000003</v>
      </c>
      <c r="P234" s="79">
        <v>7.3592000000000004</v>
      </c>
      <c r="Q234" s="79">
        <v>7.2363999999999997</v>
      </c>
      <c r="R234" s="79">
        <v>6.0717999999999996</v>
      </c>
      <c r="S234" s="79">
        <v>4.5575999999999999</v>
      </c>
      <c r="T234" s="79">
        <v>3.5998999999999999</v>
      </c>
      <c r="U234" s="79">
        <v>2.2761</v>
      </c>
      <c r="V234" s="79">
        <v>1.0812999999999999</v>
      </c>
      <c r="W234" s="79">
        <v>0.31490000000000001</v>
      </c>
      <c r="X234" s="79">
        <v>4.8000000000000001E-2</v>
      </c>
      <c r="Y234" s="79">
        <v>3.3999999999999998E-3</v>
      </c>
      <c r="Z234" s="56"/>
    </row>
    <row r="235" spans="1:26" x14ac:dyDescent="0.15">
      <c r="A235" s="53" t="s">
        <v>253</v>
      </c>
      <c r="B235" s="77" t="s">
        <v>254</v>
      </c>
      <c r="C235" s="77" t="s">
        <v>219</v>
      </c>
      <c r="D235" s="80">
        <v>3854.3517000000002</v>
      </c>
      <c r="E235" s="80">
        <v>192.5138</v>
      </c>
      <c r="F235" s="80">
        <v>218.92160000000001</v>
      </c>
      <c r="G235" s="80">
        <v>252.73480000000001</v>
      </c>
      <c r="H235" s="80">
        <v>327.0446</v>
      </c>
      <c r="I235" s="80">
        <v>332.24149999999997</v>
      </c>
      <c r="J235" s="80">
        <v>284.26260000000002</v>
      </c>
      <c r="K235" s="80">
        <v>252.363</v>
      </c>
      <c r="L235" s="80">
        <v>284.02100000000002</v>
      </c>
      <c r="M235" s="80">
        <v>344.1173</v>
      </c>
      <c r="N235" s="80">
        <v>300.61509999999998</v>
      </c>
      <c r="O235" s="80">
        <v>257.93520000000001</v>
      </c>
      <c r="P235" s="80">
        <v>226.2022</v>
      </c>
      <c r="Q235" s="80">
        <v>183.10140000000001</v>
      </c>
      <c r="R235" s="80">
        <v>134.2373</v>
      </c>
      <c r="S235" s="80">
        <v>99.282600000000002</v>
      </c>
      <c r="T235" s="80">
        <v>77.083600000000004</v>
      </c>
      <c r="U235" s="80">
        <v>44.798200000000001</v>
      </c>
      <c r="V235" s="80">
        <v>20.135400000000001</v>
      </c>
      <c r="W235" s="80">
        <v>5.7986000000000004</v>
      </c>
      <c r="X235" s="80">
        <v>0.86370000000000002</v>
      </c>
      <c r="Y235" s="80">
        <v>6.7500000000000004E-2</v>
      </c>
      <c r="Z235" s="56"/>
    </row>
    <row r="236" spans="1:26" x14ac:dyDescent="0.15">
      <c r="A236" s="53" t="s">
        <v>255</v>
      </c>
      <c r="B236" s="77" t="s">
        <v>254</v>
      </c>
      <c r="C236" s="77" t="s">
        <v>17</v>
      </c>
      <c r="D236" s="80">
        <v>1946.9954</v>
      </c>
      <c r="E236" s="80">
        <v>98.733000000000004</v>
      </c>
      <c r="F236" s="80">
        <v>112.0622</v>
      </c>
      <c r="G236" s="80">
        <v>129.6027</v>
      </c>
      <c r="H236" s="80">
        <v>169.13910000000001</v>
      </c>
      <c r="I236" s="80">
        <v>177.95740000000001</v>
      </c>
      <c r="J236" s="80">
        <v>151.63560000000001</v>
      </c>
      <c r="K236" s="80">
        <v>131.75489999999999</v>
      </c>
      <c r="L236" s="80">
        <v>145.899</v>
      </c>
      <c r="M236" s="80">
        <v>174.82650000000001</v>
      </c>
      <c r="N236" s="80">
        <v>152.05850000000001</v>
      </c>
      <c r="O236" s="80">
        <v>131.34809999999999</v>
      </c>
      <c r="P236" s="80">
        <v>114.20780000000001</v>
      </c>
      <c r="Q236" s="80">
        <v>89.610200000000006</v>
      </c>
      <c r="R236" s="80">
        <v>58.691200000000002</v>
      </c>
      <c r="S236" s="80">
        <v>41.124699999999997</v>
      </c>
      <c r="T236" s="80">
        <v>31.315999999999999</v>
      </c>
      <c r="U236" s="80">
        <v>16.946400000000001</v>
      </c>
      <c r="V236" s="80">
        <v>6.7881999999999998</v>
      </c>
      <c r="W236" s="80">
        <v>1.6796</v>
      </c>
      <c r="X236" s="80">
        <v>0.22040000000000001</v>
      </c>
      <c r="Y236" s="80">
        <v>1.46E-2</v>
      </c>
      <c r="Z236" s="56" t="s">
        <v>100</v>
      </c>
    </row>
    <row r="237" spans="1:26" x14ac:dyDescent="0.15">
      <c r="A237" s="53" t="s">
        <v>256</v>
      </c>
      <c r="B237" s="77" t="s">
        <v>254</v>
      </c>
      <c r="C237" s="77" t="s">
        <v>19</v>
      </c>
      <c r="D237" s="80">
        <v>1907.3562999999999</v>
      </c>
      <c r="E237" s="80">
        <v>93.780799999999999</v>
      </c>
      <c r="F237" s="80">
        <v>106.85939999999999</v>
      </c>
      <c r="G237" s="80">
        <v>123.13209999999999</v>
      </c>
      <c r="H237" s="80">
        <v>157.90549999999999</v>
      </c>
      <c r="I237" s="80">
        <v>154.2841</v>
      </c>
      <c r="J237" s="80">
        <v>132.62700000000001</v>
      </c>
      <c r="K237" s="80">
        <v>120.60809999999999</v>
      </c>
      <c r="L237" s="80">
        <v>138.12200000000001</v>
      </c>
      <c r="M237" s="80">
        <v>169.29079999999999</v>
      </c>
      <c r="N237" s="80">
        <v>148.5566</v>
      </c>
      <c r="O237" s="80">
        <v>126.58710000000001</v>
      </c>
      <c r="P237" s="80">
        <v>111.9944</v>
      </c>
      <c r="Q237" s="80">
        <v>93.491200000000006</v>
      </c>
      <c r="R237" s="80">
        <v>75.546099999999996</v>
      </c>
      <c r="S237" s="80">
        <v>58.157899999999998</v>
      </c>
      <c r="T237" s="80">
        <v>45.767600000000002</v>
      </c>
      <c r="U237" s="80">
        <v>27.851800000000001</v>
      </c>
      <c r="V237" s="80">
        <v>13.347200000000001</v>
      </c>
      <c r="W237" s="80">
        <v>4.1189999999999998</v>
      </c>
      <c r="X237" s="80">
        <v>0.64329999999999998</v>
      </c>
      <c r="Y237" s="80">
        <v>5.2900000000000003E-2</v>
      </c>
      <c r="Z237" s="56"/>
    </row>
    <row r="238" spans="1:26" x14ac:dyDescent="0.15">
      <c r="A238" s="53" t="s">
        <v>257</v>
      </c>
      <c r="B238" s="53" t="s">
        <v>101</v>
      </c>
      <c r="C238" s="53" t="s">
        <v>219</v>
      </c>
      <c r="D238" s="79">
        <v>284.53820000000002</v>
      </c>
      <c r="E238" s="79">
        <v>15.7065</v>
      </c>
      <c r="F238" s="79">
        <v>18.7349</v>
      </c>
      <c r="G238" s="79">
        <v>21.4619</v>
      </c>
      <c r="H238" s="79">
        <v>23.4282</v>
      </c>
      <c r="I238" s="79">
        <v>18.343599999999999</v>
      </c>
      <c r="J238" s="79">
        <v>17.3049</v>
      </c>
      <c r="K238" s="79">
        <v>18.248000000000001</v>
      </c>
      <c r="L238" s="79">
        <v>22.4236</v>
      </c>
      <c r="M238" s="79">
        <v>24.957899999999999</v>
      </c>
      <c r="N238" s="79">
        <v>20.5824</v>
      </c>
      <c r="O238" s="79">
        <v>17.692699999999999</v>
      </c>
      <c r="P238" s="79">
        <v>16.279499999999999</v>
      </c>
      <c r="Q238" s="79">
        <v>15.1229</v>
      </c>
      <c r="R238" s="79">
        <v>11.7979</v>
      </c>
      <c r="S238" s="79">
        <v>8.8185000000000002</v>
      </c>
      <c r="T238" s="79">
        <v>6.9698000000000002</v>
      </c>
      <c r="U238" s="79">
        <v>4.0065999999999997</v>
      </c>
      <c r="V238" s="79">
        <v>1.7192000000000001</v>
      </c>
      <c r="W238" s="79">
        <v>0.48520000000000002</v>
      </c>
      <c r="X238" s="79">
        <v>7.7600000000000002E-2</v>
      </c>
      <c r="Y238" s="79">
        <v>5.1000000000000004E-3</v>
      </c>
    </row>
    <row r="239" spans="1:26" x14ac:dyDescent="0.15">
      <c r="A239" s="53" t="s">
        <v>258</v>
      </c>
      <c r="B239" s="53" t="s">
        <v>101</v>
      </c>
      <c r="C239" s="53" t="s">
        <v>17</v>
      </c>
      <c r="D239" s="79">
        <v>141.9117</v>
      </c>
      <c r="E239" s="79">
        <v>8.0649999999999995</v>
      </c>
      <c r="F239" s="79">
        <v>9.5526</v>
      </c>
      <c r="G239" s="79">
        <v>10.9801</v>
      </c>
      <c r="H239" s="79">
        <v>11.962999999999999</v>
      </c>
      <c r="I239" s="79">
        <v>9.3209</v>
      </c>
      <c r="J239" s="79">
        <v>8.9656000000000002</v>
      </c>
      <c r="K239" s="79">
        <v>9.3505000000000003</v>
      </c>
      <c r="L239" s="79">
        <v>11.4076</v>
      </c>
      <c r="M239" s="79">
        <v>12.787100000000001</v>
      </c>
      <c r="N239" s="79">
        <v>10.751799999999999</v>
      </c>
      <c r="O239" s="79">
        <v>9.2494999999999994</v>
      </c>
      <c r="P239" s="79">
        <v>8.2057000000000002</v>
      </c>
      <c r="Q239" s="79">
        <v>7.3616000000000001</v>
      </c>
      <c r="R239" s="79">
        <v>5.0495999999999999</v>
      </c>
      <c r="S239" s="79">
        <v>3.5960000000000001</v>
      </c>
      <c r="T239" s="79">
        <v>2.8043</v>
      </c>
      <c r="U239" s="79">
        <v>1.5229999999999999</v>
      </c>
      <c r="V239" s="79">
        <v>0.56759999999999999</v>
      </c>
      <c r="W239" s="79">
        <v>0.14019999999999999</v>
      </c>
      <c r="X239" s="79">
        <v>2.01E-2</v>
      </c>
      <c r="Y239" s="79">
        <v>1.4E-3</v>
      </c>
      <c r="Z239" s="53" t="s">
        <v>103</v>
      </c>
    </row>
    <row r="240" spans="1:26" x14ac:dyDescent="0.15">
      <c r="A240" s="53" t="s">
        <v>259</v>
      </c>
      <c r="B240" s="53" t="s">
        <v>101</v>
      </c>
      <c r="C240" s="53" t="s">
        <v>19</v>
      </c>
      <c r="D240" s="79">
        <v>142.62649999999999</v>
      </c>
      <c r="E240" s="79">
        <v>7.6414999999999997</v>
      </c>
      <c r="F240" s="79">
        <v>9.1822999999999997</v>
      </c>
      <c r="G240" s="79">
        <v>10.4818</v>
      </c>
      <c r="H240" s="79">
        <v>11.465199999999999</v>
      </c>
      <c r="I240" s="79">
        <v>9.0227000000000004</v>
      </c>
      <c r="J240" s="79">
        <v>8.3392999999999997</v>
      </c>
      <c r="K240" s="79">
        <v>8.8975000000000009</v>
      </c>
      <c r="L240" s="79">
        <v>11.016</v>
      </c>
      <c r="M240" s="79">
        <v>12.1708</v>
      </c>
      <c r="N240" s="79">
        <v>9.8306000000000004</v>
      </c>
      <c r="O240" s="79">
        <v>8.4431999999999992</v>
      </c>
      <c r="P240" s="79">
        <v>8.0738000000000003</v>
      </c>
      <c r="Q240" s="79">
        <v>7.7613000000000003</v>
      </c>
      <c r="R240" s="79">
        <v>6.7483000000000004</v>
      </c>
      <c r="S240" s="79">
        <v>5.2225000000000001</v>
      </c>
      <c r="T240" s="79">
        <v>4.1654999999999998</v>
      </c>
      <c r="U240" s="79">
        <v>2.4836</v>
      </c>
      <c r="V240" s="79">
        <v>1.1516</v>
      </c>
      <c r="W240" s="79">
        <v>0.34499999999999997</v>
      </c>
      <c r="X240" s="79">
        <v>5.7500000000000002E-2</v>
      </c>
      <c r="Y240" s="79">
        <v>3.7000000000000002E-3</v>
      </c>
    </row>
    <row r="241" spans="1:26" x14ac:dyDescent="0.15">
      <c r="A241" s="53" t="s">
        <v>260</v>
      </c>
      <c r="B241" s="53" t="s">
        <v>104</v>
      </c>
      <c r="C241" s="53" t="s">
        <v>219</v>
      </c>
      <c r="D241" s="79">
        <v>193.51679999999999</v>
      </c>
      <c r="E241" s="79">
        <v>10.904500000000001</v>
      </c>
      <c r="F241" s="79">
        <v>12.710800000000001</v>
      </c>
      <c r="G241" s="79">
        <v>14.3934</v>
      </c>
      <c r="H241" s="79">
        <v>15.2941</v>
      </c>
      <c r="I241" s="79">
        <v>11.8095</v>
      </c>
      <c r="J241" s="79">
        <v>11.9003</v>
      </c>
      <c r="K241" s="79">
        <v>12.802</v>
      </c>
      <c r="L241" s="79">
        <v>15.423500000000001</v>
      </c>
      <c r="M241" s="79">
        <v>17.001000000000001</v>
      </c>
      <c r="N241" s="79">
        <v>13.286799999999999</v>
      </c>
      <c r="O241" s="79">
        <v>11.669499999999999</v>
      </c>
      <c r="P241" s="79">
        <v>11.4688</v>
      </c>
      <c r="Q241" s="79">
        <v>10.8673</v>
      </c>
      <c r="R241" s="79">
        <v>8.4756</v>
      </c>
      <c r="S241" s="79">
        <v>6.2424999999999997</v>
      </c>
      <c r="T241" s="79">
        <v>4.7695999999999996</v>
      </c>
      <c r="U241" s="79">
        <v>2.7351000000000001</v>
      </c>
      <c r="V241" s="79">
        <v>1.2287999999999999</v>
      </c>
      <c r="W241" s="79">
        <v>0.3463</v>
      </c>
      <c r="X241" s="79">
        <v>0.05</v>
      </c>
      <c r="Y241" s="79">
        <v>2.5999999999999999E-3</v>
      </c>
    </row>
    <row r="242" spans="1:26" x14ac:dyDescent="0.15">
      <c r="A242" s="53" t="s">
        <v>261</v>
      </c>
      <c r="B242" s="53" t="s">
        <v>104</v>
      </c>
      <c r="C242" s="53" t="s">
        <v>17</v>
      </c>
      <c r="D242" s="79">
        <v>96.257099999999994</v>
      </c>
      <c r="E242" s="79">
        <v>5.5891000000000002</v>
      </c>
      <c r="F242" s="79">
        <v>6.5255000000000001</v>
      </c>
      <c r="G242" s="79">
        <v>7.3841000000000001</v>
      </c>
      <c r="H242" s="79">
        <v>7.8479000000000001</v>
      </c>
      <c r="I242" s="79">
        <v>5.9771000000000001</v>
      </c>
      <c r="J242" s="79">
        <v>6.1422999999999996</v>
      </c>
      <c r="K242" s="79">
        <v>6.5726000000000004</v>
      </c>
      <c r="L242" s="79">
        <v>7.9116999999999997</v>
      </c>
      <c r="M242" s="79">
        <v>8.8384999999999998</v>
      </c>
      <c r="N242" s="79">
        <v>6.9002999999999997</v>
      </c>
      <c r="O242" s="79">
        <v>5.9317000000000002</v>
      </c>
      <c r="P242" s="79">
        <v>5.6627999999999998</v>
      </c>
      <c r="Q242" s="79">
        <v>5.2198000000000002</v>
      </c>
      <c r="R242" s="79">
        <v>3.6158000000000001</v>
      </c>
      <c r="S242" s="79">
        <v>2.5537999999999998</v>
      </c>
      <c r="T242" s="79">
        <v>1.9205000000000001</v>
      </c>
      <c r="U242" s="79">
        <v>1.0579000000000001</v>
      </c>
      <c r="V242" s="79">
        <v>0.4</v>
      </c>
      <c r="W242" s="79">
        <v>9.5899999999999999E-2</v>
      </c>
      <c r="X242" s="79">
        <v>1.0800000000000001E-2</v>
      </c>
      <c r="Y242" s="79">
        <v>6.9999999999999999E-4</v>
      </c>
      <c r="Z242" s="53" t="s">
        <v>106</v>
      </c>
    </row>
    <row r="243" spans="1:26" x14ac:dyDescent="0.15">
      <c r="A243" s="53" t="s">
        <v>262</v>
      </c>
      <c r="B243" s="53" t="s">
        <v>104</v>
      </c>
      <c r="C243" s="53" t="s">
        <v>19</v>
      </c>
      <c r="D243" s="79">
        <v>97.259699999999995</v>
      </c>
      <c r="E243" s="79">
        <v>5.3154000000000003</v>
      </c>
      <c r="F243" s="79">
        <v>6.1852999999999998</v>
      </c>
      <c r="G243" s="79">
        <v>7.0092999999999996</v>
      </c>
      <c r="H243" s="79">
        <v>7.4462000000000002</v>
      </c>
      <c r="I243" s="79">
        <v>5.8323999999999998</v>
      </c>
      <c r="J243" s="79">
        <v>5.758</v>
      </c>
      <c r="K243" s="79">
        <v>6.2294</v>
      </c>
      <c r="L243" s="79">
        <v>7.5118</v>
      </c>
      <c r="M243" s="79">
        <v>8.1624999999999996</v>
      </c>
      <c r="N243" s="79">
        <v>6.3864999999999998</v>
      </c>
      <c r="O243" s="79">
        <v>5.7378</v>
      </c>
      <c r="P243" s="79">
        <v>5.806</v>
      </c>
      <c r="Q243" s="79">
        <v>5.6475</v>
      </c>
      <c r="R243" s="79">
        <v>4.8597999999999999</v>
      </c>
      <c r="S243" s="79">
        <v>3.6886999999999999</v>
      </c>
      <c r="T243" s="79">
        <v>2.8491</v>
      </c>
      <c r="U243" s="79">
        <v>1.6772</v>
      </c>
      <c r="V243" s="79">
        <v>0.82879999999999998</v>
      </c>
      <c r="W243" s="79">
        <v>0.25040000000000001</v>
      </c>
      <c r="X243" s="79">
        <v>3.9199999999999999E-2</v>
      </c>
      <c r="Y243" s="79">
        <v>1.9E-3</v>
      </c>
    </row>
    <row r="244" spans="1:26" x14ac:dyDescent="0.15">
      <c r="A244" s="53" t="s">
        <v>263</v>
      </c>
      <c r="B244" s="53" t="s">
        <v>107</v>
      </c>
      <c r="C244" s="53" t="s">
        <v>219</v>
      </c>
      <c r="D244" s="79">
        <v>196.62649999999999</v>
      </c>
      <c r="E244" s="79">
        <v>10.449</v>
      </c>
      <c r="F244" s="79">
        <v>12.1822</v>
      </c>
      <c r="G244" s="79">
        <v>14.1768</v>
      </c>
      <c r="H244" s="79">
        <v>15.726599999999999</v>
      </c>
      <c r="I244" s="79">
        <v>12.2491</v>
      </c>
      <c r="J244" s="79">
        <v>11.9602</v>
      </c>
      <c r="K244" s="79">
        <v>12.060700000000001</v>
      </c>
      <c r="L244" s="79">
        <v>14.715</v>
      </c>
      <c r="M244" s="79">
        <v>17.377700000000001</v>
      </c>
      <c r="N244" s="79">
        <v>14.2272</v>
      </c>
      <c r="O244" s="79">
        <v>12.351100000000001</v>
      </c>
      <c r="P244" s="79">
        <v>12.0634</v>
      </c>
      <c r="Q244" s="79">
        <v>11.3247</v>
      </c>
      <c r="R244" s="79">
        <v>8.76</v>
      </c>
      <c r="S244" s="79">
        <v>6.6985000000000001</v>
      </c>
      <c r="T244" s="79">
        <v>5.2119999999999997</v>
      </c>
      <c r="U244" s="79">
        <v>3.1183000000000001</v>
      </c>
      <c r="V244" s="79">
        <v>1.4076</v>
      </c>
      <c r="W244" s="79">
        <v>0.38129999999999997</v>
      </c>
      <c r="X244" s="79">
        <v>5.5899999999999998E-2</v>
      </c>
      <c r="Y244" s="79">
        <v>3.0999999999999999E-3</v>
      </c>
      <c r="Z244" s="56"/>
    </row>
    <row r="245" spans="1:26" x14ac:dyDescent="0.15">
      <c r="A245" s="53" t="s">
        <v>264</v>
      </c>
      <c r="B245" s="53" t="s">
        <v>107</v>
      </c>
      <c r="C245" s="53" t="s">
        <v>17</v>
      </c>
      <c r="D245" s="79">
        <v>97.170400000000001</v>
      </c>
      <c r="E245" s="79">
        <v>5.3727999999999998</v>
      </c>
      <c r="F245" s="79">
        <v>6.2610999999999999</v>
      </c>
      <c r="G245" s="79">
        <v>7.2565999999999997</v>
      </c>
      <c r="H245" s="79">
        <v>8.0098000000000003</v>
      </c>
      <c r="I245" s="79">
        <v>6.1546000000000003</v>
      </c>
      <c r="J245" s="79">
        <v>6.0838000000000001</v>
      </c>
      <c r="K245" s="79">
        <v>6.1783000000000001</v>
      </c>
      <c r="L245" s="79">
        <v>7.4949000000000003</v>
      </c>
      <c r="M245" s="79">
        <v>8.9026999999999994</v>
      </c>
      <c r="N245" s="79">
        <v>7.2798999999999996</v>
      </c>
      <c r="O245" s="79">
        <v>6.2268999999999997</v>
      </c>
      <c r="P245" s="79">
        <v>5.9466000000000001</v>
      </c>
      <c r="Q245" s="79">
        <v>5.4858000000000002</v>
      </c>
      <c r="R245" s="79">
        <v>3.7480000000000002</v>
      </c>
      <c r="S245" s="79">
        <v>2.7505000000000002</v>
      </c>
      <c r="T245" s="79">
        <v>2.1168999999999998</v>
      </c>
      <c r="U245" s="79">
        <v>1.2042999999999999</v>
      </c>
      <c r="V245" s="79">
        <v>0.4793</v>
      </c>
      <c r="W245" s="79">
        <v>0.1128</v>
      </c>
      <c r="X245" s="79">
        <v>1.44E-2</v>
      </c>
      <c r="Y245" s="79">
        <v>8.9999999999999998E-4</v>
      </c>
      <c r="Z245" s="56" t="s">
        <v>108</v>
      </c>
    </row>
    <row r="246" spans="1:26" x14ac:dyDescent="0.15">
      <c r="A246" s="53" t="s">
        <v>265</v>
      </c>
      <c r="B246" s="53" t="s">
        <v>107</v>
      </c>
      <c r="C246" s="53" t="s">
        <v>19</v>
      </c>
      <c r="D246" s="79">
        <v>99.456100000000006</v>
      </c>
      <c r="E246" s="79">
        <v>5.0762</v>
      </c>
      <c r="F246" s="79">
        <v>5.9211</v>
      </c>
      <c r="G246" s="79">
        <v>6.9202000000000004</v>
      </c>
      <c r="H246" s="79">
        <v>7.7168000000000001</v>
      </c>
      <c r="I246" s="79">
        <v>6.0945</v>
      </c>
      <c r="J246" s="79">
        <v>5.8764000000000003</v>
      </c>
      <c r="K246" s="79">
        <v>5.8823999999999996</v>
      </c>
      <c r="L246" s="79">
        <v>7.2201000000000004</v>
      </c>
      <c r="M246" s="79">
        <v>8.4749999999999996</v>
      </c>
      <c r="N246" s="79">
        <v>6.9473000000000003</v>
      </c>
      <c r="O246" s="79">
        <v>6.1242000000000001</v>
      </c>
      <c r="P246" s="79">
        <v>6.1167999999999996</v>
      </c>
      <c r="Q246" s="79">
        <v>5.8388999999999998</v>
      </c>
      <c r="R246" s="79">
        <v>5.0119999999999996</v>
      </c>
      <c r="S246" s="79">
        <v>3.948</v>
      </c>
      <c r="T246" s="79">
        <v>3.0951</v>
      </c>
      <c r="U246" s="79">
        <v>1.9139999999999999</v>
      </c>
      <c r="V246" s="79">
        <v>0.92830000000000001</v>
      </c>
      <c r="W246" s="79">
        <v>0.26850000000000002</v>
      </c>
      <c r="X246" s="79">
        <v>4.1500000000000002E-2</v>
      </c>
      <c r="Y246" s="79">
        <v>2.2000000000000001E-3</v>
      </c>
    </row>
    <row r="247" spans="1:26" x14ac:dyDescent="0.15">
      <c r="A247" s="53" t="s">
        <v>266</v>
      </c>
      <c r="B247" s="53" t="s">
        <v>109</v>
      </c>
      <c r="C247" s="53" t="s">
        <v>219</v>
      </c>
      <c r="D247" s="79">
        <v>640.53189999999995</v>
      </c>
      <c r="E247" s="79">
        <v>33.795999999999999</v>
      </c>
      <c r="F247" s="79">
        <v>39.2988</v>
      </c>
      <c r="G247" s="79">
        <v>46.599800000000002</v>
      </c>
      <c r="H247" s="79">
        <v>59.746200000000002</v>
      </c>
      <c r="I247" s="79">
        <v>53.819499999999998</v>
      </c>
      <c r="J247" s="79">
        <v>43.395000000000003</v>
      </c>
      <c r="K247" s="79">
        <v>40.231499999999997</v>
      </c>
      <c r="L247" s="79">
        <v>48.6158</v>
      </c>
      <c r="M247" s="79">
        <v>60.763500000000001</v>
      </c>
      <c r="N247" s="79">
        <v>53.995800000000003</v>
      </c>
      <c r="O247" s="79">
        <v>44.207799999999999</v>
      </c>
      <c r="P247" s="79">
        <v>34.972099999999998</v>
      </c>
      <c r="Q247" s="79">
        <v>26.273</v>
      </c>
      <c r="R247" s="79">
        <v>18.804600000000001</v>
      </c>
      <c r="S247" s="79">
        <v>14.0596</v>
      </c>
      <c r="T247" s="79">
        <v>10.813000000000001</v>
      </c>
      <c r="U247" s="79">
        <v>6.0284000000000004</v>
      </c>
      <c r="V247" s="79">
        <v>2.5598000000000001</v>
      </c>
      <c r="W247" s="79">
        <v>0.69040000000000001</v>
      </c>
      <c r="X247" s="79">
        <v>9.2600000000000002E-2</v>
      </c>
      <c r="Y247" s="79">
        <v>5.4999999999999997E-3</v>
      </c>
    </row>
    <row r="248" spans="1:26" x14ac:dyDescent="0.15">
      <c r="A248" s="53" t="s">
        <v>267</v>
      </c>
      <c r="B248" s="53" t="s">
        <v>109</v>
      </c>
      <c r="C248" s="53" t="s">
        <v>17</v>
      </c>
      <c r="D248" s="79">
        <v>324.58679999999998</v>
      </c>
      <c r="E248" s="79">
        <v>17.3279</v>
      </c>
      <c r="F248" s="79">
        <v>20.130500000000001</v>
      </c>
      <c r="G248" s="79">
        <v>23.969000000000001</v>
      </c>
      <c r="H248" s="79">
        <v>30.7879</v>
      </c>
      <c r="I248" s="79">
        <v>28.265999999999998</v>
      </c>
      <c r="J248" s="79">
        <v>22.711099999999998</v>
      </c>
      <c r="K248" s="79">
        <v>20.779499999999999</v>
      </c>
      <c r="L248" s="79">
        <v>24.71</v>
      </c>
      <c r="M248" s="79">
        <v>30.610399999999998</v>
      </c>
      <c r="N248" s="79">
        <v>27.606000000000002</v>
      </c>
      <c r="O248" s="79">
        <v>23.206499999999998</v>
      </c>
      <c r="P248" s="79">
        <v>18.330100000000002</v>
      </c>
      <c r="Q248" s="79">
        <v>13.1884</v>
      </c>
      <c r="R248" s="79">
        <v>8.2430000000000003</v>
      </c>
      <c r="S248" s="79">
        <v>5.7918000000000003</v>
      </c>
      <c r="T248" s="79">
        <v>4.2994000000000003</v>
      </c>
      <c r="U248" s="79">
        <v>2.2646999999999999</v>
      </c>
      <c r="V248" s="79">
        <v>0.86219999999999997</v>
      </c>
      <c r="W248" s="79">
        <v>0.1946</v>
      </c>
      <c r="X248" s="79">
        <v>2.3300000000000001E-2</v>
      </c>
      <c r="Y248" s="79">
        <v>8.0000000000000004E-4</v>
      </c>
      <c r="Z248" s="53" t="s">
        <v>110</v>
      </c>
    </row>
    <row r="249" spans="1:26" x14ac:dyDescent="0.15">
      <c r="A249" s="53" t="s">
        <v>268</v>
      </c>
      <c r="B249" s="53" t="s">
        <v>109</v>
      </c>
      <c r="C249" s="53" t="s">
        <v>19</v>
      </c>
      <c r="D249" s="79">
        <v>315.94510000000002</v>
      </c>
      <c r="E249" s="79">
        <v>16.4681</v>
      </c>
      <c r="F249" s="79">
        <v>19.168299999999999</v>
      </c>
      <c r="G249" s="79">
        <v>22.630800000000001</v>
      </c>
      <c r="H249" s="79">
        <v>28.958300000000001</v>
      </c>
      <c r="I249" s="79">
        <v>25.5535</v>
      </c>
      <c r="J249" s="79">
        <v>20.683900000000001</v>
      </c>
      <c r="K249" s="79">
        <v>19.452000000000002</v>
      </c>
      <c r="L249" s="79">
        <v>23.905799999999999</v>
      </c>
      <c r="M249" s="79">
        <v>30.153099999999998</v>
      </c>
      <c r="N249" s="79">
        <v>26.389800000000001</v>
      </c>
      <c r="O249" s="79">
        <v>21.001300000000001</v>
      </c>
      <c r="P249" s="79">
        <v>16.641999999999999</v>
      </c>
      <c r="Q249" s="79">
        <v>13.0846</v>
      </c>
      <c r="R249" s="79">
        <v>10.5616</v>
      </c>
      <c r="S249" s="79">
        <v>8.2677999999999994</v>
      </c>
      <c r="T249" s="79">
        <v>6.5136000000000003</v>
      </c>
      <c r="U249" s="79">
        <v>3.7637</v>
      </c>
      <c r="V249" s="79">
        <v>1.6976</v>
      </c>
      <c r="W249" s="79">
        <v>0.49580000000000002</v>
      </c>
      <c r="X249" s="79">
        <v>6.93E-2</v>
      </c>
      <c r="Y249" s="79">
        <v>4.7000000000000002E-3</v>
      </c>
    </row>
    <row r="250" spans="1:26" x14ac:dyDescent="0.15">
      <c r="A250" s="53" t="s">
        <v>269</v>
      </c>
      <c r="B250" s="53" t="s">
        <v>111</v>
      </c>
      <c r="C250" s="53" t="s">
        <v>219</v>
      </c>
      <c r="D250" s="79">
        <v>555.54290000000003</v>
      </c>
      <c r="E250" s="79">
        <v>28.8065</v>
      </c>
      <c r="F250" s="79">
        <v>34.392099999999999</v>
      </c>
      <c r="G250" s="79">
        <v>40.232199999999999</v>
      </c>
      <c r="H250" s="79">
        <v>49.168999999999997</v>
      </c>
      <c r="I250" s="79">
        <v>43.522300000000001</v>
      </c>
      <c r="J250" s="79">
        <v>37.589799999999997</v>
      </c>
      <c r="K250" s="79">
        <v>35.264200000000002</v>
      </c>
      <c r="L250" s="79">
        <v>42.177199999999999</v>
      </c>
      <c r="M250" s="79">
        <v>52.2819</v>
      </c>
      <c r="N250" s="79">
        <v>45.539900000000003</v>
      </c>
      <c r="O250" s="79">
        <v>37.633600000000001</v>
      </c>
      <c r="P250" s="79">
        <v>31.526800000000001</v>
      </c>
      <c r="Q250" s="79">
        <v>24.719799999999999</v>
      </c>
      <c r="R250" s="79">
        <v>17.707799999999999</v>
      </c>
      <c r="S250" s="79">
        <v>13.259600000000001</v>
      </c>
      <c r="T250" s="79">
        <v>10.3889</v>
      </c>
      <c r="U250" s="79">
        <v>6.0084999999999997</v>
      </c>
      <c r="V250" s="79">
        <v>2.7145999999999999</v>
      </c>
      <c r="W250" s="79">
        <v>0.78959999999999997</v>
      </c>
      <c r="X250" s="79">
        <v>0.1051</v>
      </c>
      <c r="Y250" s="79">
        <v>9.5999999999999992E-3</v>
      </c>
    </row>
    <row r="251" spans="1:26" x14ac:dyDescent="0.15">
      <c r="A251" s="53" t="s">
        <v>270</v>
      </c>
      <c r="B251" s="53" t="s">
        <v>111</v>
      </c>
      <c r="C251" s="53" t="s">
        <v>17</v>
      </c>
      <c r="D251" s="79">
        <v>280.2774</v>
      </c>
      <c r="E251" s="79">
        <v>14.760400000000001</v>
      </c>
      <c r="F251" s="79">
        <v>17.6386</v>
      </c>
      <c r="G251" s="79">
        <v>20.646799999999999</v>
      </c>
      <c r="H251" s="79">
        <v>25.5367</v>
      </c>
      <c r="I251" s="79">
        <v>22.988800000000001</v>
      </c>
      <c r="J251" s="79">
        <v>19.752500000000001</v>
      </c>
      <c r="K251" s="79">
        <v>18.121099999999998</v>
      </c>
      <c r="L251" s="79">
        <v>21.254300000000001</v>
      </c>
      <c r="M251" s="79">
        <v>26.2867</v>
      </c>
      <c r="N251" s="79">
        <v>23.1402</v>
      </c>
      <c r="O251" s="79">
        <v>19.610499999999998</v>
      </c>
      <c r="P251" s="79">
        <v>16.337499999999999</v>
      </c>
      <c r="Q251" s="79">
        <v>12.298500000000001</v>
      </c>
      <c r="R251" s="79">
        <v>7.7629000000000001</v>
      </c>
      <c r="S251" s="79">
        <v>5.4638999999999998</v>
      </c>
      <c r="T251" s="79">
        <v>4.0845000000000002</v>
      </c>
      <c r="U251" s="79">
        <v>2.2235</v>
      </c>
      <c r="V251" s="79">
        <v>0.8972</v>
      </c>
      <c r="W251" s="79">
        <v>0.22600000000000001</v>
      </c>
      <c r="X251" s="79">
        <v>2.4500000000000001E-2</v>
      </c>
      <c r="Y251" s="79">
        <v>2E-3</v>
      </c>
      <c r="Z251" s="53" t="s">
        <v>112</v>
      </c>
    </row>
    <row r="252" spans="1:26" x14ac:dyDescent="0.15">
      <c r="A252" s="53" t="s">
        <v>271</v>
      </c>
      <c r="B252" s="53" t="s">
        <v>111</v>
      </c>
      <c r="C252" s="53" t="s">
        <v>19</v>
      </c>
      <c r="D252" s="79">
        <v>275.26549999999997</v>
      </c>
      <c r="E252" s="79">
        <v>14.046099999999999</v>
      </c>
      <c r="F252" s="79">
        <v>16.753499999999999</v>
      </c>
      <c r="G252" s="79">
        <v>19.5854</v>
      </c>
      <c r="H252" s="79">
        <v>23.632300000000001</v>
      </c>
      <c r="I252" s="79">
        <v>20.5335</v>
      </c>
      <c r="J252" s="79">
        <v>17.837299999999999</v>
      </c>
      <c r="K252" s="79">
        <v>17.1431</v>
      </c>
      <c r="L252" s="79">
        <v>20.922899999999998</v>
      </c>
      <c r="M252" s="79">
        <v>25.995200000000001</v>
      </c>
      <c r="N252" s="79">
        <v>22.399699999999999</v>
      </c>
      <c r="O252" s="79">
        <v>18.023099999999999</v>
      </c>
      <c r="P252" s="79">
        <v>15.189299999999999</v>
      </c>
      <c r="Q252" s="79">
        <v>12.4213</v>
      </c>
      <c r="R252" s="79">
        <v>9.9449000000000005</v>
      </c>
      <c r="S252" s="79">
        <v>7.7957000000000001</v>
      </c>
      <c r="T252" s="79">
        <v>6.3044000000000002</v>
      </c>
      <c r="U252" s="79">
        <v>3.7850000000000001</v>
      </c>
      <c r="V252" s="79">
        <v>1.8173999999999999</v>
      </c>
      <c r="W252" s="79">
        <v>0.56359999999999999</v>
      </c>
      <c r="X252" s="79">
        <v>8.0600000000000005E-2</v>
      </c>
      <c r="Y252" s="79">
        <v>7.6E-3</v>
      </c>
      <c r="Z252" s="56"/>
    </row>
    <row r="253" spans="1:26" x14ac:dyDescent="0.15">
      <c r="A253" s="53" t="s">
        <v>272</v>
      </c>
      <c r="B253" s="53" t="s">
        <v>113</v>
      </c>
      <c r="C253" s="53" t="s">
        <v>219</v>
      </c>
      <c r="D253" s="79">
        <v>1185.5563</v>
      </c>
      <c r="E253" s="79">
        <v>52.160499999999999</v>
      </c>
      <c r="F253" s="79">
        <v>56.586199999999998</v>
      </c>
      <c r="G253" s="79">
        <v>64.001199999999997</v>
      </c>
      <c r="H253" s="79">
        <v>94.835899999999995</v>
      </c>
      <c r="I253" s="79">
        <v>119.5664</v>
      </c>
      <c r="J253" s="79">
        <v>99.539100000000005</v>
      </c>
      <c r="K253" s="79">
        <v>80.467299999999994</v>
      </c>
      <c r="L253" s="79">
        <v>82.227900000000005</v>
      </c>
      <c r="M253" s="79">
        <v>100.00109999999999</v>
      </c>
      <c r="N253" s="79">
        <v>89.359099999999998</v>
      </c>
      <c r="O253" s="79">
        <v>80.408199999999994</v>
      </c>
      <c r="P253" s="79">
        <v>73.799000000000007</v>
      </c>
      <c r="Q253" s="79">
        <v>58.848500000000001</v>
      </c>
      <c r="R253" s="79">
        <v>43.398499999999999</v>
      </c>
      <c r="S253" s="79">
        <v>31.859100000000002</v>
      </c>
      <c r="T253" s="79">
        <v>24.919499999999999</v>
      </c>
      <c r="U253" s="79">
        <v>14.9186</v>
      </c>
      <c r="V253" s="79">
        <v>6.9134000000000002</v>
      </c>
      <c r="W253" s="79">
        <v>2.0472000000000001</v>
      </c>
      <c r="X253" s="79">
        <v>0.31890000000000002</v>
      </c>
      <c r="Y253" s="79">
        <v>2.7400000000000001E-2</v>
      </c>
      <c r="Z253" s="56"/>
    </row>
    <row r="254" spans="1:26" x14ac:dyDescent="0.15">
      <c r="A254" s="53" t="s">
        <v>273</v>
      </c>
      <c r="B254" s="53" t="s">
        <v>113</v>
      </c>
      <c r="C254" s="53" t="s">
        <v>17</v>
      </c>
      <c r="D254" s="79">
        <v>596.97730000000001</v>
      </c>
      <c r="E254" s="79">
        <v>26.728200000000001</v>
      </c>
      <c r="F254" s="79">
        <v>28.933599999999998</v>
      </c>
      <c r="G254" s="79">
        <v>32.692599999999999</v>
      </c>
      <c r="H254" s="79">
        <v>48.9587</v>
      </c>
      <c r="I254" s="79">
        <v>64.5946</v>
      </c>
      <c r="J254" s="79">
        <v>53.49</v>
      </c>
      <c r="K254" s="79">
        <v>42.436100000000003</v>
      </c>
      <c r="L254" s="79">
        <v>42.801200000000001</v>
      </c>
      <c r="M254" s="79">
        <v>50.904699999999998</v>
      </c>
      <c r="N254" s="79">
        <v>44.274099999999997</v>
      </c>
      <c r="O254" s="79">
        <v>39.381700000000002</v>
      </c>
      <c r="P254" s="79">
        <v>36.210900000000002</v>
      </c>
      <c r="Q254" s="79">
        <v>28.0517</v>
      </c>
      <c r="R254" s="79">
        <v>18.861000000000001</v>
      </c>
      <c r="S254" s="79">
        <v>13.1729</v>
      </c>
      <c r="T254" s="79">
        <v>10.2415</v>
      </c>
      <c r="U254" s="79">
        <v>5.6539000000000001</v>
      </c>
      <c r="V254" s="79">
        <v>2.3725000000000001</v>
      </c>
      <c r="W254" s="79">
        <v>0.60660000000000003</v>
      </c>
      <c r="X254" s="79">
        <v>8.5300000000000001E-2</v>
      </c>
      <c r="Y254" s="79">
        <v>6.0000000000000001E-3</v>
      </c>
      <c r="Z254" s="53" t="s">
        <v>114</v>
      </c>
    </row>
    <row r="255" spans="1:26" x14ac:dyDescent="0.15">
      <c r="A255" s="53" t="s">
        <v>274</v>
      </c>
      <c r="B255" s="53" t="s">
        <v>113</v>
      </c>
      <c r="C255" s="53" t="s">
        <v>19</v>
      </c>
      <c r="D255" s="79">
        <v>588.57899999999995</v>
      </c>
      <c r="E255" s="79">
        <v>25.432300000000001</v>
      </c>
      <c r="F255" s="79">
        <v>27.6526</v>
      </c>
      <c r="G255" s="79">
        <v>31.308599999999998</v>
      </c>
      <c r="H255" s="79">
        <v>45.877200000000002</v>
      </c>
      <c r="I255" s="79">
        <v>54.971800000000002</v>
      </c>
      <c r="J255" s="79">
        <v>46.049100000000003</v>
      </c>
      <c r="K255" s="79">
        <v>38.031199999999998</v>
      </c>
      <c r="L255" s="79">
        <v>39.426699999999997</v>
      </c>
      <c r="M255" s="79">
        <v>49.096400000000003</v>
      </c>
      <c r="N255" s="79">
        <v>45.085000000000001</v>
      </c>
      <c r="O255" s="79">
        <v>41.026499999999999</v>
      </c>
      <c r="P255" s="79">
        <v>37.588099999999997</v>
      </c>
      <c r="Q255" s="79">
        <v>30.796800000000001</v>
      </c>
      <c r="R255" s="79">
        <v>24.537500000000001</v>
      </c>
      <c r="S255" s="79">
        <v>18.686199999999999</v>
      </c>
      <c r="T255" s="79">
        <v>14.678000000000001</v>
      </c>
      <c r="U255" s="79">
        <v>9.2646999999999995</v>
      </c>
      <c r="V255" s="79">
        <v>4.5408999999999997</v>
      </c>
      <c r="W255" s="79">
        <v>1.4406000000000001</v>
      </c>
      <c r="X255" s="79">
        <v>0.2336</v>
      </c>
      <c r="Y255" s="79">
        <v>2.1399999999999999E-2</v>
      </c>
    </row>
    <row r="256" spans="1:26" x14ac:dyDescent="0.15">
      <c r="A256" s="53" t="s">
        <v>275</v>
      </c>
      <c r="B256" s="53" t="s">
        <v>115</v>
      </c>
      <c r="C256" s="53" t="s">
        <v>219</v>
      </c>
      <c r="D256" s="79">
        <v>798.03909999999996</v>
      </c>
      <c r="E256" s="79">
        <v>40.690800000000003</v>
      </c>
      <c r="F256" s="79">
        <v>45.016599999999997</v>
      </c>
      <c r="G256" s="79">
        <v>51.869500000000002</v>
      </c>
      <c r="H256" s="79">
        <v>68.8446</v>
      </c>
      <c r="I256" s="79">
        <v>72.931100000000001</v>
      </c>
      <c r="J256" s="79">
        <v>62.573300000000003</v>
      </c>
      <c r="K256" s="79">
        <v>53.289299999999997</v>
      </c>
      <c r="L256" s="79">
        <v>58.438000000000002</v>
      </c>
      <c r="M256" s="79">
        <v>71.734200000000001</v>
      </c>
      <c r="N256" s="79">
        <v>63.623899999999999</v>
      </c>
      <c r="O256" s="79">
        <v>53.972299999999997</v>
      </c>
      <c r="P256" s="79">
        <v>46.092599999999997</v>
      </c>
      <c r="Q256" s="79">
        <v>35.9452</v>
      </c>
      <c r="R256" s="79">
        <v>25.292899999999999</v>
      </c>
      <c r="S256" s="79">
        <v>18.344799999999999</v>
      </c>
      <c r="T256" s="79">
        <v>14.0108</v>
      </c>
      <c r="U256" s="79">
        <v>7.9827000000000004</v>
      </c>
      <c r="V256" s="79">
        <v>3.5920000000000001</v>
      </c>
      <c r="W256" s="79">
        <v>1.0586</v>
      </c>
      <c r="X256" s="79">
        <v>0.1636</v>
      </c>
      <c r="Y256" s="79">
        <v>1.4200000000000001E-2</v>
      </c>
    </row>
    <row r="257" spans="1:26" x14ac:dyDescent="0.15">
      <c r="A257" s="53" t="s">
        <v>276</v>
      </c>
      <c r="B257" s="53" t="s">
        <v>115</v>
      </c>
      <c r="C257" s="53" t="s">
        <v>17</v>
      </c>
      <c r="D257" s="79">
        <v>409.81470000000002</v>
      </c>
      <c r="E257" s="79">
        <v>20.889600000000002</v>
      </c>
      <c r="F257" s="79">
        <v>23.020299999999999</v>
      </c>
      <c r="G257" s="79">
        <v>26.673500000000001</v>
      </c>
      <c r="H257" s="79">
        <v>36.0351</v>
      </c>
      <c r="I257" s="79">
        <v>40.6554</v>
      </c>
      <c r="J257" s="79">
        <v>34.490299999999998</v>
      </c>
      <c r="K257" s="79">
        <v>28.316800000000001</v>
      </c>
      <c r="L257" s="79">
        <v>30.319299999999998</v>
      </c>
      <c r="M257" s="79">
        <v>36.496400000000001</v>
      </c>
      <c r="N257" s="79">
        <v>32.106200000000001</v>
      </c>
      <c r="O257" s="79">
        <v>27.741299999999999</v>
      </c>
      <c r="P257" s="79">
        <v>23.514199999999999</v>
      </c>
      <c r="Q257" s="79">
        <v>18.0044</v>
      </c>
      <c r="R257" s="79">
        <v>11.4109</v>
      </c>
      <c r="S257" s="79">
        <v>7.7957999999999998</v>
      </c>
      <c r="T257" s="79">
        <v>5.8489000000000004</v>
      </c>
      <c r="U257" s="79">
        <v>3.0190999999999999</v>
      </c>
      <c r="V257" s="79">
        <v>1.2094</v>
      </c>
      <c r="W257" s="79">
        <v>0.30349999999999999</v>
      </c>
      <c r="X257" s="79">
        <v>4.2000000000000003E-2</v>
      </c>
      <c r="Y257" s="79">
        <v>2.8E-3</v>
      </c>
      <c r="Z257" s="53" t="s">
        <v>117</v>
      </c>
    </row>
    <row r="258" spans="1:26" x14ac:dyDescent="0.15">
      <c r="A258" s="53" t="s">
        <v>277</v>
      </c>
      <c r="B258" s="53" t="s">
        <v>115</v>
      </c>
      <c r="C258" s="53" t="s">
        <v>19</v>
      </c>
      <c r="D258" s="79">
        <v>388.2244</v>
      </c>
      <c r="E258" s="79">
        <v>19.801200000000001</v>
      </c>
      <c r="F258" s="79">
        <v>21.996300000000002</v>
      </c>
      <c r="G258" s="79">
        <v>25.196000000000002</v>
      </c>
      <c r="H258" s="79">
        <v>32.8095</v>
      </c>
      <c r="I258" s="79">
        <v>32.275700000000001</v>
      </c>
      <c r="J258" s="79">
        <v>28.082999999999998</v>
      </c>
      <c r="K258" s="79">
        <v>24.9725</v>
      </c>
      <c r="L258" s="79">
        <v>28.1187</v>
      </c>
      <c r="M258" s="79">
        <v>35.2378</v>
      </c>
      <c r="N258" s="79">
        <v>31.517700000000001</v>
      </c>
      <c r="O258" s="79">
        <v>26.231000000000002</v>
      </c>
      <c r="P258" s="79">
        <v>22.578399999999998</v>
      </c>
      <c r="Q258" s="79">
        <v>17.940799999999999</v>
      </c>
      <c r="R258" s="79">
        <v>13.882</v>
      </c>
      <c r="S258" s="79">
        <v>10.548999999999999</v>
      </c>
      <c r="T258" s="79">
        <v>8.1618999999999993</v>
      </c>
      <c r="U258" s="79">
        <v>4.9635999999999996</v>
      </c>
      <c r="V258" s="79">
        <v>2.3826000000000001</v>
      </c>
      <c r="W258" s="79">
        <v>0.75509999999999999</v>
      </c>
      <c r="X258" s="79">
        <v>0.1216</v>
      </c>
      <c r="Y258" s="79">
        <v>1.14E-2</v>
      </c>
    </row>
    <row r="259" spans="1:26" x14ac:dyDescent="0.15">
      <c r="A259" s="53" t="s">
        <v>278</v>
      </c>
      <c r="B259" s="77" t="s">
        <v>279</v>
      </c>
      <c r="C259" s="77" t="s">
        <v>219</v>
      </c>
      <c r="D259" s="80">
        <v>2281.3076000000001</v>
      </c>
      <c r="E259" s="80">
        <v>122.8592</v>
      </c>
      <c r="F259" s="80">
        <v>139.3109</v>
      </c>
      <c r="G259" s="80">
        <v>160.56200000000001</v>
      </c>
      <c r="H259" s="80">
        <v>183.6626</v>
      </c>
      <c r="I259" s="80">
        <v>150.2287</v>
      </c>
      <c r="J259" s="80">
        <v>144.6174</v>
      </c>
      <c r="K259" s="80">
        <v>140.5162</v>
      </c>
      <c r="L259" s="80">
        <v>162.20580000000001</v>
      </c>
      <c r="M259" s="80">
        <v>196.32239999999999</v>
      </c>
      <c r="N259" s="80">
        <v>166.393</v>
      </c>
      <c r="O259" s="80">
        <v>148.60159999999999</v>
      </c>
      <c r="P259" s="80">
        <v>143.39150000000001</v>
      </c>
      <c r="Q259" s="80">
        <v>129.34020000000001</v>
      </c>
      <c r="R259" s="80">
        <v>98.340900000000005</v>
      </c>
      <c r="S259" s="80">
        <v>74.709000000000003</v>
      </c>
      <c r="T259" s="80">
        <v>60.001300000000001</v>
      </c>
      <c r="U259" s="80">
        <v>36.452800000000003</v>
      </c>
      <c r="V259" s="80">
        <v>16.244499999999999</v>
      </c>
      <c r="W259" s="80">
        <v>4.5547000000000004</v>
      </c>
      <c r="X259" s="80">
        <v>0.67789999999999995</v>
      </c>
      <c r="Y259" s="80">
        <v>5.4699999999999999E-2</v>
      </c>
    </row>
    <row r="260" spans="1:26" x14ac:dyDescent="0.15">
      <c r="A260" s="53" t="s">
        <v>280</v>
      </c>
      <c r="B260" s="77" t="s">
        <v>279</v>
      </c>
      <c r="C260" s="77" t="s">
        <v>17</v>
      </c>
      <c r="D260" s="80">
        <v>1120.6126999999999</v>
      </c>
      <c r="E260" s="80">
        <v>62.873699999999999</v>
      </c>
      <c r="F260" s="80">
        <v>71.272599999999997</v>
      </c>
      <c r="G260" s="80">
        <v>82.236400000000003</v>
      </c>
      <c r="H260" s="80">
        <v>93.734999999999999</v>
      </c>
      <c r="I260" s="80">
        <v>75.014300000000006</v>
      </c>
      <c r="J260" s="80">
        <v>73.084800000000001</v>
      </c>
      <c r="K260" s="80">
        <v>70.956500000000005</v>
      </c>
      <c r="L260" s="80">
        <v>81.557100000000005</v>
      </c>
      <c r="M260" s="80">
        <v>99.299300000000002</v>
      </c>
      <c r="N260" s="80">
        <v>83.961299999999994</v>
      </c>
      <c r="O260" s="80">
        <v>74.231200000000001</v>
      </c>
      <c r="P260" s="80">
        <v>70.554900000000004</v>
      </c>
      <c r="Q260" s="80">
        <v>62.722799999999999</v>
      </c>
      <c r="R260" s="80">
        <v>42.3994</v>
      </c>
      <c r="S260" s="80">
        <v>30.705400000000001</v>
      </c>
      <c r="T260" s="80">
        <v>23.828600000000002</v>
      </c>
      <c r="U260" s="80">
        <v>13.651400000000001</v>
      </c>
      <c r="V260" s="80">
        <v>5.4412000000000003</v>
      </c>
      <c r="W260" s="80">
        <v>1.3165</v>
      </c>
      <c r="X260" s="80">
        <v>0.1744</v>
      </c>
      <c r="Y260" s="80">
        <v>1.09E-2</v>
      </c>
      <c r="Z260" s="53" t="s">
        <v>119</v>
      </c>
    </row>
    <row r="261" spans="1:26" x14ac:dyDescent="0.15">
      <c r="A261" s="53" t="s">
        <v>281</v>
      </c>
      <c r="B261" s="77" t="s">
        <v>279</v>
      </c>
      <c r="C261" s="77" t="s">
        <v>19</v>
      </c>
      <c r="D261" s="80">
        <v>1160.6949</v>
      </c>
      <c r="E261" s="80">
        <v>59.985500000000002</v>
      </c>
      <c r="F261" s="80">
        <v>68.038300000000007</v>
      </c>
      <c r="G261" s="80">
        <v>78.325599999999994</v>
      </c>
      <c r="H261" s="80">
        <v>89.927599999999998</v>
      </c>
      <c r="I261" s="80">
        <v>75.214399999999998</v>
      </c>
      <c r="J261" s="80">
        <v>71.532600000000002</v>
      </c>
      <c r="K261" s="80">
        <v>69.559700000000007</v>
      </c>
      <c r="L261" s="80">
        <v>80.648700000000005</v>
      </c>
      <c r="M261" s="80">
        <v>97.023099999999999</v>
      </c>
      <c r="N261" s="80">
        <v>82.431700000000006</v>
      </c>
      <c r="O261" s="80">
        <v>74.370400000000004</v>
      </c>
      <c r="P261" s="80">
        <v>72.836600000000004</v>
      </c>
      <c r="Q261" s="80">
        <v>66.617400000000004</v>
      </c>
      <c r="R261" s="80">
        <v>55.941499999999998</v>
      </c>
      <c r="S261" s="80">
        <v>44.003599999999999</v>
      </c>
      <c r="T261" s="80">
        <v>36.172699999999999</v>
      </c>
      <c r="U261" s="80">
        <v>22.801400000000001</v>
      </c>
      <c r="V261" s="80">
        <v>10.8033</v>
      </c>
      <c r="W261" s="80">
        <v>3.2382</v>
      </c>
      <c r="X261" s="80">
        <v>0.50349999999999995</v>
      </c>
      <c r="Y261" s="80">
        <v>4.3799999999999999E-2</v>
      </c>
    </row>
    <row r="262" spans="1:26" x14ac:dyDescent="0.15">
      <c r="A262" s="53" t="s">
        <v>282</v>
      </c>
      <c r="B262" s="53" t="s">
        <v>120</v>
      </c>
      <c r="C262" s="53" t="s">
        <v>219</v>
      </c>
      <c r="D262" s="79">
        <v>247.45830000000001</v>
      </c>
      <c r="E262" s="79">
        <v>13.161099999999999</v>
      </c>
      <c r="F262" s="79">
        <v>15.365500000000001</v>
      </c>
      <c r="G262" s="79">
        <v>17.729299999999999</v>
      </c>
      <c r="H262" s="79">
        <v>17.555</v>
      </c>
      <c r="I262" s="79">
        <v>12.880800000000001</v>
      </c>
      <c r="J262" s="79">
        <v>13.737399999999999</v>
      </c>
      <c r="K262" s="79">
        <v>15.155799999999999</v>
      </c>
      <c r="L262" s="79">
        <v>18.454799999999999</v>
      </c>
      <c r="M262" s="79">
        <v>20.3689</v>
      </c>
      <c r="N262" s="79">
        <v>16.171600000000002</v>
      </c>
      <c r="O262" s="79">
        <v>16.080500000000001</v>
      </c>
      <c r="P262" s="79">
        <v>16.709599999999998</v>
      </c>
      <c r="Q262" s="79">
        <v>16.118500000000001</v>
      </c>
      <c r="R262" s="79">
        <v>12.8142</v>
      </c>
      <c r="S262" s="79">
        <v>9.7431999999999999</v>
      </c>
      <c r="T262" s="79">
        <v>7.7592999999999996</v>
      </c>
      <c r="U262" s="79">
        <v>4.8323</v>
      </c>
      <c r="V262" s="79">
        <v>2.0352000000000001</v>
      </c>
      <c r="W262" s="79">
        <v>0.51819999999999999</v>
      </c>
      <c r="X262" s="79">
        <v>7.7799999999999994E-2</v>
      </c>
      <c r="Y262" s="79">
        <v>5.4999999999999997E-3</v>
      </c>
    </row>
    <row r="263" spans="1:26" x14ac:dyDescent="0.15">
      <c r="A263" s="53" t="s">
        <v>283</v>
      </c>
      <c r="B263" s="53" t="s">
        <v>120</v>
      </c>
      <c r="C263" s="53" t="s">
        <v>17</v>
      </c>
      <c r="D263" s="79">
        <v>120.0376</v>
      </c>
      <c r="E263" s="79">
        <v>6.7186000000000003</v>
      </c>
      <c r="F263" s="79">
        <v>7.8604000000000003</v>
      </c>
      <c r="G263" s="79">
        <v>9.0211000000000006</v>
      </c>
      <c r="H263" s="79">
        <v>8.9639000000000006</v>
      </c>
      <c r="I263" s="79">
        <v>6.367</v>
      </c>
      <c r="J263" s="79">
        <v>6.8554000000000004</v>
      </c>
      <c r="K263" s="79">
        <v>7.6970999999999998</v>
      </c>
      <c r="L263" s="79">
        <v>9.3246000000000002</v>
      </c>
      <c r="M263" s="79">
        <v>10.443300000000001</v>
      </c>
      <c r="N263" s="79">
        <v>8.0993999999999993</v>
      </c>
      <c r="O263" s="79">
        <v>7.8518999999999997</v>
      </c>
      <c r="P263" s="79">
        <v>8.0364000000000004</v>
      </c>
      <c r="Q263" s="79">
        <v>7.6601999999999997</v>
      </c>
      <c r="R263" s="79">
        <v>5.4267000000000003</v>
      </c>
      <c r="S263" s="79">
        <v>4.0064000000000002</v>
      </c>
      <c r="T263" s="79">
        <v>3.0297000000000001</v>
      </c>
      <c r="U263" s="79">
        <v>1.7301</v>
      </c>
      <c r="V263" s="79">
        <v>0.65610000000000002</v>
      </c>
      <c r="W263" s="79">
        <v>0.14499999999999999</v>
      </c>
      <c r="X263" s="79">
        <v>1.9800000000000002E-2</v>
      </c>
      <c r="Y263" s="79">
        <v>5.9999999999999995E-4</v>
      </c>
      <c r="Z263" s="53" t="s">
        <v>121</v>
      </c>
    </row>
    <row r="264" spans="1:26" x14ac:dyDescent="0.15">
      <c r="A264" s="53" t="s">
        <v>284</v>
      </c>
      <c r="B264" s="53" t="s">
        <v>120</v>
      </c>
      <c r="C264" s="53" t="s">
        <v>19</v>
      </c>
      <c r="D264" s="79">
        <v>127.4207</v>
      </c>
      <c r="E264" s="79">
        <v>6.4424999999999999</v>
      </c>
      <c r="F264" s="79">
        <v>7.5050999999999997</v>
      </c>
      <c r="G264" s="79">
        <v>8.7081999999999997</v>
      </c>
      <c r="H264" s="79">
        <v>8.5911000000000008</v>
      </c>
      <c r="I264" s="79">
        <v>6.5137999999999998</v>
      </c>
      <c r="J264" s="79">
        <v>6.8819999999999997</v>
      </c>
      <c r="K264" s="79">
        <v>7.4587000000000003</v>
      </c>
      <c r="L264" s="79">
        <v>9.1302000000000003</v>
      </c>
      <c r="M264" s="79">
        <v>9.9255999999999993</v>
      </c>
      <c r="N264" s="79">
        <v>8.0722000000000005</v>
      </c>
      <c r="O264" s="79">
        <v>8.2286000000000001</v>
      </c>
      <c r="P264" s="79">
        <v>8.6731999999999996</v>
      </c>
      <c r="Q264" s="79">
        <v>8.4582999999999995</v>
      </c>
      <c r="R264" s="79">
        <v>7.3875000000000002</v>
      </c>
      <c r="S264" s="79">
        <v>5.7367999999999997</v>
      </c>
      <c r="T264" s="79">
        <v>4.7295999999999996</v>
      </c>
      <c r="U264" s="79">
        <v>3.1021999999999998</v>
      </c>
      <c r="V264" s="79">
        <v>1.3791</v>
      </c>
      <c r="W264" s="79">
        <v>0.37319999999999998</v>
      </c>
      <c r="X264" s="79">
        <v>5.8000000000000003E-2</v>
      </c>
      <c r="Y264" s="79">
        <v>4.8999999999999998E-3</v>
      </c>
    </row>
    <row r="265" spans="1:26" x14ac:dyDescent="0.15">
      <c r="A265" s="53" t="s">
        <v>285</v>
      </c>
      <c r="B265" s="53" t="s">
        <v>122</v>
      </c>
      <c r="C265" s="53" t="s">
        <v>219</v>
      </c>
      <c r="D265" s="79">
        <v>112.01609999999999</v>
      </c>
      <c r="E265" s="79">
        <v>5.4028</v>
      </c>
      <c r="F265" s="79">
        <v>6.3982999999999999</v>
      </c>
      <c r="G265" s="79">
        <v>7.7587000000000002</v>
      </c>
      <c r="H265" s="79">
        <v>8.7157999999999998</v>
      </c>
      <c r="I265" s="79">
        <v>6.3148999999999997</v>
      </c>
      <c r="J265" s="79">
        <v>6.194</v>
      </c>
      <c r="K265" s="79">
        <v>6.2938000000000001</v>
      </c>
      <c r="L265" s="79">
        <v>7.7135999999999996</v>
      </c>
      <c r="M265" s="79">
        <v>10.192600000000001</v>
      </c>
      <c r="N265" s="79">
        <v>8.2011000000000003</v>
      </c>
      <c r="O265" s="79">
        <v>7.2584999999999997</v>
      </c>
      <c r="P265" s="79">
        <v>7.5236999999999998</v>
      </c>
      <c r="Q265" s="79">
        <v>7.0000999999999998</v>
      </c>
      <c r="R265" s="79">
        <v>5.5193000000000003</v>
      </c>
      <c r="S265" s="79">
        <v>4.3391000000000002</v>
      </c>
      <c r="T265" s="79">
        <v>3.6356000000000002</v>
      </c>
      <c r="U265" s="79">
        <v>2.1665999999999999</v>
      </c>
      <c r="V265" s="79">
        <v>0.94469999999999998</v>
      </c>
      <c r="W265" s="79">
        <v>0.2515</v>
      </c>
      <c r="X265" s="79">
        <v>3.4799999999999998E-2</v>
      </c>
      <c r="Y265" s="79">
        <v>3.0000000000000001E-3</v>
      </c>
    </row>
    <row r="266" spans="1:26" x14ac:dyDescent="0.15">
      <c r="A266" s="53" t="s">
        <v>286</v>
      </c>
      <c r="B266" s="53" t="s">
        <v>122</v>
      </c>
      <c r="C266" s="53" t="s">
        <v>17</v>
      </c>
      <c r="D266" s="79">
        <v>53.863999999999997</v>
      </c>
      <c r="E266" s="79">
        <v>2.7581000000000002</v>
      </c>
      <c r="F266" s="79">
        <v>3.2841999999999998</v>
      </c>
      <c r="G266" s="79">
        <v>3.9979</v>
      </c>
      <c r="H266" s="79">
        <v>4.4196</v>
      </c>
      <c r="I266" s="79">
        <v>3.0179999999999998</v>
      </c>
      <c r="J266" s="79">
        <v>3.0421999999999998</v>
      </c>
      <c r="K266" s="79">
        <v>3.1166999999999998</v>
      </c>
      <c r="L266" s="79">
        <v>3.8129</v>
      </c>
      <c r="M266" s="79">
        <v>5.0994999999999999</v>
      </c>
      <c r="N266" s="79">
        <v>4.0503999999999998</v>
      </c>
      <c r="O266" s="79">
        <v>3.5064000000000002</v>
      </c>
      <c r="P266" s="79">
        <v>3.5642999999999998</v>
      </c>
      <c r="Q266" s="79">
        <v>3.2995000000000001</v>
      </c>
      <c r="R266" s="79">
        <v>2.41</v>
      </c>
      <c r="S266" s="79">
        <v>1.8136000000000001</v>
      </c>
      <c r="T266" s="79">
        <v>1.4404999999999999</v>
      </c>
      <c r="U266" s="79">
        <v>0.75700000000000001</v>
      </c>
      <c r="V266" s="79">
        <v>0.28989999999999999</v>
      </c>
      <c r="W266" s="79">
        <v>6.4399999999999999E-2</v>
      </c>
      <c r="X266" s="79">
        <v>8.9999999999999993E-3</v>
      </c>
      <c r="Y266" s="79">
        <v>8.9999999999999998E-4</v>
      </c>
      <c r="Z266" s="53" t="s">
        <v>123</v>
      </c>
    </row>
    <row r="267" spans="1:26" x14ac:dyDescent="0.15">
      <c r="A267" s="53" t="s">
        <v>287</v>
      </c>
      <c r="B267" s="53" t="s">
        <v>122</v>
      </c>
      <c r="C267" s="53" t="s">
        <v>19</v>
      </c>
      <c r="D267" s="79">
        <v>58.152099999999997</v>
      </c>
      <c r="E267" s="79">
        <v>2.6446999999999998</v>
      </c>
      <c r="F267" s="79">
        <v>3.1141000000000001</v>
      </c>
      <c r="G267" s="79">
        <v>3.7608000000000001</v>
      </c>
      <c r="H267" s="79">
        <v>4.2961999999999998</v>
      </c>
      <c r="I267" s="79">
        <v>3.2968999999999999</v>
      </c>
      <c r="J267" s="79">
        <v>3.1518000000000002</v>
      </c>
      <c r="K267" s="79">
        <v>3.1770999999999998</v>
      </c>
      <c r="L267" s="79">
        <v>3.9007000000000001</v>
      </c>
      <c r="M267" s="79">
        <v>5.0930999999999997</v>
      </c>
      <c r="N267" s="79">
        <v>4.1506999999999996</v>
      </c>
      <c r="O267" s="79">
        <v>3.7521</v>
      </c>
      <c r="P267" s="79">
        <v>3.9594</v>
      </c>
      <c r="Q267" s="79">
        <v>3.7006000000000001</v>
      </c>
      <c r="R267" s="79">
        <v>3.1093000000000002</v>
      </c>
      <c r="S267" s="79">
        <v>2.5255000000000001</v>
      </c>
      <c r="T267" s="79">
        <v>2.1951000000000001</v>
      </c>
      <c r="U267" s="79">
        <v>1.4096</v>
      </c>
      <c r="V267" s="79">
        <v>0.65480000000000005</v>
      </c>
      <c r="W267" s="79">
        <v>0.18709999999999999</v>
      </c>
      <c r="X267" s="79">
        <v>2.58E-2</v>
      </c>
      <c r="Y267" s="79">
        <v>2.0999999999999999E-3</v>
      </c>
    </row>
    <row r="268" spans="1:26" x14ac:dyDescent="0.15">
      <c r="A268" s="53" t="s">
        <v>288</v>
      </c>
      <c r="B268" s="53" t="s">
        <v>124</v>
      </c>
      <c r="C268" s="53" t="s">
        <v>219</v>
      </c>
      <c r="D268" s="79">
        <v>116.4628</v>
      </c>
      <c r="E268" s="79">
        <v>6.0994999999999999</v>
      </c>
      <c r="F268" s="79">
        <v>7.0247000000000002</v>
      </c>
      <c r="G268" s="79">
        <v>8.3928999999999991</v>
      </c>
      <c r="H268" s="79">
        <v>9.6913</v>
      </c>
      <c r="I268" s="79">
        <v>7.6551</v>
      </c>
      <c r="J268" s="79">
        <v>6.8728999999999996</v>
      </c>
      <c r="K268" s="79">
        <v>6.9984000000000002</v>
      </c>
      <c r="L268" s="79">
        <v>8.0928000000000004</v>
      </c>
      <c r="M268" s="79">
        <v>10.5442</v>
      </c>
      <c r="N268" s="79">
        <v>8.2509999999999994</v>
      </c>
      <c r="O268" s="79">
        <v>6.9138999999999999</v>
      </c>
      <c r="P268" s="79">
        <v>7.0446999999999997</v>
      </c>
      <c r="Q268" s="79">
        <v>6.5735000000000001</v>
      </c>
      <c r="R268" s="79">
        <v>5.2934000000000001</v>
      </c>
      <c r="S268" s="79">
        <v>4.1753</v>
      </c>
      <c r="T268" s="79">
        <v>3.4098000000000002</v>
      </c>
      <c r="U268" s="79">
        <v>2.0533000000000001</v>
      </c>
      <c r="V268" s="79">
        <v>0.87350000000000005</v>
      </c>
      <c r="W268" s="79">
        <v>0.22800000000000001</v>
      </c>
      <c r="X268" s="79">
        <v>3.3599999999999998E-2</v>
      </c>
      <c r="Y268" s="79">
        <v>2.3E-3</v>
      </c>
    </row>
    <row r="269" spans="1:26" x14ac:dyDescent="0.15">
      <c r="A269" s="53" t="s">
        <v>289</v>
      </c>
      <c r="B269" s="53" t="s">
        <v>124</v>
      </c>
      <c r="C269" s="53" t="s">
        <v>17</v>
      </c>
      <c r="D269" s="79">
        <v>56.2684</v>
      </c>
      <c r="E269" s="79">
        <v>3.1164000000000001</v>
      </c>
      <c r="F269" s="79">
        <v>3.5931000000000002</v>
      </c>
      <c r="G269" s="79">
        <v>4.2961999999999998</v>
      </c>
      <c r="H269" s="79">
        <v>4.9382000000000001</v>
      </c>
      <c r="I269" s="79">
        <v>3.8633000000000002</v>
      </c>
      <c r="J269" s="79">
        <v>3.3521000000000001</v>
      </c>
      <c r="K269" s="79">
        <v>3.4527000000000001</v>
      </c>
      <c r="L269" s="79">
        <v>3.9961000000000002</v>
      </c>
      <c r="M269" s="79">
        <v>5.2790999999999997</v>
      </c>
      <c r="N269" s="79">
        <v>4.0979999999999999</v>
      </c>
      <c r="O269" s="79">
        <v>3.3304</v>
      </c>
      <c r="P269" s="79">
        <v>3.2997999999999998</v>
      </c>
      <c r="Q269" s="79">
        <v>3.0598999999999998</v>
      </c>
      <c r="R269" s="79">
        <v>2.2976999999999999</v>
      </c>
      <c r="S269" s="79">
        <v>1.7477</v>
      </c>
      <c r="T269" s="79">
        <v>1.3207</v>
      </c>
      <c r="U269" s="79">
        <v>0.73670000000000002</v>
      </c>
      <c r="V269" s="79">
        <v>0.27129999999999999</v>
      </c>
      <c r="W269" s="79">
        <v>6.2399999999999997E-2</v>
      </c>
      <c r="X269" s="79">
        <v>8.9999999999999993E-3</v>
      </c>
      <c r="Y269" s="79">
        <v>4.0000000000000002E-4</v>
      </c>
      <c r="Z269" s="56" t="s">
        <v>125</v>
      </c>
    </row>
    <row r="270" spans="1:26" x14ac:dyDescent="0.15">
      <c r="A270" s="53" t="s">
        <v>290</v>
      </c>
      <c r="B270" s="53" t="s">
        <v>124</v>
      </c>
      <c r="C270" s="53" t="s">
        <v>19</v>
      </c>
      <c r="D270" s="79">
        <v>60.194400000000002</v>
      </c>
      <c r="E270" s="79">
        <v>2.9830999999999999</v>
      </c>
      <c r="F270" s="79">
        <v>3.4316</v>
      </c>
      <c r="G270" s="79">
        <v>4.0967000000000002</v>
      </c>
      <c r="H270" s="79">
        <v>4.7530999999999999</v>
      </c>
      <c r="I270" s="79">
        <v>3.7917999999999998</v>
      </c>
      <c r="J270" s="79">
        <v>3.5207999999999999</v>
      </c>
      <c r="K270" s="79">
        <v>3.5457000000000001</v>
      </c>
      <c r="L270" s="79">
        <v>4.0967000000000002</v>
      </c>
      <c r="M270" s="79">
        <v>5.2651000000000003</v>
      </c>
      <c r="N270" s="79">
        <v>4.1529999999999996</v>
      </c>
      <c r="O270" s="79">
        <v>3.5834999999999999</v>
      </c>
      <c r="P270" s="79">
        <v>3.7448999999999999</v>
      </c>
      <c r="Q270" s="79">
        <v>3.5135999999999998</v>
      </c>
      <c r="R270" s="79">
        <v>2.9956999999999998</v>
      </c>
      <c r="S270" s="79">
        <v>2.4276</v>
      </c>
      <c r="T270" s="79">
        <v>2.0891000000000002</v>
      </c>
      <c r="U270" s="79">
        <v>1.3166</v>
      </c>
      <c r="V270" s="79">
        <v>0.60219999999999996</v>
      </c>
      <c r="W270" s="79">
        <v>0.1656</v>
      </c>
      <c r="X270" s="79">
        <v>2.46E-2</v>
      </c>
      <c r="Y270" s="79">
        <v>1.9E-3</v>
      </c>
      <c r="Z270" s="56"/>
    </row>
    <row r="271" spans="1:26" x14ac:dyDescent="0.15">
      <c r="A271" s="53" t="s">
        <v>291</v>
      </c>
      <c r="B271" s="53" t="s">
        <v>126</v>
      </c>
      <c r="C271" s="53" t="s">
        <v>219</v>
      </c>
      <c r="D271" s="79">
        <v>82.358500000000006</v>
      </c>
      <c r="E271" s="79">
        <v>4.6287000000000003</v>
      </c>
      <c r="F271" s="79">
        <v>5.1757999999999997</v>
      </c>
      <c r="G271" s="79">
        <v>5.7953000000000001</v>
      </c>
      <c r="H271" s="79">
        <v>6.0538999999999996</v>
      </c>
      <c r="I271" s="79">
        <v>4.5656999999999996</v>
      </c>
      <c r="J271" s="79">
        <v>4.9520999999999997</v>
      </c>
      <c r="K271" s="79">
        <v>5.1307</v>
      </c>
      <c r="L271" s="79">
        <v>5.8810000000000002</v>
      </c>
      <c r="M271" s="79">
        <v>6.8129999999999997</v>
      </c>
      <c r="N271" s="79">
        <v>5.4932999999999996</v>
      </c>
      <c r="O271" s="79">
        <v>5.0269000000000004</v>
      </c>
      <c r="P271" s="79">
        <v>5.4093999999999998</v>
      </c>
      <c r="Q271" s="79">
        <v>5.2037000000000004</v>
      </c>
      <c r="R271" s="79">
        <v>3.9872999999999998</v>
      </c>
      <c r="S271" s="79">
        <v>3.1139999999999999</v>
      </c>
      <c r="T271" s="79">
        <v>2.5371999999999999</v>
      </c>
      <c r="U271" s="79">
        <v>1.5861000000000001</v>
      </c>
      <c r="V271" s="79">
        <v>0.72899999999999998</v>
      </c>
      <c r="W271" s="79">
        <v>0.20710000000000001</v>
      </c>
      <c r="X271" s="79">
        <v>3.15E-2</v>
      </c>
      <c r="Y271" s="79">
        <v>1.8E-3</v>
      </c>
    </row>
    <row r="272" spans="1:26" x14ac:dyDescent="0.15">
      <c r="A272" s="53" t="s">
        <v>292</v>
      </c>
      <c r="B272" s="53" t="s">
        <v>126</v>
      </c>
      <c r="C272" s="53" t="s">
        <v>17</v>
      </c>
      <c r="D272" s="79">
        <v>40.039099999999998</v>
      </c>
      <c r="E272" s="79">
        <v>2.3757999999999999</v>
      </c>
      <c r="F272" s="79">
        <v>2.6435</v>
      </c>
      <c r="G272" s="79">
        <v>2.9489999999999998</v>
      </c>
      <c r="H272" s="79">
        <v>3.1053999999999999</v>
      </c>
      <c r="I272" s="79">
        <v>2.2555000000000001</v>
      </c>
      <c r="J272" s="79">
        <v>2.4565999999999999</v>
      </c>
      <c r="K272" s="79">
        <v>2.5722999999999998</v>
      </c>
      <c r="L272" s="79">
        <v>2.9796999999999998</v>
      </c>
      <c r="M272" s="79">
        <v>3.4872000000000001</v>
      </c>
      <c r="N272" s="79">
        <v>2.7635000000000001</v>
      </c>
      <c r="O272" s="79">
        <v>2.4451000000000001</v>
      </c>
      <c r="P272" s="79">
        <v>2.6215999999999999</v>
      </c>
      <c r="Q272" s="79">
        <v>2.5171999999999999</v>
      </c>
      <c r="R272" s="79">
        <v>1.6773</v>
      </c>
      <c r="S272" s="79">
        <v>1.2650999999999999</v>
      </c>
      <c r="T272" s="79">
        <v>0.98180000000000001</v>
      </c>
      <c r="U272" s="79">
        <v>0.60009999999999997</v>
      </c>
      <c r="V272" s="79">
        <v>0.24959999999999999</v>
      </c>
      <c r="W272" s="79">
        <v>6.1100000000000002E-2</v>
      </c>
      <c r="X272" s="79">
        <v>7.0000000000000001E-3</v>
      </c>
      <c r="Y272" s="79">
        <v>2.0000000000000001E-4</v>
      </c>
      <c r="Z272" s="53" t="s">
        <v>127</v>
      </c>
    </row>
    <row r="273" spans="1:26" x14ac:dyDescent="0.15">
      <c r="A273" s="53" t="s">
        <v>293</v>
      </c>
      <c r="B273" s="53" t="s">
        <v>126</v>
      </c>
      <c r="C273" s="53" t="s">
        <v>19</v>
      </c>
      <c r="D273" s="79">
        <v>42.319400000000002</v>
      </c>
      <c r="E273" s="79">
        <v>2.2528999999999999</v>
      </c>
      <c r="F273" s="79">
        <v>2.5323000000000002</v>
      </c>
      <c r="G273" s="79">
        <v>2.8462999999999998</v>
      </c>
      <c r="H273" s="79">
        <v>2.9485000000000001</v>
      </c>
      <c r="I273" s="79">
        <v>2.3102</v>
      </c>
      <c r="J273" s="79">
        <v>2.4954999999999998</v>
      </c>
      <c r="K273" s="79">
        <v>2.5583999999999998</v>
      </c>
      <c r="L273" s="79">
        <v>2.9013</v>
      </c>
      <c r="M273" s="79">
        <v>3.3258000000000001</v>
      </c>
      <c r="N273" s="79">
        <v>2.7298</v>
      </c>
      <c r="O273" s="79">
        <v>2.5817999999999999</v>
      </c>
      <c r="P273" s="79">
        <v>2.7877999999999998</v>
      </c>
      <c r="Q273" s="79">
        <v>2.6865000000000001</v>
      </c>
      <c r="R273" s="79">
        <v>2.31</v>
      </c>
      <c r="S273" s="79">
        <v>1.8489</v>
      </c>
      <c r="T273" s="79">
        <v>1.5553999999999999</v>
      </c>
      <c r="U273" s="79">
        <v>0.98599999999999999</v>
      </c>
      <c r="V273" s="79">
        <v>0.47939999999999999</v>
      </c>
      <c r="W273" s="79">
        <v>0.14599999999999999</v>
      </c>
      <c r="X273" s="79">
        <v>2.4500000000000001E-2</v>
      </c>
      <c r="Y273" s="79">
        <v>1.6000000000000001E-3</v>
      </c>
    </row>
    <row r="274" spans="1:26" x14ac:dyDescent="0.15">
      <c r="A274" s="53" t="s">
        <v>294</v>
      </c>
      <c r="B274" s="53" t="s">
        <v>128</v>
      </c>
      <c r="C274" s="53" t="s">
        <v>219</v>
      </c>
      <c r="D274" s="79">
        <v>85.296599999999998</v>
      </c>
      <c r="E274" s="79">
        <v>4.6025999999999998</v>
      </c>
      <c r="F274" s="79">
        <v>5.1715</v>
      </c>
      <c r="G274" s="79">
        <v>5.8108000000000004</v>
      </c>
      <c r="H274" s="79">
        <v>6.5121000000000002</v>
      </c>
      <c r="I274" s="79">
        <v>5.5824999999999996</v>
      </c>
      <c r="J274" s="79">
        <v>5.3289999999999997</v>
      </c>
      <c r="K274" s="79">
        <v>5.2622</v>
      </c>
      <c r="L274" s="79">
        <v>6.0533000000000001</v>
      </c>
      <c r="M274" s="79">
        <v>6.7537000000000003</v>
      </c>
      <c r="N274" s="79">
        <v>5.7083000000000004</v>
      </c>
      <c r="O274" s="79">
        <v>5.2698</v>
      </c>
      <c r="P274" s="79">
        <v>5.3345000000000002</v>
      </c>
      <c r="Q274" s="79">
        <v>5.1750999999999996</v>
      </c>
      <c r="R274" s="79">
        <v>4.1818999999999997</v>
      </c>
      <c r="S274" s="79">
        <v>3.2780999999999998</v>
      </c>
      <c r="T274" s="79">
        <v>2.5745</v>
      </c>
      <c r="U274" s="79">
        <v>1.6183000000000001</v>
      </c>
      <c r="V274" s="79">
        <v>0.74890000000000001</v>
      </c>
      <c r="W274" s="79">
        <v>0.21959999999999999</v>
      </c>
      <c r="X274" s="79">
        <v>3.3799999999999997E-2</v>
      </c>
      <c r="Y274" s="79">
        <v>3.2000000000000002E-3</v>
      </c>
    </row>
    <row r="275" spans="1:26" x14ac:dyDescent="0.15">
      <c r="A275" s="53" t="s">
        <v>295</v>
      </c>
      <c r="B275" s="53" t="s">
        <v>128</v>
      </c>
      <c r="C275" s="53" t="s">
        <v>17</v>
      </c>
      <c r="D275" s="79">
        <v>41.870100000000001</v>
      </c>
      <c r="E275" s="79">
        <v>2.3525999999999998</v>
      </c>
      <c r="F275" s="79">
        <v>2.6408</v>
      </c>
      <c r="G275" s="79">
        <v>2.9613999999999998</v>
      </c>
      <c r="H275" s="79">
        <v>3.3776000000000002</v>
      </c>
      <c r="I275" s="79">
        <v>2.8206000000000002</v>
      </c>
      <c r="J275" s="79">
        <v>2.6968999999999999</v>
      </c>
      <c r="K275" s="79">
        <v>2.6716000000000002</v>
      </c>
      <c r="L275" s="79">
        <v>3.0971000000000002</v>
      </c>
      <c r="M275" s="79">
        <v>3.4597000000000002</v>
      </c>
      <c r="N275" s="79">
        <v>2.8814000000000002</v>
      </c>
      <c r="O275" s="79">
        <v>2.6284000000000001</v>
      </c>
      <c r="P275" s="79">
        <v>2.6046</v>
      </c>
      <c r="Q275" s="79">
        <v>2.5133999999999999</v>
      </c>
      <c r="R275" s="79">
        <v>1.8049999999999999</v>
      </c>
      <c r="S275" s="79">
        <v>1.353</v>
      </c>
      <c r="T275" s="79">
        <v>1.0291999999999999</v>
      </c>
      <c r="U275" s="79">
        <v>0.60340000000000005</v>
      </c>
      <c r="V275" s="79">
        <v>0.2525</v>
      </c>
      <c r="W275" s="79">
        <v>6.1699999999999998E-2</v>
      </c>
      <c r="X275" s="79">
        <v>8.0999999999999996E-3</v>
      </c>
      <c r="Y275" s="79">
        <v>2.9999999999999997E-4</v>
      </c>
      <c r="Z275" s="53" t="s">
        <v>130</v>
      </c>
    </row>
    <row r="276" spans="1:26" x14ac:dyDescent="0.15">
      <c r="A276" s="53" t="s">
        <v>296</v>
      </c>
      <c r="B276" s="53" t="s">
        <v>128</v>
      </c>
      <c r="C276" s="53" t="s">
        <v>19</v>
      </c>
      <c r="D276" s="79">
        <v>43.426499999999997</v>
      </c>
      <c r="E276" s="79">
        <v>2.25</v>
      </c>
      <c r="F276" s="79">
        <v>2.5306999999999999</v>
      </c>
      <c r="G276" s="79">
        <v>2.8494000000000002</v>
      </c>
      <c r="H276" s="79">
        <v>3.1345000000000001</v>
      </c>
      <c r="I276" s="79">
        <v>2.7618999999999998</v>
      </c>
      <c r="J276" s="79">
        <v>2.6320999999999999</v>
      </c>
      <c r="K276" s="79">
        <v>2.5905999999999998</v>
      </c>
      <c r="L276" s="79">
        <v>2.9561999999999999</v>
      </c>
      <c r="M276" s="79">
        <v>3.294</v>
      </c>
      <c r="N276" s="79">
        <v>2.8269000000000002</v>
      </c>
      <c r="O276" s="79">
        <v>2.6414</v>
      </c>
      <c r="P276" s="79">
        <v>2.7299000000000002</v>
      </c>
      <c r="Q276" s="79">
        <v>2.6617000000000002</v>
      </c>
      <c r="R276" s="79">
        <v>2.3769</v>
      </c>
      <c r="S276" s="79">
        <v>1.9251</v>
      </c>
      <c r="T276" s="79">
        <v>1.5452999999999999</v>
      </c>
      <c r="U276" s="79">
        <v>1.0148999999999999</v>
      </c>
      <c r="V276" s="79">
        <v>0.49640000000000001</v>
      </c>
      <c r="W276" s="79">
        <v>0.15790000000000001</v>
      </c>
      <c r="X276" s="79">
        <v>2.5700000000000001E-2</v>
      </c>
      <c r="Y276" s="79">
        <v>2.8999999999999998E-3</v>
      </c>
    </row>
    <row r="277" spans="1:26" x14ac:dyDescent="0.15">
      <c r="A277" s="53" t="s">
        <v>297</v>
      </c>
      <c r="B277" s="53" t="s">
        <v>131</v>
      </c>
      <c r="C277" s="53" t="s">
        <v>219</v>
      </c>
      <c r="D277" s="79">
        <v>215.6627</v>
      </c>
      <c r="E277" s="79">
        <v>11.3466</v>
      </c>
      <c r="F277" s="79">
        <v>12.832700000000001</v>
      </c>
      <c r="G277" s="79">
        <v>15.1096</v>
      </c>
      <c r="H277" s="79">
        <v>15.566700000000001</v>
      </c>
      <c r="I277" s="79">
        <v>11.865600000000001</v>
      </c>
      <c r="J277" s="79">
        <v>12.5045</v>
      </c>
      <c r="K277" s="79">
        <v>12.7102</v>
      </c>
      <c r="L277" s="79">
        <v>14.6395</v>
      </c>
      <c r="M277" s="79">
        <v>17.223099999999999</v>
      </c>
      <c r="N277" s="79">
        <v>14.9648</v>
      </c>
      <c r="O277" s="79">
        <v>13.567500000000001</v>
      </c>
      <c r="P277" s="79">
        <v>14.215299999999999</v>
      </c>
      <c r="Q277" s="79">
        <v>14.3553</v>
      </c>
      <c r="R277" s="79">
        <v>11.7051</v>
      </c>
      <c r="S277" s="79">
        <v>8.7756000000000007</v>
      </c>
      <c r="T277" s="79">
        <v>7.0265000000000004</v>
      </c>
      <c r="U277" s="79">
        <v>4.4448999999999996</v>
      </c>
      <c r="V277" s="79">
        <v>2.0857000000000001</v>
      </c>
      <c r="W277" s="79">
        <v>0.59350000000000003</v>
      </c>
      <c r="X277" s="79">
        <v>8.2799999999999999E-2</v>
      </c>
      <c r="Y277" s="79">
        <v>6.4999999999999997E-3</v>
      </c>
      <c r="Z277" s="56"/>
    </row>
    <row r="278" spans="1:26" x14ac:dyDescent="0.15">
      <c r="A278" s="53" t="s">
        <v>298</v>
      </c>
      <c r="B278" s="53" t="s">
        <v>131</v>
      </c>
      <c r="C278" s="53" t="s">
        <v>17</v>
      </c>
      <c r="D278" s="79">
        <v>104.8109</v>
      </c>
      <c r="E278" s="79">
        <v>5.8102999999999998</v>
      </c>
      <c r="F278" s="79">
        <v>6.5805999999999996</v>
      </c>
      <c r="G278" s="79">
        <v>7.7538</v>
      </c>
      <c r="H278" s="79">
        <v>7.9466999999999999</v>
      </c>
      <c r="I278" s="79">
        <v>5.7872000000000003</v>
      </c>
      <c r="J278" s="79">
        <v>6.2709999999999999</v>
      </c>
      <c r="K278" s="79">
        <v>6.3949999999999996</v>
      </c>
      <c r="L278" s="79">
        <v>7.4073000000000002</v>
      </c>
      <c r="M278" s="79">
        <v>8.7420000000000009</v>
      </c>
      <c r="N278" s="79">
        <v>7.5262000000000002</v>
      </c>
      <c r="O278" s="79">
        <v>6.6622000000000003</v>
      </c>
      <c r="P278" s="79">
        <v>6.8650000000000002</v>
      </c>
      <c r="Q278" s="79">
        <v>6.8375000000000004</v>
      </c>
      <c r="R278" s="79">
        <v>5.1647999999999996</v>
      </c>
      <c r="S278" s="79">
        <v>3.6261000000000001</v>
      </c>
      <c r="T278" s="79">
        <v>2.8338000000000001</v>
      </c>
      <c r="U278" s="79">
        <v>1.6738999999999999</v>
      </c>
      <c r="V278" s="79">
        <v>0.70740000000000003</v>
      </c>
      <c r="W278" s="79">
        <v>0.16919999999999999</v>
      </c>
      <c r="X278" s="79">
        <v>2.0799999999999999E-2</v>
      </c>
      <c r="Y278" s="79">
        <v>1.2999999999999999E-3</v>
      </c>
      <c r="Z278" s="56" t="s">
        <v>132</v>
      </c>
    </row>
    <row r="279" spans="1:26" x14ac:dyDescent="0.15">
      <c r="A279" s="53" t="s">
        <v>299</v>
      </c>
      <c r="B279" s="53" t="s">
        <v>131</v>
      </c>
      <c r="C279" s="53" t="s">
        <v>19</v>
      </c>
      <c r="D279" s="79">
        <v>110.8518</v>
      </c>
      <c r="E279" s="79">
        <v>5.5362999999999998</v>
      </c>
      <c r="F279" s="79">
        <v>6.2521000000000004</v>
      </c>
      <c r="G279" s="79">
        <v>7.3558000000000003</v>
      </c>
      <c r="H279" s="79">
        <v>7.62</v>
      </c>
      <c r="I279" s="79">
        <v>6.0784000000000002</v>
      </c>
      <c r="J279" s="79">
        <v>6.2335000000000003</v>
      </c>
      <c r="K279" s="79">
        <v>6.3151999999999999</v>
      </c>
      <c r="L279" s="79">
        <v>7.2321999999999997</v>
      </c>
      <c r="M279" s="79">
        <v>8.4810999999999996</v>
      </c>
      <c r="N279" s="79">
        <v>7.4386000000000001</v>
      </c>
      <c r="O279" s="79">
        <v>6.9053000000000004</v>
      </c>
      <c r="P279" s="79">
        <v>7.3502999999999998</v>
      </c>
      <c r="Q279" s="79">
        <v>7.5178000000000003</v>
      </c>
      <c r="R279" s="79">
        <v>6.5403000000000002</v>
      </c>
      <c r="S279" s="79">
        <v>5.1494999999999997</v>
      </c>
      <c r="T279" s="79">
        <v>4.1927000000000003</v>
      </c>
      <c r="U279" s="79">
        <v>2.7709999999999999</v>
      </c>
      <c r="V279" s="79">
        <v>1.3783000000000001</v>
      </c>
      <c r="W279" s="79">
        <v>0.42430000000000001</v>
      </c>
      <c r="X279" s="79">
        <v>6.2E-2</v>
      </c>
      <c r="Y279" s="79">
        <v>5.1999999999999998E-3</v>
      </c>
    </row>
    <row r="280" spans="1:26" x14ac:dyDescent="0.15">
      <c r="A280" s="53" t="s">
        <v>300</v>
      </c>
      <c r="B280" s="53" t="s">
        <v>133</v>
      </c>
      <c r="C280" s="53" t="s">
        <v>219</v>
      </c>
      <c r="D280" s="79">
        <v>206.65690000000001</v>
      </c>
      <c r="E280" s="79">
        <v>10.9613</v>
      </c>
      <c r="F280" s="79">
        <v>12.807</v>
      </c>
      <c r="G280" s="79">
        <v>14.998200000000001</v>
      </c>
      <c r="H280" s="79">
        <v>17.311900000000001</v>
      </c>
      <c r="I280" s="79">
        <v>13.2376</v>
      </c>
      <c r="J280" s="79">
        <v>12.4688</v>
      </c>
      <c r="K280" s="79">
        <v>12.204800000000001</v>
      </c>
      <c r="L280" s="79">
        <v>14.533099999999999</v>
      </c>
      <c r="M280" s="79">
        <v>17.863900000000001</v>
      </c>
      <c r="N280" s="79">
        <v>15.06</v>
      </c>
      <c r="O280" s="79">
        <v>13.659599999999999</v>
      </c>
      <c r="P280" s="79">
        <v>13.205399999999999</v>
      </c>
      <c r="Q280" s="79">
        <v>11.988200000000001</v>
      </c>
      <c r="R280" s="79">
        <v>9.0114000000000001</v>
      </c>
      <c r="S280" s="79">
        <v>6.7535999999999996</v>
      </c>
      <c r="T280" s="79">
        <v>5.3609999999999998</v>
      </c>
      <c r="U280" s="79">
        <v>3.222</v>
      </c>
      <c r="V280" s="79">
        <v>1.4477</v>
      </c>
      <c r="W280" s="79">
        <v>0.4017</v>
      </c>
      <c r="X280" s="79">
        <v>5.8299999999999998E-2</v>
      </c>
      <c r="Y280" s="79">
        <v>3.7000000000000002E-3</v>
      </c>
    </row>
    <row r="281" spans="1:26" x14ac:dyDescent="0.15">
      <c r="A281" s="53" t="s">
        <v>301</v>
      </c>
      <c r="B281" s="53" t="s">
        <v>133</v>
      </c>
      <c r="C281" s="53" t="s">
        <v>17</v>
      </c>
      <c r="D281" s="79">
        <v>100.3933</v>
      </c>
      <c r="E281" s="79">
        <v>5.6108000000000002</v>
      </c>
      <c r="F281" s="79">
        <v>6.5427999999999997</v>
      </c>
      <c r="G281" s="79">
        <v>7.7031000000000001</v>
      </c>
      <c r="H281" s="79">
        <v>8.6635000000000009</v>
      </c>
      <c r="I281" s="79">
        <v>6.2013999999999996</v>
      </c>
      <c r="J281" s="79">
        <v>6.0441000000000003</v>
      </c>
      <c r="K281" s="79">
        <v>5.9706999999999999</v>
      </c>
      <c r="L281" s="79">
        <v>7.1342999999999996</v>
      </c>
      <c r="M281" s="79">
        <v>8.9750999999999994</v>
      </c>
      <c r="N281" s="79">
        <v>7.5004999999999997</v>
      </c>
      <c r="O281" s="79">
        <v>6.7274000000000003</v>
      </c>
      <c r="P281" s="79">
        <v>6.4939</v>
      </c>
      <c r="Q281" s="79">
        <v>5.8700999999999999</v>
      </c>
      <c r="R281" s="79">
        <v>3.9268999999999998</v>
      </c>
      <c r="S281" s="79">
        <v>2.8433000000000002</v>
      </c>
      <c r="T281" s="79">
        <v>2.1850000000000001</v>
      </c>
      <c r="U281" s="79">
        <v>1.2613000000000001</v>
      </c>
      <c r="V281" s="79">
        <v>0.5272</v>
      </c>
      <c r="W281" s="79">
        <v>0.13159999999999999</v>
      </c>
      <c r="X281" s="79">
        <v>1.7399999999999999E-2</v>
      </c>
      <c r="Y281" s="79">
        <v>6.9999999999999999E-4</v>
      </c>
      <c r="Z281" s="53" t="s">
        <v>134</v>
      </c>
    </row>
    <row r="282" spans="1:26" x14ac:dyDescent="0.15">
      <c r="A282" s="53" t="s">
        <v>302</v>
      </c>
      <c r="B282" s="53" t="s">
        <v>133</v>
      </c>
      <c r="C282" s="53" t="s">
        <v>19</v>
      </c>
      <c r="D282" s="79">
        <v>106.2636</v>
      </c>
      <c r="E282" s="79">
        <v>5.3505000000000003</v>
      </c>
      <c r="F282" s="79">
        <v>6.2641999999999998</v>
      </c>
      <c r="G282" s="79">
        <v>7.2950999999999997</v>
      </c>
      <c r="H282" s="79">
        <v>8.6484000000000005</v>
      </c>
      <c r="I282" s="79">
        <v>7.0362</v>
      </c>
      <c r="J282" s="79">
        <v>6.4246999999999996</v>
      </c>
      <c r="K282" s="79">
        <v>6.2340999999999998</v>
      </c>
      <c r="L282" s="79">
        <v>7.3987999999999996</v>
      </c>
      <c r="M282" s="79">
        <v>8.8887999999999998</v>
      </c>
      <c r="N282" s="79">
        <v>7.5594999999999999</v>
      </c>
      <c r="O282" s="79">
        <v>6.9321999999999999</v>
      </c>
      <c r="P282" s="79">
        <v>6.7115</v>
      </c>
      <c r="Q282" s="79">
        <v>6.1181000000000001</v>
      </c>
      <c r="R282" s="79">
        <v>5.0845000000000002</v>
      </c>
      <c r="S282" s="79">
        <v>3.9102999999999999</v>
      </c>
      <c r="T282" s="79">
        <v>3.1760000000000002</v>
      </c>
      <c r="U282" s="79">
        <v>1.9607000000000001</v>
      </c>
      <c r="V282" s="79">
        <v>0.92049999999999998</v>
      </c>
      <c r="W282" s="79">
        <v>0.27010000000000001</v>
      </c>
      <c r="X282" s="79">
        <v>4.0899999999999999E-2</v>
      </c>
      <c r="Y282" s="79">
        <v>3.0000000000000001E-3</v>
      </c>
    </row>
    <row r="283" spans="1:26" x14ac:dyDescent="0.15">
      <c r="A283" s="53" t="s">
        <v>303</v>
      </c>
      <c r="B283" s="53" t="s">
        <v>135</v>
      </c>
      <c r="C283" s="53" t="s">
        <v>219</v>
      </c>
      <c r="D283" s="79">
        <v>367.084</v>
      </c>
      <c r="E283" s="79">
        <v>20.129000000000001</v>
      </c>
      <c r="F283" s="79">
        <v>23.085799999999999</v>
      </c>
      <c r="G283" s="79">
        <v>26.241</v>
      </c>
      <c r="H283" s="79">
        <v>28.504899999999999</v>
      </c>
      <c r="I283" s="79">
        <v>22.893000000000001</v>
      </c>
      <c r="J283" s="79">
        <v>23.476600000000001</v>
      </c>
      <c r="K283" s="79">
        <v>23.516400000000001</v>
      </c>
      <c r="L283" s="79">
        <v>27.257300000000001</v>
      </c>
      <c r="M283" s="79">
        <v>31.951799999999999</v>
      </c>
      <c r="N283" s="79">
        <v>27.401800000000001</v>
      </c>
      <c r="O283" s="79">
        <v>24.454699999999999</v>
      </c>
      <c r="P283" s="79">
        <v>23.114699999999999</v>
      </c>
      <c r="Q283" s="79">
        <v>20.454499999999999</v>
      </c>
      <c r="R283" s="79">
        <v>15.2273</v>
      </c>
      <c r="S283" s="79">
        <v>11.3682</v>
      </c>
      <c r="T283" s="79">
        <v>8.9674999999999994</v>
      </c>
      <c r="U283" s="79">
        <v>5.4531999999999998</v>
      </c>
      <c r="V283" s="79">
        <v>2.5516000000000001</v>
      </c>
      <c r="W283" s="79">
        <v>0.7893</v>
      </c>
      <c r="X283" s="79">
        <v>0.1212</v>
      </c>
      <c r="Y283" s="79">
        <v>1.1599999999999999E-2</v>
      </c>
    </row>
    <row r="284" spans="1:26" x14ac:dyDescent="0.15">
      <c r="A284" s="53" t="s">
        <v>304</v>
      </c>
      <c r="B284" s="53" t="s">
        <v>135</v>
      </c>
      <c r="C284" s="53" t="s">
        <v>17</v>
      </c>
      <c r="D284" s="79">
        <v>180.89510000000001</v>
      </c>
      <c r="E284" s="79">
        <v>10.2925</v>
      </c>
      <c r="F284" s="79">
        <v>11.792400000000001</v>
      </c>
      <c r="G284" s="79">
        <v>13.4526</v>
      </c>
      <c r="H284" s="79">
        <v>14.4297</v>
      </c>
      <c r="I284" s="79">
        <v>11.264799999999999</v>
      </c>
      <c r="J284" s="79">
        <v>11.964</v>
      </c>
      <c r="K284" s="79">
        <v>11.953799999999999</v>
      </c>
      <c r="L284" s="79">
        <v>13.836600000000001</v>
      </c>
      <c r="M284" s="79">
        <v>16.192699999999999</v>
      </c>
      <c r="N284" s="79">
        <v>13.851900000000001</v>
      </c>
      <c r="O284" s="79">
        <v>12.3286</v>
      </c>
      <c r="P284" s="79">
        <v>11.469900000000001</v>
      </c>
      <c r="Q284" s="79">
        <v>9.9936000000000007</v>
      </c>
      <c r="R284" s="79">
        <v>6.6082000000000001</v>
      </c>
      <c r="S284" s="79">
        <v>4.6379999999999999</v>
      </c>
      <c r="T284" s="79">
        <v>3.5596000000000001</v>
      </c>
      <c r="U284" s="79">
        <v>2.0825</v>
      </c>
      <c r="V284" s="79">
        <v>0.84970000000000001</v>
      </c>
      <c r="W284" s="79">
        <v>0.221</v>
      </c>
      <c r="X284" s="79">
        <v>3.1199999999999999E-2</v>
      </c>
      <c r="Y284" s="79">
        <v>2.7000000000000001E-3</v>
      </c>
      <c r="Z284" s="53" t="s">
        <v>136</v>
      </c>
    </row>
    <row r="285" spans="1:26" x14ac:dyDescent="0.15">
      <c r="A285" s="53" t="s">
        <v>305</v>
      </c>
      <c r="B285" s="53" t="s">
        <v>135</v>
      </c>
      <c r="C285" s="53" t="s">
        <v>19</v>
      </c>
      <c r="D285" s="79">
        <v>186.18889999999999</v>
      </c>
      <c r="E285" s="79">
        <v>9.8364999999999991</v>
      </c>
      <c r="F285" s="79">
        <v>11.2934</v>
      </c>
      <c r="G285" s="79">
        <v>12.788399999999999</v>
      </c>
      <c r="H285" s="79">
        <v>14.075200000000001</v>
      </c>
      <c r="I285" s="79">
        <v>11.6282</v>
      </c>
      <c r="J285" s="79">
        <v>11.512600000000001</v>
      </c>
      <c r="K285" s="79">
        <v>11.5626</v>
      </c>
      <c r="L285" s="79">
        <v>13.4207</v>
      </c>
      <c r="M285" s="79">
        <v>15.7591</v>
      </c>
      <c r="N285" s="79">
        <v>13.549899999999999</v>
      </c>
      <c r="O285" s="79">
        <v>12.126099999999999</v>
      </c>
      <c r="P285" s="79">
        <v>11.6448</v>
      </c>
      <c r="Q285" s="79">
        <v>10.460900000000001</v>
      </c>
      <c r="R285" s="79">
        <v>8.6190999999999995</v>
      </c>
      <c r="S285" s="79">
        <v>6.7302</v>
      </c>
      <c r="T285" s="79">
        <v>5.4078999999999997</v>
      </c>
      <c r="U285" s="79">
        <v>3.3706999999999998</v>
      </c>
      <c r="V285" s="79">
        <v>1.7019</v>
      </c>
      <c r="W285" s="79">
        <v>0.56830000000000003</v>
      </c>
      <c r="X285" s="79">
        <v>0.09</v>
      </c>
      <c r="Y285" s="79">
        <v>8.8999999999999999E-3</v>
      </c>
    </row>
    <row r="286" spans="1:26" x14ac:dyDescent="0.15">
      <c r="A286" s="53" t="s">
        <v>306</v>
      </c>
      <c r="B286" s="53" t="s">
        <v>137</v>
      </c>
      <c r="C286" s="53" t="s">
        <v>219</v>
      </c>
      <c r="D286" s="79">
        <v>669.06029999999998</v>
      </c>
      <c r="E286" s="79">
        <v>36.945099999999996</v>
      </c>
      <c r="F286" s="79">
        <v>40.492400000000004</v>
      </c>
      <c r="G286" s="79">
        <v>46.2408</v>
      </c>
      <c r="H286" s="79">
        <v>59.569299999999998</v>
      </c>
      <c r="I286" s="79">
        <v>54.286000000000001</v>
      </c>
      <c r="J286" s="79">
        <v>48.090499999999999</v>
      </c>
      <c r="K286" s="79">
        <v>42.522100000000002</v>
      </c>
      <c r="L286" s="79">
        <v>47.1205</v>
      </c>
      <c r="M286" s="79">
        <v>59.509500000000003</v>
      </c>
      <c r="N286" s="79">
        <v>52.186700000000002</v>
      </c>
      <c r="O286" s="79">
        <v>44.597700000000003</v>
      </c>
      <c r="P286" s="79">
        <v>39.063699999999997</v>
      </c>
      <c r="Q286" s="79">
        <v>31.536100000000001</v>
      </c>
      <c r="R286" s="79">
        <v>22.659199999999998</v>
      </c>
      <c r="S286" s="79">
        <v>17.0319</v>
      </c>
      <c r="T286" s="79">
        <v>13.615600000000001</v>
      </c>
      <c r="U286" s="79">
        <v>7.8853</v>
      </c>
      <c r="V286" s="79">
        <v>3.3538999999999999</v>
      </c>
      <c r="W286" s="79">
        <v>0.92730000000000001</v>
      </c>
      <c r="X286" s="79">
        <v>0.1429</v>
      </c>
      <c r="Y286" s="79">
        <v>1.2200000000000001E-2</v>
      </c>
    </row>
    <row r="287" spans="1:26" x14ac:dyDescent="0.15">
      <c r="A287" s="53" t="s">
        <v>307</v>
      </c>
      <c r="B287" s="53" t="s">
        <v>137</v>
      </c>
      <c r="C287" s="53" t="s">
        <v>17</v>
      </c>
      <c r="D287" s="79">
        <v>335.48270000000002</v>
      </c>
      <c r="E287" s="79">
        <v>18.8992</v>
      </c>
      <c r="F287" s="79">
        <v>20.7438</v>
      </c>
      <c r="G287" s="79">
        <v>23.686499999999999</v>
      </c>
      <c r="H287" s="79">
        <v>30.642600000000002</v>
      </c>
      <c r="I287" s="79">
        <v>28.120100000000001</v>
      </c>
      <c r="J287" s="79">
        <v>24.977900000000002</v>
      </c>
      <c r="K287" s="79">
        <v>21.8489</v>
      </c>
      <c r="L287" s="79">
        <v>23.819800000000001</v>
      </c>
      <c r="M287" s="79">
        <v>30.0715</v>
      </c>
      <c r="N287" s="79">
        <v>26.711099999999998</v>
      </c>
      <c r="O287" s="79">
        <v>22.936499999999999</v>
      </c>
      <c r="P287" s="79">
        <v>19.793600000000001</v>
      </c>
      <c r="Q287" s="79">
        <v>15.6008</v>
      </c>
      <c r="R287" s="79">
        <v>9.8139000000000003</v>
      </c>
      <c r="S287" s="79">
        <v>6.9588000000000001</v>
      </c>
      <c r="T287" s="79">
        <v>5.4635999999999996</v>
      </c>
      <c r="U287" s="79">
        <v>3.0133000000000001</v>
      </c>
      <c r="V287" s="79">
        <v>1.1462000000000001</v>
      </c>
      <c r="W287" s="79">
        <v>0.27300000000000002</v>
      </c>
      <c r="X287" s="79">
        <v>3.5999999999999997E-2</v>
      </c>
      <c r="Y287" s="79">
        <v>2.8E-3</v>
      </c>
      <c r="Z287" s="53" t="s">
        <v>139</v>
      </c>
    </row>
    <row r="288" spans="1:26" x14ac:dyDescent="0.15">
      <c r="A288" s="53" t="s">
        <v>308</v>
      </c>
      <c r="B288" s="53" t="s">
        <v>137</v>
      </c>
      <c r="C288" s="53" t="s">
        <v>19</v>
      </c>
      <c r="D288" s="79">
        <v>333.57760000000002</v>
      </c>
      <c r="E288" s="79">
        <v>18.0459</v>
      </c>
      <c r="F288" s="79">
        <v>19.7486</v>
      </c>
      <c r="G288" s="79">
        <v>22.554300000000001</v>
      </c>
      <c r="H288" s="79">
        <v>28.9267</v>
      </c>
      <c r="I288" s="79">
        <v>26.165900000000001</v>
      </c>
      <c r="J288" s="79">
        <v>23.1126</v>
      </c>
      <c r="K288" s="79">
        <v>20.673200000000001</v>
      </c>
      <c r="L288" s="79">
        <v>23.300699999999999</v>
      </c>
      <c r="M288" s="79">
        <v>29.437999999999999</v>
      </c>
      <c r="N288" s="79">
        <v>25.4756</v>
      </c>
      <c r="O288" s="79">
        <v>21.661200000000001</v>
      </c>
      <c r="P288" s="79">
        <v>19.270099999999999</v>
      </c>
      <c r="Q288" s="79">
        <v>15.9353</v>
      </c>
      <c r="R288" s="79">
        <v>12.8453</v>
      </c>
      <c r="S288" s="79">
        <v>10.0731</v>
      </c>
      <c r="T288" s="79">
        <v>8.1519999999999992</v>
      </c>
      <c r="U288" s="79">
        <v>4.8719999999999999</v>
      </c>
      <c r="V288" s="79">
        <v>2.2077</v>
      </c>
      <c r="W288" s="79">
        <v>0.65429999999999999</v>
      </c>
      <c r="X288" s="79">
        <v>0.1069</v>
      </c>
      <c r="Y288" s="79">
        <v>9.4000000000000004E-3</v>
      </c>
    </row>
    <row r="289" spans="1:26" x14ac:dyDescent="0.15">
      <c r="A289" s="53" t="s">
        <v>309</v>
      </c>
      <c r="B289" s="53" t="s">
        <v>140</v>
      </c>
      <c r="C289" s="53" t="s">
        <v>219</v>
      </c>
      <c r="D289" s="79">
        <v>179.25139999999999</v>
      </c>
      <c r="E289" s="79">
        <v>9.5824999999999996</v>
      </c>
      <c r="F289" s="79">
        <v>10.9572</v>
      </c>
      <c r="G289" s="79">
        <v>12.4854</v>
      </c>
      <c r="H289" s="79">
        <v>14.181699999999999</v>
      </c>
      <c r="I289" s="79">
        <v>10.9475</v>
      </c>
      <c r="J289" s="79">
        <v>10.9916</v>
      </c>
      <c r="K289" s="79">
        <v>10.7218</v>
      </c>
      <c r="L289" s="79">
        <v>12.459899999999999</v>
      </c>
      <c r="M289" s="79">
        <v>15.101699999999999</v>
      </c>
      <c r="N289" s="79">
        <v>12.9544</v>
      </c>
      <c r="O289" s="79">
        <v>11.772500000000001</v>
      </c>
      <c r="P289" s="79">
        <v>11.7705</v>
      </c>
      <c r="Q289" s="79">
        <v>10.9352</v>
      </c>
      <c r="R289" s="79">
        <v>7.9417999999999997</v>
      </c>
      <c r="S289" s="79">
        <v>6.13</v>
      </c>
      <c r="T289" s="79">
        <v>5.1143000000000001</v>
      </c>
      <c r="U289" s="79">
        <v>3.1907999999999999</v>
      </c>
      <c r="V289" s="79">
        <v>1.4742999999999999</v>
      </c>
      <c r="W289" s="79">
        <v>0.41849999999999998</v>
      </c>
      <c r="X289" s="79">
        <v>6.1199999999999997E-2</v>
      </c>
      <c r="Y289" s="79">
        <v>4.8999999999999998E-3</v>
      </c>
    </row>
    <row r="290" spans="1:26" x14ac:dyDescent="0.15">
      <c r="A290" s="53" t="s">
        <v>310</v>
      </c>
      <c r="B290" s="53" t="s">
        <v>140</v>
      </c>
      <c r="C290" s="53" t="s">
        <v>17</v>
      </c>
      <c r="D290" s="79">
        <v>86.951499999999996</v>
      </c>
      <c r="E290" s="79">
        <v>4.9394</v>
      </c>
      <c r="F290" s="79">
        <v>5.5910000000000002</v>
      </c>
      <c r="G290" s="79">
        <v>6.4147999999999996</v>
      </c>
      <c r="H290" s="79">
        <v>7.2477999999999998</v>
      </c>
      <c r="I290" s="79">
        <v>5.3163999999999998</v>
      </c>
      <c r="J290" s="79">
        <v>5.4245999999999999</v>
      </c>
      <c r="K290" s="79">
        <v>5.2777000000000003</v>
      </c>
      <c r="L290" s="79">
        <v>6.1486999999999998</v>
      </c>
      <c r="M290" s="79">
        <v>7.5491999999999999</v>
      </c>
      <c r="N290" s="79">
        <v>6.4789000000000003</v>
      </c>
      <c r="O290" s="79">
        <v>5.8143000000000002</v>
      </c>
      <c r="P290" s="79">
        <v>5.8057999999999996</v>
      </c>
      <c r="Q290" s="79">
        <v>5.3705999999999996</v>
      </c>
      <c r="R290" s="79">
        <v>3.2688999999999999</v>
      </c>
      <c r="S290" s="79">
        <v>2.4533999999999998</v>
      </c>
      <c r="T290" s="79">
        <v>1.9846999999999999</v>
      </c>
      <c r="U290" s="79">
        <v>1.1931</v>
      </c>
      <c r="V290" s="79">
        <v>0.49130000000000001</v>
      </c>
      <c r="W290" s="79">
        <v>0.12709999999999999</v>
      </c>
      <c r="X290" s="79">
        <v>1.61E-2</v>
      </c>
      <c r="Y290" s="79">
        <v>1E-3</v>
      </c>
      <c r="Z290" s="54" t="s">
        <v>141</v>
      </c>
    </row>
    <row r="291" spans="1:26" x14ac:dyDescent="0.15">
      <c r="A291" s="53" t="s">
        <v>311</v>
      </c>
      <c r="B291" s="53" t="s">
        <v>140</v>
      </c>
      <c r="C291" s="53" t="s">
        <v>19</v>
      </c>
      <c r="D291" s="79">
        <v>92.299899999999994</v>
      </c>
      <c r="E291" s="79">
        <v>4.6430999999999996</v>
      </c>
      <c r="F291" s="79">
        <v>5.3662000000000001</v>
      </c>
      <c r="G291" s="79">
        <v>6.0705999999999998</v>
      </c>
      <c r="H291" s="79">
        <v>6.9339000000000004</v>
      </c>
      <c r="I291" s="79">
        <v>5.6311</v>
      </c>
      <c r="J291" s="79">
        <v>5.5670000000000002</v>
      </c>
      <c r="K291" s="79">
        <v>5.4440999999999997</v>
      </c>
      <c r="L291" s="79">
        <v>6.3112000000000004</v>
      </c>
      <c r="M291" s="79">
        <v>7.5525000000000002</v>
      </c>
      <c r="N291" s="79">
        <v>6.4755000000000003</v>
      </c>
      <c r="O291" s="79">
        <v>5.9581999999999997</v>
      </c>
      <c r="P291" s="79">
        <v>5.9646999999999997</v>
      </c>
      <c r="Q291" s="79">
        <v>5.5646000000000004</v>
      </c>
      <c r="R291" s="79">
        <v>4.6729000000000003</v>
      </c>
      <c r="S291" s="79">
        <v>3.6766000000000001</v>
      </c>
      <c r="T291" s="79">
        <v>3.1295999999999999</v>
      </c>
      <c r="U291" s="79">
        <v>1.9977</v>
      </c>
      <c r="V291" s="79">
        <v>0.98299999999999998</v>
      </c>
      <c r="W291" s="79">
        <v>0.29139999999999999</v>
      </c>
      <c r="X291" s="79">
        <v>4.5100000000000001E-2</v>
      </c>
      <c r="Y291" s="79">
        <v>3.8999999999999998E-3</v>
      </c>
      <c r="Z291" s="54"/>
    </row>
    <row r="292" spans="1:26" x14ac:dyDescent="0.15">
      <c r="A292" s="53" t="s">
        <v>312</v>
      </c>
      <c r="B292" s="77" t="s">
        <v>313</v>
      </c>
      <c r="C292" s="77" t="s">
        <v>219</v>
      </c>
      <c r="D292" s="80">
        <v>2041.4232999999999</v>
      </c>
      <c r="E292" s="80">
        <v>106.15770000000001</v>
      </c>
      <c r="F292" s="80">
        <v>119.9671</v>
      </c>
      <c r="G292" s="80">
        <v>138.05420000000001</v>
      </c>
      <c r="H292" s="80">
        <v>174.4588</v>
      </c>
      <c r="I292" s="80">
        <v>158.1447</v>
      </c>
      <c r="J292" s="80">
        <v>135.96360000000001</v>
      </c>
      <c r="K292" s="80">
        <v>122.31610000000001</v>
      </c>
      <c r="L292" s="80">
        <v>141.4342</v>
      </c>
      <c r="M292" s="80">
        <v>180.55930000000001</v>
      </c>
      <c r="N292" s="80">
        <v>159.31190000000001</v>
      </c>
      <c r="O292" s="80">
        <v>137.67490000000001</v>
      </c>
      <c r="P292" s="80">
        <v>126.36969999999999</v>
      </c>
      <c r="Q292" s="80">
        <v>105.295</v>
      </c>
      <c r="R292" s="80">
        <v>77.145600000000002</v>
      </c>
      <c r="S292" s="80">
        <v>57.824599999999997</v>
      </c>
      <c r="T292" s="80">
        <v>47.454999999999998</v>
      </c>
      <c r="U292" s="80">
        <v>29.128</v>
      </c>
      <c r="V292" s="80">
        <v>12.662800000000001</v>
      </c>
      <c r="W292" s="80">
        <v>3.6095999999999999</v>
      </c>
      <c r="X292" s="80">
        <v>0.51270000000000004</v>
      </c>
      <c r="Y292" s="80">
        <v>4.2099999999999999E-2</v>
      </c>
      <c r="Z292" s="54"/>
    </row>
    <row r="293" spans="1:26" x14ac:dyDescent="0.15">
      <c r="A293" s="53" t="s">
        <v>314</v>
      </c>
      <c r="B293" s="77" t="s">
        <v>313</v>
      </c>
      <c r="C293" s="77" t="s">
        <v>17</v>
      </c>
      <c r="D293" s="80">
        <v>997.09460000000001</v>
      </c>
      <c r="E293" s="80">
        <v>54.396700000000003</v>
      </c>
      <c r="F293" s="80">
        <v>61.493699999999997</v>
      </c>
      <c r="G293" s="80">
        <v>70.691900000000004</v>
      </c>
      <c r="H293" s="80">
        <v>88.776499999999999</v>
      </c>
      <c r="I293" s="80">
        <v>78.767099999999999</v>
      </c>
      <c r="J293" s="80">
        <v>67.135000000000005</v>
      </c>
      <c r="K293" s="80">
        <v>60.584800000000001</v>
      </c>
      <c r="L293" s="80">
        <v>69.899900000000002</v>
      </c>
      <c r="M293" s="80">
        <v>89.290099999999995</v>
      </c>
      <c r="N293" s="80">
        <v>78.867599999999996</v>
      </c>
      <c r="O293" s="80">
        <v>68.664599999999993</v>
      </c>
      <c r="P293" s="80">
        <v>62.595100000000002</v>
      </c>
      <c r="Q293" s="80">
        <v>51.042099999999998</v>
      </c>
      <c r="R293" s="80">
        <v>32.907800000000002</v>
      </c>
      <c r="S293" s="80">
        <v>22.870699999999999</v>
      </c>
      <c r="T293" s="80">
        <v>18.328900000000001</v>
      </c>
      <c r="U293" s="80">
        <v>10.6068</v>
      </c>
      <c r="V293" s="80">
        <v>4.1116000000000001</v>
      </c>
      <c r="W293" s="80">
        <v>1.0298</v>
      </c>
      <c r="X293" s="80">
        <v>0.12809999999999999</v>
      </c>
      <c r="Y293" s="80">
        <v>8.3999999999999995E-3</v>
      </c>
      <c r="Z293" s="54" t="s">
        <v>144</v>
      </c>
    </row>
    <row r="294" spans="1:26" x14ac:dyDescent="0.15">
      <c r="A294" s="53" t="s">
        <v>315</v>
      </c>
      <c r="B294" s="77" t="s">
        <v>313</v>
      </c>
      <c r="C294" s="77" t="s">
        <v>19</v>
      </c>
      <c r="D294" s="80">
        <v>1044.3287</v>
      </c>
      <c r="E294" s="80">
        <v>51.761000000000003</v>
      </c>
      <c r="F294" s="80">
        <v>58.473399999999998</v>
      </c>
      <c r="G294" s="80">
        <v>67.362300000000005</v>
      </c>
      <c r="H294" s="80">
        <v>85.682299999999998</v>
      </c>
      <c r="I294" s="80">
        <v>79.377600000000001</v>
      </c>
      <c r="J294" s="80">
        <v>68.828599999999994</v>
      </c>
      <c r="K294" s="80">
        <v>61.731299999999997</v>
      </c>
      <c r="L294" s="80">
        <v>71.534300000000002</v>
      </c>
      <c r="M294" s="80">
        <v>91.269199999999998</v>
      </c>
      <c r="N294" s="80">
        <v>80.444299999999998</v>
      </c>
      <c r="O294" s="80">
        <v>69.010300000000001</v>
      </c>
      <c r="P294" s="80">
        <v>63.7746</v>
      </c>
      <c r="Q294" s="80">
        <v>54.252899999999997</v>
      </c>
      <c r="R294" s="80">
        <v>44.2378</v>
      </c>
      <c r="S294" s="80">
        <v>34.953899999999997</v>
      </c>
      <c r="T294" s="80">
        <v>29.126100000000001</v>
      </c>
      <c r="U294" s="80">
        <v>18.5212</v>
      </c>
      <c r="V294" s="80">
        <v>8.5511999999999997</v>
      </c>
      <c r="W294" s="80">
        <v>2.5798000000000001</v>
      </c>
      <c r="X294" s="80">
        <v>0.3846</v>
      </c>
      <c r="Y294" s="80">
        <v>3.3700000000000001E-2</v>
      </c>
      <c r="Z294" s="54"/>
    </row>
    <row r="295" spans="1:26" x14ac:dyDescent="0.15">
      <c r="A295" s="53" t="s">
        <v>316</v>
      </c>
      <c r="B295" s="53" t="s">
        <v>145</v>
      </c>
      <c r="C295" s="53" t="s">
        <v>219</v>
      </c>
      <c r="D295" s="79">
        <v>122.2411</v>
      </c>
      <c r="E295" s="79">
        <v>7.2996999999999996</v>
      </c>
      <c r="F295" s="79">
        <v>8.2827999999999999</v>
      </c>
      <c r="G295" s="79">
        <v>9.3432999999999993</v>
      </c>
      <c r="H295" s="79">
        <v>10.061500000000001</v>
      </c>
      <c r="I295" s="79">
        <v>7.8929</v>
      </c>
      <c r="J295" s="79">
        <v>7.6656000000000004</v>
      </c>
      <c r="K295" s="79">
        <v>7.6989999999999998</v>
      </c>
      <c r="L295" s="79">
        <v>8.9518000000000004</v>
      </c>
      <c r="M295" s="79">
        <v>10.622400000000001</v>
      </c>
      <c r="N295" s="79">
        <v>8.6103000000000005</v>
      </c>
      <c r="O295" s="79">
        <v>7.2576999999999998</v>
      </c>
      <c r="P295" s="79">
        <v>7.0758999999999999</v>
      </c>
      <c r="Q295" s="79">
        <v>6.5861000000000001</v>
      </c>
      <c r="R295" s="79">
        <v>4.8601999999999999</v>
      </c>
      <c r="S295" s="79">
        <v>3.7770999999999999</v>
      </c>
      <c r="T295" s="79">
        <v>3.1139999999999999</v>
      </c>
      <c r="U295" s="79">
        <v>1.8796999999999999</v>
      </c>
      <c r="V295" s="79">
        <v>0.81789999999999996</v>
      </c>
      <c r="W295" s="79">
        <v>0.23050000000000001</v>
      </c>
      <c r="X295" s="79">
        <v>3.3000000000000002E-2</v>
      </c>
      <c r="Y295" s="79">
        <v>2E-3</v>
      </c>
      <c r="Z295" s="54"/>
    </row>
    <row r="296" spans="1:26" x14ac:dyDescent="0.15">
      <c r="A296" s="53" t="s">
        <v>317</v>
      </c>
      <c r="B296" s="53" t="s">
        <v>145</v>
      </c>
      <c r="C296" s="53" t="s">
        <v>17</v>
      </c>
      <c r="D296" s="79">
        <v>60.108199999999997</v>
      </c>
      <c r="E296" s="79">
        <v>3.7446000000000002</v>
      </c>
      <c r="F296" s="79">
        <v>4.2747999999999999</v>
      </c>
      <c r="G296" s="79">
        <v>4.7827999999999999</v>
      </c>
      <c r="H296" s="79">
        <v>5.0942999999999996</v>
      </c>
      <c r="I296" s="79">
        <v>3.9123999999999999</v>
      </c>
      <c r="J296" s="79">
        <v>3.8161999999999998</v>
      </c>
      <c r="K296" s="79">
        <v>3.8126000000000002</v>
      </c>
      <c r="L296" s="79">
        <v>4.4964000000000004</v>
      </c>
      <c r="M296" s="79">
        <v>5.3844000000000003</v>
      </c>
      <c r="N296" s="79">
        <v>4.4265999999999996</v>
      </c>
      <c r="O296" s="79">
        <v>3.6789000000000001</v>
      </c>
      <c r="P296" s="79">
        <v>3.5421999999999998</v>
      </c>
      <c r="Q296" s="79">
        <v>3.2753000000000001</v>
      </c>
      <c r="R296" s="79">
        <v>2.0373000000000001</v>
      </c>
      <c r="S296" s="79">
        <v>1.4911000000000001</v>
      </c>
      <c r="T296" s="79">
        <v>1.1974</v>
      </c>
      <c r="U296" s="79">
        <v>0.69540000000000002</v>
      </c>
      <c r="V296" s="79">
        <v>0.25919999999999999</v>
      </c>
      <c r="W296" s="79">
        <v>6.1100000000000002E-2</v>
      </c>
      <c r="X296" s="79">
        <v>8.2000000000000007E-3</v>
      </c>
      <c r="Y296" s="79">
        <v>4.0000000000000002E-4</v>
      </c>
      <c r="Z296" s="54" t="s">
        <v>147</v>
      </c>
    </row>
    <row r="297" spans="1:26" x14ac:dyDescent="0.15">
      <c r="A297" s="53" t="s">
        <v>318</v>
      </c>
      <c r="B297" s="53" t="s">
        <v>145</v>
      </c>
      <c r="C297" s="53" t="s">
        <v>19</v>
      </c>
      <c r="D297" s="79">
        <v>62.132899999999999</v>
      </c>
      <c r="E297" s="79">
        <v>3.5550999999999999</v>
      </c>
      <c r="F297" s="79">
        <v>4.008</v>
      </c>
      <c r="G297" s="79">
        <v>4.5605000000000002</v>
      </c>
      <c r="H297" s="79">
        <v>4.9672000000000001</v>
      </c>
      <c r="I297" s="79">
        <v>3.9805000000000001</v>
      </c>
      <c r="J297" s="79">
        <v>3.8494000000000002</v>
      </c>
      <c r="K297" s="79">
        <v>3.8864000000000001</v>
      </c>
      <c r="L297" s="79">
        <v>4.4554</v>
      </c>
      <c r="M297" s="79">
        <v>5.2380000000000004</v>
      </c>
      <c r="N297" s="79">
        <v>4.1837</v>
      </c>
      <c r="O297" s="79">
        <v>3.5788000000000002</v>
      </c>
      <c r="P297" s="79">
        <v>3.5337000000000001</v>
      </c>
      <c r="Q297" s="79">
        <v>3.3108</v>
      </c>
      <c r="R297" s="79">
        <v>2.8229000000000002</v>
      </c>
      <c r="S297" s="79">
        <v>2.286</v>
      </c>
      <c r="T297" s="79">
        <v>1.9166000000000001</v>
      </c>
      <c r="U297" s="79">
        <v>1.1842999999999999</v>
      </c>
      <c r="V297" s="79">
        <v>0.55869999999999997</v>
      </c>
      <c r="W297" s="79">
        <v>0.1694</v>
      </c>
      <c r="X297" s="79">
        <v>2.4799999999999999E-2</v>
      </c>
      <c r="Y297" s="79">
        <v>1.6000000000000001E-3</v>
      </c>
      <c r="Z297" s="54"/>
    </row>
    <row r="298" spans="1:26" x14ac:dyDescent="0.15">
      <c r="A298" s="53" t="s">
        <v>319</v>
      </c>
      <c r="B298" s="53" t="s">
        <v>148</v>
      </c>
      <c r="C298" s="53" t="s">
        <v>219</v>
      </c>
      <c r="D298" s="79">
        <v>260.24599999999998</v>
      </c>
      <c r="E298" s="79">
        <v>12.8611</v>
      </c>
      <c r="F298" s="79">
        <v>14.7448</v>
      </c>
      <c r="G298" s="79">
        <v>17.284099999999999</v>
      </c>
      <c r="H298" s="79">
        <v>22.748999999999999</v>
      </c>
      <c r="I298" s="79">
        <v>22.0611</v>
      </c>
      <c r="J298" s="79">
        <v>16.524799999999999</v>
      </c>
      <c r="K298" s="79">
        <v>14.9329</v>
      </c>
      <c r="L298" s="79">
        <v>17.1706</v>
      </c>
      <c r="M298" s="79">
        <v>22.877300000000002</v>
      </c>
      <c r="N298" s="79">
        <v>19.341899999999999</v>
      </c>
      <c r="O298" s="79">
        <v>16.5503</v>
      </c>
      <c r="P298" s="79">
        <v>15.726000000000001</v>
      </c>
      <c r="Q298" s="79">
        <v>13.6676</v>
      </c>
      <c r="R298" s="79">
        <v>10.3262</v>
      </c>
      <c r="S298" s="79">
        <v>8.1769999999999996</v>
      </c>
      <c r="T298" s="79">
        <v>7.016</v>
      </c>
      <c r="U298" s="79">
        <v>4.5521000000000003</v>
      </c>
      <c r="V298" s="79">
        <v>2.0019999999999998</v>
      </c>
      <c r="W298" s="79">
        <v>0.58240000000000003</v>
      </c>
      <c r="X298" s="79">
        <v>7.9699999999999993E-2</v>
      </c>
      <c r="Y298" s="79">
        <v>7.4999999999999997E-3</v>
      </c>
      <c r="Z298" s="54"/>
    </row>
    <row r="299" spans="1:26" x14ac:dyDescent="0.15">
      <c r="A299" s="53" t="s">
        <v>320</v>
      </c>
      <c r="B299" s="53" t="s">
        <v>148</v>
      </c>
      <c r="C299" s="53" t="s">
        <v>17</v>
      </c>
      <c r="D299" s="79">
        <v>126.762</v>
      </c>
      <c r="E299" s="79">
        <v>6.6059000000000001</v>
      </c>
      <c r="F299" s="79">
        <v>7.5994999999999999</v>
      </c>
      <c r="G299" s="79">
        <v>8.8803000000000001</v>
      </c>
      <c r="H299" s="79">
        <v>11.6839</v>
      </c>
      <c r="I299" s="79">
        <v>11.614599999999999</v>
      </c>
      <c r="J299" s="79">
        <v>8.1879000000000008</v>
      </c>
      <c r="K299" s="79">
        <v>7.3939000000000004</v>
      </c>
      <c r="L299" s="79">
        <v>8.4072999999999993</v>
      </c>
      <c r="M299" s="79">
        <v>11.2249</v>
      </c>
      <c r="N299" s="79">
        <v>9.4738000000000007</v>
      </c>
      <c r="O299" s="79">
        <v>8.1412999999999993</v>
      </c>
      <c r="P299" s="79">
        <v>7.7230999999999996</v>
      </c>
      <c r="Q299" s="79">
        <v>6.5082000000000004</v>
      </c>
      <c r="R299" s="79">
        <v>4.2361000000000004</v>
      </c>
      <c r="S299" s="79">
        <v>3.1406000000000001</v>
      </c>
      <c r="T299" s="79">
        <v>2.6842999999999999</v>
      </c>
      <c r="U299" s="79">
        <v>1.7203999999999999</v>
      </c>
      <c r="V299" s="79">
        <v>0.67169999999999996</v>
      </c>
      <c r="W299" s="79">
        <v>0.1716</v>
      </c>
      <c r="X299" s="79">
        <v>1.9699999999999999E-2</v>
      </c>
      <c r="Y299" s="79">
        <v>1.5E-3</v>
      </c>
      <c r="Z299" s="54" t="s">
        <v>149</v>
      </c>
    </row>
    <row r="300" spans="1:26" x14ac:dyDescent="0.15">
      <c r="A300" s="53" t="s">
        <v>321</v>
      </c>
      <c r="B300" s="53" t="s">
        <v>148</v>
      </c>
      <c r="C300" s="53" t="s">
        <v>19</v>
      </c>
      <c r="D300" s="79">
        <v>133.48400000000001</v>
      </c>
      <c r="E300" s="79">
        <v>6.2552000000000003</v>
      </c>
      <c r="F300" s="79">
        <v>7.1452999999999998</v>
      </c>
      <c r="G300" s="79">
        <v>8.4038000000000004</v>
      </c>
      <c r="H300" s="79">
        <v>11.065099999999999</v>
      </c>
      <c r="I300" s="79">
        <v>10.4465</v>
      </c>
      <c r="J300" s="79">
        <v>8.3369</v>
      </c>
      <c r="K300" s="79">
        <v>7.5389999999999997</v>
      </c>
      <c r="L300" s="79">
        <v>8.7632999999999992</v>
      </c>
      <c r="M300" s="79">
        <v>11.6524</v>
      </c>
      <c r="N300" s="79">
        <v>9.8681000000000001</v>
      </c>
      <c r="O300" s="79">
        <v>8.4090000000000007</v>
      </c>
      <c r="P300" s="79">
        <v>8.0029000000000003</v>
      </c>
      <c r="Q300" s="79">
        <v>7.1593999999999998</v>
      </c>
      <c r="R300" s="79">
        <v>6.0900999999999996</v>
      </c>
      <c r="S300" s="79">
        <v>5.0364000000000004</v>
      </c>
      <c r="T300" s="79">
        <v>4.3316999999999997</v>
      </c>
      <c r="U300" s="79">
        <v>2.8317000000000001</v>
      </c>
      <c r="V300" s="79">
        <v>1.3303</v>
      </c>
      <c r="W300" s="79">
        <v>0.4108</v>
      </c>
      <c r="X300" s="79">
        <v>0.06</v>
      </c>
      <c r="Y300" s="79">
        <v>6.0000000000000001E-3</v>
      </c>
      <c r="Z300" s="54"/>
    </row>
    <row r="301" spans="1:26" x14ac:dyDescent="0.15">
      <c r="A301" s="53" t="s">
        <v>322</v>
      </c>
      <c r="B301" s="53" t="s">
        <v>150</v>
      </c>
      <c r="C301" s="53" t="s">
        <v>219</v>
      </c>
      <c r="D301" s="79">
        <v>873.45159999999998</v>
      </c>
      <c r="E301" s="79">
        <v>44.689100000000003</v>
      </c>
      <c r="F301" s="79">
        <v>48.967100000000002</v>
      </c>
      <c r="G301" s="79">
        <v>56.732300000000002</v>
      </c>
      <c r="H301" s="79">
        <v>77.023399999999995</v>
      </c>
      <c r="I301" s="79">
        <v>74.466999999999999</v>
      </c>
      <c r="J301" s="79">
        <v>62.512099999999997</v>
      </c>
      <c r="K301" s="79">
        <v>52.634599999999999</v>
      </c>
      <c r="L301" s="79">
        <v>60.169499999999999</v>
      </c>
      <c r="M301" s="79">
        <v>78.533500000000004</v>
      </c>
      <c r="N301" s="79">
        <v>71.993499999999997</v>
      </c>
      <c r="O301" s="79">
        <v>62.253300000000003</v>
      </c>
      <c r="P301" s="79">
        <v>53.733699999999999</v>
      </c>
      <c r="Q301" s="79">
        <v>41.431899999999999</v>
      </c>
      <c r="R301" s="79">
        <v>29.332599999999999</v>
      </c>
      <c r="S301" s="79">
        <v>21.570499999999999</v>
      </c>
      <c r="T301" s="79">
        <v>17.357800000000001</v>
      </c>
      <c r="U301" s="79">
        <v>10.3459</v>
      </c>
      <c r="V301" s="79">
        <v>4.3411999999999997</v>
      </c>
      <c r="W301" s="79">
        <v>1.1848000000000001</v>
      </c>
      <c r="X301" s="79">
        <v>0.15820000000000001</v>
      </c>
      <c r="Y301" s="79">
        <v>1.14E-2</v>
      </c>
      <c r="Z301" s="54"/>
    </row>
    <row r="302" spans="1:26" x14ac:dyDescent="0.15">
      <c r="A302" s="53" t="s">
        <v>323</v>
      </c>
      <c r="B302" s="53" t="s">
        <v>150</v>
      </c>
      <c r="C302" s="53" t="s">
        <v>17</v>
      </c>
      <c r="D302" s="79">
        <v>430.8184</v>
      </c>
      <c r="E302" s="79">
        <v>22.861899999999999</v>
      </c>
      <c r="F302" s="79">
        <v>25.111999999999998</v>
      </c>
      <c r="G302" s="79">
        <v>29.046800000000001</v>
      </c>
      <c r="H302" s="79">
        <v>39.534999999999997</v>
      </c>
      <c r="I302" s="79">
        <v>37.643300000000004</v>
      </c>
      <c r="J302" s="79">
        <v>31.353100000000001</v>
      </c>
      <c r="K302" s="79">
        <v>26.417899999999999</v>
      </c>
      <c r="L302" s="79">
        <v>29.93</v>
      </c>
      <c r="M302" s="79">
        <v>38.839300000000001</v>
      </c>
      <c r="N302" s="79">
        <v>35.709400000000002</v>
      </c>
      <c r="O302" s="79">
        <v>31.287400000000002</v>
      </c>
      <c r="P302" s="79">
        <v>26.960100000000001</v>
      </c>
      <c r="Q302" s="79">
        <v>20.165700000000001</v>
      </c>
      <c r="R302" s="79">
        <v>12.6226</v>
      </c>
      <c r="S302" s="79">
        <v>8.5215999999999994</v>
      </c>
      <c r="T302" s="79">
        <v>6.6401000000000003</v>
      </c>
      <c r="U302" s="79">
        <v>3.6978</v>
      </c>
      <c r="V302" s="79">
        <v>1.379</v>
      </c>
      <c r="W302" s="79">
        <v>0.3367</v>
      </c>
      <c r="X302" s="79">
        <v>3.8899999999999997E-2</v>
      </c>
      <c r="Y302" s="79">
        <v>2.0999999999999999E-3</v>
      </c>
      <c r="Z302" s="54" t="s">
        <v>151</v>
      </c>
    </row>
    <row r="303" spans="1:26" x14ac:dyDescent="0.15">
      <c r="A303" s="53" t="s">
        <v>324</v>
      </c>
      <c r="B303" s="53" t="s">
        <v>150</v>
      </c>
      <c r="C303" s="53" t="s">
        <v>19</v>
      </c>
      <c r="D303" s="79">
        <v>442.63319999999999</v>
      </c>
      <c r="E303" s="79">
        <v>21.827200000000001</v>
      </c>
      <c r="F303" s="79">
        <v>23.8551</v>
      </c>
      <c r="G303" s="79">
        <v>27.685500000000001</v>
      </c>
      <c r="H303" s="79">
        <v>37.488399999999999</v>
      </c>
      <c r="I303" s="79">
        <v>36.823700000000002</v>
      </c>
      <c r="J303" s="79">
        <v>31.158999999999999</v>
      </c>
      <c r="K303" s="79">
        <v>26.216699999999999</v>
      </c>
      <c r="L303" s="79">
        <v>30.2395</v>
      </c>
      <c r="M303" s="79">
        <v>39.694200000000002</v>
      </c>
      <c r="N303" s="79">
        <v>36.284100000000002</v>
      </c>
      <c r="O303" s="79">
        <v>30.965900000000001</v>
      </c>
      <c r="P303" s="79">
        <v>26.773599999999998</v>
      </c>
      <c r="Q303" s="79">
        <v>21.266200000000001</v>
      </c>
      <c r="R303" s="79">
        <v>16.71</v>
      </c>
      <c r="S303" s="79">
        <v>13.0489</v>
      </c>
      <c r="T303" s="79">
        <v>10.717700000000001</v>
      </c>
      <c r="U303" s="79">
        <v>6.6481000000000003</v>
      </c>
      <c r="V303" s="79">
        <v>2.9622000000000002</v>
      </c>
      <c r="W303" s="79">
        <v>0.84809999999999997</v>
      </c>
      <c r="X303" s="79">
        <v>0.1193</v>
      </c>
      <c r="Y303" s="79">
        <v>9.2999999999999992E-3</v>
      </c>
      <c r="Z303" s="54"/>
    </row>
    <row r="304" spans="1:26" x14ac:dyDescent="0.15">
      <c r="A304" s="53" t="s">
        <v>325</v>
      </c>
      <c r="B304" s="53" t="s">
        <v>152</v>
      </c>
      <c r="C304" s="53" t="s">
        <v>219</v>
      </c>
      <c r="D304" s="79">
        <v>540.50400000000002</v>
      </c>
      <c r="E304" s="79">
        <v>28.5746</v>
      </c>
      <c r="F304" s="79">
        <v>32.997900000000001</v>
      </c>
      <c r="G304" s="79">
        <v>37.531999999999996</v>
      </c>
      <c r="H304" s="79">
        <v>44.473799999999997</v>
      </c>
      <c r="I304" s="79">
        <v>37.929499999999997</v>
      </c>
      <c r="J304" s="79">
        <v>34.779400000000003</v>
      </c>
      <c r="K304" s="79">
        <v>32.745199999999997</v>
      </c>
      <c r="L304" s="79">
        <v>38.070099999999996</v>
      </c>
      <c r="M304" s="79">
        <v>47.311999999999998</v>
      </c>
      <c r="N304" s="79">
        <v>40.915199999999999</v>
      </c>
      <c r="O304" s="79">
        <v>35.505800000000001</v>
      </c>
      <c r="P304" s="79">
        <v>34.160400000000003</v>
      </c>
      <c r="Q304" s="79">
        <v>29.396599999999999</v>
      </c>
      <c r="R304" s="79">
        <v>21.7944</v>
      </c>
      <c r="S304" s="79">
        <v>16.1388</v>
      </c>
      <c r="T304" s="79">
        <v>13.297800000000001</v>
      </c>
      <c r="U304" s="79">
        <v>8.1349</v>
      </c>
      <c r="V304" s="79">
        <v>3.6387</v>
      </c>
      <c r="W304" s="79">
        <v>1.0621</v>
      </c>
      <c r="X304" s="79">
        <v>0.15939999999999999</v>
      </c>
      <c r="Y304" s="79">
        <v>1.4E-2</v>
      </c>
      <c r="Z304" s="54"/>
    </row>
    <row r="305" spans="1:26" x14ac:dyDescent="0.15">
      <c r="A305" s="53" t="s">
        <v>326</v>
      </c>
      <c r="B305" s="53" t="s">
        <v>152</v>
      </c>
      <c r="C305" s="53" t="s">
        <v>17</v>
      </c>
      <c r="D305" s="79">
        <v>261.9692</v>
      </c>
      <c r="E305" s="79">
        <v>14.661799999999999</v>
      </c>
      <c r="F305" s="79">
        <v>16.8507</v>
      </c>
      <c r="G305" s="79">
        <v>19.1799</v>
      </c>
      <c r="H305" s="79">
        <v>22.2606</v>
      </c>
      <c r="I305" s="79">
        <v>18.224799999999998</v>
      </c>
      <c r="J305" s="79">
        <v>16.943300000000001</v>
      </c>
      <c r="K305" s="79">
        <v>16.060199999999998</v>
      </c>
      <c r="L305" s="79">
        <v>18.789000000000001</v>
      </c>
      <c r="M305" s="79">
        <v>23.515999999999998</v>
      </c>
      <c r="N305" s="79">
        <v>20.210599999999999</v>
      </c>
      <c r="O305" s="79">
        <v>17.5227</v>
      </c>
      <c r="P305" s="79">
        <v>16.684699999999999</v>
      </c>
      <c r="Q305" s="79">
        <v>14.227399999999999</v>
      </c>
      <c r="R305" s="79">
        <v>9.3722999999999992</v>
      </c>
      <c r="S305" s="79">
        <v>6.4579000000000004</v>
      </c>
      <c r="T305" s="79">
        <v>5.27</v>
      </c>
      <c r="U305" s="79">
        <v>2.9678</v>
      </c>
      <c r="V305" s="79">
        <v>1.1994</v>
      </c>
      <c r="W305" s="79">
        <v>0.30199999999999999</v>
      </c>
      <c r="X305" s="79">
        <v>4.0599999999999997E-2</v>
      </c>
      <c r="Y305" s="79">
        <v>3.0999999999999999E-3</v>
      </c>
      <c r="Z305" s="54" t="s">
        <v>153</v>
      </c>
    </row>
    <row r="306" spans="1:26" x14ac:dyDescent="0.15">
      <c r="A306" s="53" t="s">
        <v>327</v>
      </c>
      <c r="B306" s="53" t="s">
        <v>152</v>
      </c>
      <c r="C306" s="53" t="s">
        <v>19</v>
      </c>
      <c r="D306" s="79">
        <v>278.53480000000002</v>
      </c>
      <c r="E306" s="79">
        <v>13.912800000000001</v>
      </c>
      <c r="F306" s="79">
        <v>16.147200000000002</v>
      </c>
      <c r="G306" s="79">
        <v>18.3521</v>
      </c>
      <c r="H306" s="79">
        <v>22.213200000000001</v>
      </c>
      <c r="I306" s="79">
        <v>19.704699999999999</v>
      </c>
      <c r="J306" s="79">
        <v>17.836099999999998</v>
      </c>
      <c r="K306" s="79">
        <v>16.684999999999999</v>
      </c>
      <c r="L306" s="79">
        <v>19.281099999999999</v>
      </c>
      <c r="M306" s="79">
        <v>23.795999999999999</v>
      </c>
      <c r="N306" s="79">
        <v>20.704599999999999</v>
      </c>
      <c r="O306" s="79">
        <v>17.9831</v>
      </c>
      <c r="P306" s="79">
        <v>17.4757</v>
      </c>
      <c r="Q306" s="79">
        <v>15.1692</v>
      </c>
      <c r="R306" s="79">
        <v>12.4221</v>
      </c>
      <c r="S306" s="79">
        <v>9.6808999999999994</v>
      </c>
      <c r="T306" s="79">
        <v>8.0277999999999992</v>
      </c>
      <c r="U306" s="79">
        <v>5.1670999999999996</v>
      </c>
      <c r="V306" s="79">
        <v>2.4392999999999998</v>
      </c>
      <c r="W306" s="79">
        <v>0.7601</v>
      </c>
      <c r="X306" s="79">
        <v>0.1188</v>
      </c>
      <c r="Y306" s="79">
        <v>1.09E-2</v>
      </c>
      <c r="Z306" s="54"/>
    </row>
    <row r="307" spans="1:26" x14ac:dyDescent="0.15">
      <c r="A307" s="53" t="s">
        <v>328</v>
      </c>
      <c r="B307" s="53" t="s">
        <v>154</v>
      </c>
      <c r="C307" s="53" t="s">
        <v>219</v>
      </c>
      <c r="D307" s="79">
        <v>137.54810000000001</v>
      </c>
      <c r="E307" s="79">
        <v>7.1757999999999997</v>
      </c>
      <c r="F307" s="79">
        <v>8.5280000000000005</v>
      </c>
      <c r="G307" s="79">
        <v>9.8825000000000003</v>
      </c>
      <c r="H307" s="79">
        <v>12.1601</v>
      </c>
      <c r="I307" s="79">
        <v>9.9238999999999997</v>
      </c>
      <c r="J307" s="79">
        <v>8.3588000000000005</v>
      </c>
      <c r="K307" s="79">
        <v>8.0795999999999992</v>
      </c>
      <c r="L307" s="79">
        <v>9.8158999999999992</v>
      </c>
      <c r="M307" s="79">
        <v>12.306100000000001</v>
      </c>
      <c r="N307" s="79">
        <v>10.6952</v>
      </c>
      <c r="O307" s="79">
        <v>9.0271000000000008</v>
      </c>
      <c r="P307" s="79">
        <v>8.2515000000000001</v>
      </c>
      <c r="Q307" s="79">
        <v>7.2286999999999999</v>
      </c>
      <c r="R307" s="79">
        <v>5.3971</v>
      </c>
      <c r="S307" s="79">
        <v>3.9918</v>
      </c>
      <c r="T307" s="79">
        <v>3.2839999999999998</v>
      </c>
      <c r="U307" s="79">
        <v>2.0516999999999999</v>
      </c>
      <c r="V307" s="79">
        <v>0.8962</v>
      </c>
      <c r="W307" s="79">
        <v>0.2621</v>
      </c>
      <c r="X307" s="79">
        <v>3.8899999999999997E-2</v>
      </c>
      <c r="Y307" s="79">
        <v>3.5999999999999999E-3</v>
      </c>
      <c r="Z307" s="54"/>
    </row>
    <row r="308" spans="1:26" x14ac:dyDescent="0.15">
      <c r="A308" s="53" t="s">
        <v>329</v>
      </c>
      <c r="B308" s="53" t="s">
        <v>154</v>
      </c>
      <c r="C308" s="53" t="s">
        <v>17</v>
      </c>
      <c r="D308" s="79">
        <v>66.359099999999998</v>
      </c>
      <c r="E308" s="79">
        <v>3.6692999999999998</v>
      </c>
      <c r="F308" s="79">
        <v>4.359</v>
      </c>
      <c r="G308" s="79">
        <v>5.0606999999999998</v>
      </c>
      <c r="H308" s="79">
        <v>6.1210000000000004</v>
      </c>
      <c r="I308" s="79">
        <v>4.6828000000000003</v>
      </c>
      <c r="J308" s="79">
        <v>3.9853000000000001</v>
      </c>
      <c r="K308" s="79">
        <v>3.8871000000000002</v>
      </c>
      <c r="L308" s="79">
        <v>4.7309000000000001</v>
      </c>
      <c r="M308" s="79">
        <v>5.9414999999999996</v>
      </c>
      <c r="N308" s="79">
        <v>5.2797999999999998</v>
      </c>
      <c r="O308" s="79">
        <v>4.5816999999999997</v>
      </c>
      <c r="P308" s="79">
        <v>4.1054000000000004</v>
      </c>
      <c r="Q308" s="79">
        <v>3.5217000000000001</v>
      </c>
      <c r="R308" s="79">
        <v>2.3557999999999999</v>
      </c>
      <c r="S308" s="79">
        <v>1.5774999999999999</v>
      </c>
      <c r="T308" s="79">
        <v>1.2514000000000001</v>
      </c>
      <c r="U308" s="79">
        <v>0.75019999999999998</v>
      </c>
      <c r="V308" s="79">
        <v>0.28960000000000002</v>
      </c>
      <c r="W308" s="79">
        <v>7.6899999999999996E-2</v>
      </c>
      <c r="X308" s="79">
        <v>9.9000000000000008E-3</v>
      </c>
      <c r="Y308" s="79">
        <v>5.0000000000000001E-4</v>
      </c>
      <c r="Z308" s="54" t="s">
        <v>155</v>
      </c>
    </row>
    <row r="309" spans="1:26" x14ac:dyDescent="0.15">
      <c r="A309" s="53" t="s">
        <v>330</v>
      </c>
      <c r="B309" s="53" t="s">
        <v>154</v>
      </c>
      <c r="C309" s="53" t="s">
        <v>19</v>
      </c>
      <c r="D309" s="79">
        <v>71.188999999999993</v>
      </c>
      <c r="E309" s="79">
        <v>3.5065</v>
      </c>
      <c r="F309" s="79">
        <v>4.1689999999999996</v>
      </c>
      <c r="G309" s="79">
        <v>4.8217999999999996</v>
      </c>
      <c r="H309" s="79">
        <v>6.0391000000000004</v>
      </c>
      <c r="I309" s="79">
        <v>5.2411000000000003</v>
      </c>
      <c r="J309" s="79">
        <v>4.3734999999999999</v>
      </c>
      <c r="K309" s="79">
        <v>4.1924999999999999</v>
      </c>
      <c r="L309" s="79">
        <v>5.085</v>
      </c>
      <c r="M309" s="79">
        <v>6.3646000000000003</v>
      </c>
      <c r="N309" s="79">
        <v>5.4154</v>
      </c>
      <c r="O309" s="79">
        <v>4.4454000000000002</v>
      </c>
      <c r="P309" s="79">
        <v>4.1460999999999997</v>
      </c>
      <c r="Q309" s="79">
        <v>3.7069999999999999</v>
      </c>
      <c r="R309" s="79">
        <v>3.0413000000000001</v>
      </c>
      <c r="S309" s="79">
        <v>2.4142999999999999</v>
      </c>
      <c r="T309" s="79">
        <v>2.0326</v>
      </c>
      <c r="U309" s="79">
        <v>1.3015000000000001</v>
      </c>
      <c r="V309" s="79">
        <v>0.60660000000000003</v>
      </c>
      <c r="W309" s="79">
        <v>0.1852</v>
      </c>
      <c r="X309" s="79">
        <v>2.9000000000000001E-2</v>
      </c>
      <c r="Y309" s="79">
        <v>3.0999999999999999E-3</v>
      </c>
      <c r="Z309" s="54"/>
    </row>
    <row r="310" spans="1:26" x14ac:dyDescent="0.15">
      <c r="A310" s="53" t="s">
        <v>331</v>
      </c>
      <c r="B310" s="53" t="s">
        <v>47</v>
      </c>
      <c r="C310" s="53" t="s">
        <v>219</v>
      </c>
      <c r="D310" s="79">
        <v>107.4325</v>
      </c>
      <c r="E310" s="79">
        <v>5.5574000000000003</v>
      </c>
      <c r="F310" s="79">
        <v>6.4465000000000003</v>
      </c>
      <c r="G310" s="79">
        <v>7.28</v>
      </c>
      <c r="H310" s="79">
        <v>7.9909999999999997</v>
      </c>
      <c r="I310" s="79">
        <v>5.8703000000000003</v>
      </c>
      <c r="J310" s="79">
        <v>6.1228999999999996</v>
      </c>
      <c r="K310" s="79">
        <v>6.2248000000000001</v>
      </c>
      <c r="L310" s="79">
        <v>7.2563000000000004</v>
      </c>
      <c r="M310" s="79">
        <v>8.9079999999999995</v>
      </c>
      <c r="N310" s="79">
        <v>7.7557999999999998</v>
      </c>
      <c r="O310" s="79">
        <v>7.0807000000000002</v>
      </c>
      <c r="P310" s="79">
        <v>7.4222000000000001</v>
      </c>
      <c r="Q310" s="79">
        <v>6.9840999999999998</v>
      </c>
      <c r="R310" s="79">
        <v>5.4351000000000003</v>
      </c>
      <c r="S310" s="79">
        <v>4.1694000000000004</v>
      </c>
      <c r="T310" s="79">
        <v>3.3854000000000002</v>
      </c>
      <c r="U310" s="79">
        <v>2.1637</v>
      </c>
      <c r="V310" s="79">
        <v>0.96679999999999999</v>
      </c>
      <c r="W310" s="79">
        <v>0.28770000000000001</v>
      </c>
      <c r="X310" s="79">
        <v>4.3499999999999997E-2</v>
      </c>
      <c r="Y310" s="79">
        <v>3.5999999999999999E-3</v>
      </c>
      <c r="Z310" s="54"/>
    </row>
    <row r="311" spans="1:26" x14ac:dyDescent="0.15">
      <c r="A311" s="53" t="s">
        <v>332</v>
      </c>
      <c r="B311" s="53" t="s">
        <v>47</v>
      </c>
      <c r="C311" s="53" t="s">
        <v>17</v>
      </c>
      <c r="D311" s="79">
        <v>51.0777</v>
      </c>
      <c r="E311" s="79">
        <v>2.8532000000000002</v>
      </c>
      <c r="F311" s="79">
        <v>3.2976999999999999</v>
      </c>
      <c r="G311" s="79">
        <v>3.7414000000000001</v>
      </c>
      <c r="H311" s="79">
        <v>4.0816999999999997</v>
      </c>
      <c r="I311" s="79">
        <v>2.6892</v>
      </c>
      <c r="J311" s="79">
        <v>2.8492000000000002</v>
      </c>
      <c r="K311" s="79">
        <v>3.0131000000000001</v>
      </c>
      <c r="L311" s="79">
        <v>3.5463</v>
      </c>
      <c r="M311" s="79">
        <v>4.3840000000000003</v>
      </c>
      <c r="N311" s="79">
        <v>3.7673999999999999</v>
      </c>
      <c r="O311" s="79">
        <v>3.4525999999999999</v>
      </c>
      <c r="P311" s="79">
        <v>3.5796000000000001</v>
      </c>
      <c r="Q311" s="79">
        <v>3.3437999999999999</v>
      </c>
      <c r="R311" s="79">
        <v>2.2837000000000001</v>
      </c>
      <c r="S311" s="79">
        <v>1.6819999999999999</v>
      </c>
      <c r="T311" s="79">
        <v>1.2857000000000001</v>
      </c>
      <c r="U311" s="79">
        <v>0.7752</v>
      </c>
      <c r="V311" s="79">
        <v>0.31269999999999998</v>
      </c>
      <c r="W311" s="79">
        <v>8.1500000000000003E-2</v>
      </c>
      <c r="X311" s="79">
        <v>1.0800000000000001E-2</v>
      </c>
      <c r="Y311" s="79">
        <v>8.0000000000000004E-4</v>
      </c>
      <c r="Z311" s="54" t="s">
        <v>66</v>
      </c>
    </row>
    <row r="312" spans="1:26" x14ac:dyDescent="0.15">
      <c r="A312" s="53" t="s">
        <v>333</v>
      </c>
      <c r="B312" s="53" t="s">
        <v>47</v>
      </c>
      <c r="C312" s="53" t="s">
        <v>19</v>
      </c>
      <c r="D312" s="79">
        <v>56.354799999999997</v>
      </c>
      <c r="E312" s="79">
        <v>2.7042000000000002</v>
      </c>
      <c r="F312" s="79">
        <v>3.1488</v>
      </c>
      <c r="G312" s="79">
        <v>3.5386000000000002</v>
      </c>
      <c r="H312" s="79">
        <v>3.9093</v>
      </c>
      <c r="I312" s="79">
        <v>3.1810999999999998</v>
      </c>
      <c r="J312" s="79">
        <v>3.2736999999999998</v>
      </c>
      <c r="K312" s="79">
        <v>3.2117</v>
      </c>
      <c r="L312" s="79">
        <v>3.71</v>
      </c>
      <c r="M312" s="79">
        <v>4.524</v>
      </c>
      <c r="N312" s="79">
        <v>3.9883999999999999</v>
      </c>
      <c r="O312" s="79">
        <v>3.6280999999999999</v>
      </c>
      <c r="P312" s="79">
        <v>3.8426</v>
      </c>
      <c r="Q312" s="79">
        <v>3.6402999999999999</v>
      </c>
      <c r="R312" s="79">
        <v>3.1514000000000002</v>
      </c>
      <c r="S312" s="79">
        <v>2.4874000000000001</v>
      </c>
      <c r="T312" s="79">
        <v>2.0996999999999999</v>
      </c>
      <c r="U312" s="79">
        <v>1.3885000000000001</v>
      </c>
      <c r="V312" s="79">
        <v>0.65410000000000001</v>
      </c>
      <c r="W312" s="79">
        <v>0.20619999999999999</v>
      </c>
      <c r="X312" s="79">
        <v>3.27E-2</v>
      </c>
      <c r="Y312" s="79">
        <v>2.8E-3</v>
      </c>
      <c r="Z312" s="54"/>
    </row>
    <row r="313" spans="1:26" x14ac:dyDescent="0.15">
      <c r="A313" s="53" t="s">
        <v>334</v>
      </c>
      <c r="B313" s="77" t="s">
        <v>335</v>
      </c>
      <c r="C313" s="77" t="s">
        <v>219</v>
      </c>
      <c r="D313" s="80">
        <v>774.50829999999996</v>
      </c>
      <c r="E313" s="80">
        <v>40.5075</v>
      </c>
      <c r="F313" s="80">
        <v>47.271299999999997</v>
      </c>
      <c r="G313" s="80">
        <v>54.130600000000001</v>
      </c>
      <c r="H313" s="80">
        <v>60.127299999999998</v>
      </c>
      <c r="I313" s="80">
        <v>44.1479</v>
      </c>
      <c r="J313" s="80">
        <v>42.9679</v>
      </c>
      <c r="K313" s="80">
        <v>45.682899999999997</v>
      </c>
      <c r="L313" s="80">
        <v>54.069400000000002</v>
      </c>
      <c r="M313" s="80">
        <v>66.105099999999993</v>
      </c>
      <c r="N313" s="80">
        <v>54.815800000000003</v>
      </c>
      <c r="O313" s="80">
        <v>48.831200000000003</v>
      </c>
      <c r="P313" s="80">
        <v>51.276899999999998</v>
      </c>
      <c r="Q313" s="80">
        <v>47.717599999999997</v>
      </c>
      <c r="R313" s="80">
        <v>38.007899999999999</v>
      </c>
      <c r="S313" s="80">
        <v>29.0762</v>
      </c>
      <c r="T313" s="80">
        <v>23.7364</v>
      </c>
      <c r="U313" s="80">
        <v>14.998100000000001</v>
      </c>
      <c r="V313" s="80">
        <v>7.24</v>
      </c>
      <c r="W313" s="80">
        <v>2.3782999999999999</v>
      </c>
      <c r="X313" s="80">
        <v>0.38250000000000001</v>
      </c>
      <c r="Y313" s="80">
        <v>3.2399999999999998E-2</v>
      </c>
      <c r="Z313" s="54"/>
    </row>
    <row r="314" spans="1:26" x14ac:dyDescent="0.15">
      <c r="A314" s="53" t="s">
        <v>336</v>
      </c>
      <c r="B314" s="77" t="s">
        <v>335</v>
      </c>
      <c r="C314" s="77" t="s">
        <v>17</v>
      </c>
      <c r="D314" s="80">
        <v>372.53789999999998</v>
      </c>
      <c r="E314" s="80">
        <v>20.751000000000001</v>
      </c>
      <c r="F314" s="80">
        <v>24.205500000000001</v>
      </c>
      <c r="G314" s="80">
        <v>27.792000000000002</v>
      </c>
      <c r="H314" s="80">
        <v>30.568200000000001</v>
      </c>
      <c r="I314" s="80">
        <v>21.051500000000001</v>
      </c>
      <c r="J314" s="80">
        <v>20.8355</v>
      </c>
      <c r="K314" s="80">
        <v>22.528400000000001</v>
      </c>
      <c r="L314" s="80">
        <v>27.113499999999998</v>
      </c>
      <c r="M314" s="80">
        <v>33.131900000000002</v>
      </c>
      <c r="N314" s="80">
        <v>26.995899999999999</v>
      </c>
      <c r="O314" s="80">
        <v>23.588799999999999</v>
      </c>
      <c r="P314" s="80">
        <v>24.535699999999999</v>
      </c>
      <c r="Q314" s="80">
        <v>22.471800000000002</v>
      </c>
      <c r="R314" s="80">
        <v>16.277999999999999</v>
      </c>
      <c r="S314" s="80">
        <v>11.866300000000001</v>
      </c>
      <c r="T314" s="80">
        <v>9.42</v>
      </c>
      <c r="U314" s="80">
        <v>5.5045000000000002</v>
      </c>
      <c r="V314" s="80">
        <v>2.4136000000000002</v>
      </c>
      <c r="W314" s="80">
        <v>0.68879999999999997</v>
      </c>
      <c r="X314" s="80">
        <v>9.98E-2</v>
      </c>
      <c r="Y314" s="80">
        <v>6.0000000000000001E-3</v>
      </c>
      <c r="Z314" s="54" t="s">
        <v>157</v>
      </c>
    </row>
    <row r="315" spans="1:26" x14ac:dyDescent="0.15">
      <c r="A315" s="53" t="s">
        <v>337</v>
      </c>
      <c r="B315" s="77" t="s">
        <v>335</v>
      </c>
      <c r="C315" s="77" t="s">
        <v>19</v>
      </c>
      <c r="D315" s="80">
        <v>401.97039999999998</v>
      </c>
      <c r="E315" s="80">
        <v>19.756499999999999</v>
      </c>
      <c r="F315" s="80">
        <v>23.065799999999999</v>
      </c>
      <c r="G315" s="80">
        <v>26.3386</v>
      </c>
      <c r="H315" s="80">
        <v>29.559100000000001</v>
      </c>
      <c r="I315" s="80">
        <v>23.096399999999999</v>
      </c>
      <c r="J315" s="80">
        <v>22.132400000000001</v>
      </c>
      <c r="K315" s="80">
        <v>23.154499999999999</v>
      </c>
      <c r="L315" s="80">
        <v>26.9559</v>
      </c>
      <c r="M315" s="80">
        <v>32.973199999999999</v>
      </c>
      <c r="N315" s="80">
        <v>27.819900000000001</v>
      </c>
      <c r="O315" s="80">
        <v>25.2424</v>
      </c>
      <c r="P315" s="80">
        <v>26.741199999999999</v>
      </c>
      <c r="Q315" s="80">
        <v>25.245799999999999</v>
      </c>
      <c r="R315" s="80">
        <v>21.729900000000001</v>
      </c>
      <c r="S315" s="80">
        <v>17.209900000000001</v>
      </c>
      <c r="T315" s="80">
        <v>14.3164</v>
      </c>
      <c r="U315" s="80">
        <v>9.4936000000000007</v>
      </c>
      <c r="V315" s="80">
        <v>4.8263999999999996</v>
      </c>
      <c r="W315" s="80">
        <v>1.6895</v>
      </c>
      <c r="X315" s="80">
        <v>0.28270000000000001</v>
      </c>
      <c r="Y315" s="80">
        <v>2.64E-2</v>
      </c>
      <c r="Z315" s="54"/>
    </row>
    <row r="316" spans="1:26" x14ac:dyDescent="0.15">
      <c r="A316" s="53" t="s">
        <v>338</v>
      </c>
      <c r="B316" s="53" t="s">
        <v>158</v>
      </c>
      <c r="C316" s="53" t="s">
        <v>219</v>
      </c>
      <c r="D316" s="79">
        <v>61.572200000000002</v>
      </c>
      <c r="E316" s="79">
        <v>3.4093</v>
      </c>
      <c r="F316" s="79">
        <v>4.0145999999999997</v>
      </c>
      <c r="G316" s="79">
        <v>4.3962000000000003</v>
      </c>
      <c r="H316" s="79">
        <v>4.2838000000000003</v>
      </c>
      <c r="I316" s="79">
        <v>2.9746999999999999</v>
      </c>
      <c r="J316" s="79">
        <v>3.3169</v>
      </c>
      <c r="K316" s="79">
        <v>3.8109999999999999</v>
      </c>
      <c r="L316" s="79">
        <v>4.4988999999999999</v>
      </c>
      <c r="M316" s="79">
        <v>4.9439000000000002</v>
      </c>
      <c r="N316" s="79">
        <v>3.8843999999999999</v>
      </c>
      <c r="O316" s="79">
        <v>3.7471999999999999</v>
      </c>
      <c r="P316" s="79">
        <v>4.1543999999999999</v>
      </c>
      <c r="Q316" s="79">
        <v>4.1066000000000003</v>
      </c>
      <c r="R316" s="79">
        <v>3.3601999999999999</v>
      </c>
      <c r="S316" s="79">
        <v>2.5047000000000001</v>
      </c>
      <c r="T316" s="79">
        <v>2.0167999999999999</v>
      </c>
      <c r="U316" s="79">
        <v>1.2632000000000001</v>
      </c>
      <c r="V316" s="79">
        <v>0.60340000000000005</v>
      </c>
      <c r="W316" s="79">
        <v>0.19059999999999999</v>
      </c>
      <c r="X316" s="79">
        <v>3.15E-2</v>
      </c>
      <c r="Y316" s="79">
        <v>2.3999999999999998E-3</v>
      </c>
      <c r="Z316" s="54"/>
    </row>
    <row r="317" spans="1:26" x14ac:dyDescent="0.15">
      <c r="A317" s="53" t="s">
        <v>339</v>
      </c>
      <c r="B317" s="53" t="s">
        <v>158</v>
      </c>
      <c r="C317" s="53" t="s">
        <v>17</v>
      </c>
      <c r="D317" s="79">
        <v>29.489899999999999</v>
      </c>
      <c r="E317" s="79">
        <v>1.7458</v>
      </c>
      <c r="F317" s="79">
        <v>2.0535000000000001</v>
      </c>
      <c r="G317" s="79">
        <v>2.2530999999999999</v>
      </c>
      <c r="H317" s="79">
        <v>2.2202000000000002</v>
      </c>
      <c r="I317" s="79">
        <v>1.4693000000000001</v>
      </c>
      <c r="J317" s="79">
        <v>1.6031</v>
      </c>
      <c r="K317" s="79">
        <v>1.8794999999999999</v>
      </c>
      <c r="L317" s="79">
        <v>2.2917000000000001</v>
      </c>
      <c r="M317" s="79">
        <v>2.5139999999999998</v>
      </c>
      <c r="N317" s="79">
        <v>1.9279999999999999</v>
      </c>
      <c r="O317" s="79">
        <v>1.7767999999999999</v>
      </c>
      <c r="P317" s="79">
        <v>1.9650000000000001</v>
      </c>
      <c r="Q317" s="79">
        <v>1.899</v>
      </c>
      <c r="R317" s="79">
        <v>1.3983000000000001</v>
      </c>
      <c r="S317" s="79">
        <v>0.97919999999999996</v>
      </c>
      <c r="T317" s="79">
        <v>0.77359999999999995</v>
      </c>
      <c r="U317" s="79">
        <v>0.45040000000000002</v>
      </c>
      <c r="V317" s="79">
        <v>0.1953</v>
      </c>
      <c r="W317" s="79">
        <v>5.0099999999999999E-2</v>
      </c>
      <c r="X317" s="79">
        <v>7.1999999999999998E-3</v>
      </c>
      <c r="Y317" s="79">
        <v>6.9999999999999999E-4</v>
      </c>
      <c r="Z317" s="54" t="s">
        <v>159</v>
      </c>
    </row>
    <row r="318" spans="1:26" x14ac:dyDescent="0.15">
      <c r="A318" s="53" t="s">
        <v>340</v>
      </c>
      <c r="B318" s="53" t="s">
        <v>158</v>
      </c>
      <c r="C318" s="53" t="s">
        <v>19</v>
      </c>
      <c r="D318" s="79">
        <v>32.082299999999996</v>
      </c>
      <c r="E318" s="79">
        <v>1.6635</v>
      </c>
      <c r="F318" s="79">
        <v>1.9611000000000001</v>
      </c>
      <c r="G318" s="79">
        <v>2.1431</v>
      </c>
      <c r="H318" s="79">
        <v>2.0636000000000001</v>
      </c>
      <c r="I318" s="79">
        <v>1.5054000000000001</v>
      </c>
      <c r="J318" s="79">
        <v>1.7138</v>
      </c>
      <c r="K318" s="79">
        <v>1.9315</v>
      </c>
      <c r="L318" s="79">
        <v>2.2071999999999998</v>
      </c>
      <c r="M318" s="79">
        <v>2.4298999999999999</v>
      </c>
      <c r="N318" s="79">
        <v>1.9563999999999999</v>
      </c>
      <c r="O318" s="79">
        <v>1.9703999999999999</v>
      </c>
      <c r="P318" s="79">
        <v>2.1894</v>
      </c>
      <c r="Q318" s="79">
        <v>2.2075999999999998</v>
      </c>
      <c r="R318" s="79">
        <v>1.9619</v>
      </c>
      <c r="S318" s="79">
        <v>1.5255000000000001</v>
      </c>
      <c r="T318" s="79">
        <v>1.2432000000000001</v>
      </c>
      <c r="U318" s="79">
        <v>0.81279999999999997</v>
      </c>
      <c r="V318" s="79">
        <v>0.40810000000000002</v>
      </c>
      <c r="W318" s="79">
        <v>0.14050000000000001</v>
      </c>
      <c r="X318" s="79">
        <v>2.4299999999999999E-2</v>
      </c>
      <c r="Y318" s="79">
        <v>1.6999999999999999E-3</v>
      </c>
      <c r="Z318" s="54"/>
    </row>
    <row r="319" spans="1:26" x14ac:dyDescent="0.15">
      <c r="A319" s="53" t="s">
        <v>341</v>
      </c>
      <c r="B319" s="53" t="s">
        <v>160</v>
      </c>
      <c r="C319" s="53" t="s">
        <v>219</v>
      </c>
      <c r="D319" s="79">
        <v>78.102099999999993</v>
      </c>
      <c r="E319" s="79">
        <v>4.0946999999999996</v>
      </c>
      <c r="F319" s="79">
        <v>4.8131000000000004</v>
      </c>
      <c r="G319" s="79">
        <v>5.4805999999999999</v>
      </c>
      <c r="H319" s="79">
        <v>5.2708000000000004</v>
      </c>
      <c r="I319" s="79">
        <v>3.2549999999999999</v>
      </c>
      <c r="J319" s="79">
        <v>3.8008999999999999</v>
      </c>
      <c r="K319" s="79">
        <v>4.4391999999999996</v>
      </c>
      <c r="L319" s="79">
        <v>5.3337000000000003</v>
      </c>
      <c r="M319" s="79">
        <v>6.2385999999999999</v>
      </c>
      <c r="N319" s="79">
        <v>4.8377999999999997</v>
      </c>
      <c r="O319" s="79">
        <v>4.8737000000000004</v>
      </c>
      <c r="P319" s="79">
        <v>5.7542</v>
      </c>
      <c r="Q319" s="79">
        <v>5.6214000000000004</v>
      </c>
      <c r="R319" s="79">
        <v>4.6330999999999998</v>
      </c>
      <c r="S319" s="79">
        <v>3.5830000000000002</v>
      </c>
      <c r="T319" s="79">
        <v>2.8549000000000002</v>
      </c>
      <c r="U319" s="79">
        <v>1.8381000000000001</v>
      </c>
      <c r="V319" s="79">
        <v>0.91790000000000005</v>
      </c>
      <c r="W319" s="79">
        <v>0.3236</v>
      </c>
      <c r="X319" s="79">
        <v>5.1400000000000001E-2</v>
      </c>
      <c r="Y319" s="79">
        <v>4.1000000000000003E-3</v>
      </c>
      <c r="Z319" s="54"/>
    </row>
    <row r="320" spans="1:26" x14ac:dyDescent="0.15">
      <c r="A320" s="53" t="s">
        <v>342</v>
      </c>
      <c r="B320" s="53" t="s">
        <v>160</v>
      </c>
      <c r="C320" s="53" t="s">
        <v>17</v>
      </c>
      <c r="D320" s="79">
        <v>37.361800000000002</v>
      </c>
      <c r="E320" s="79">
        <v>2.0977000000000001</v>
      </c>
      <c r="F320" s="79">
        <v>2.4639000000000002</v>
      </c>
      <c r="G320" s="79">
        <v>2.8256999999999999</v>
      </c>
      <c r="H320" s="79">
        <v>2.7227999999999999</v>
      </c>
      <c r="I320" s="79">
        <v>1.5488</v>
      </c>
      <c r="J320" s="79">
        <v>1.8216000000000001</v>
      </c>
      <c r="K320" s="79">
        <v>2.2218</v>
      </c>
      <c r="L320" s="79">
        <v>2.7368999999999999</v>
      </c>
      <c r="M320" s="79">
        <v>3.2126000000000001</v>
      </c>
      <c r="N320" s="79">
        <v>2.3578999999999999</v>
      </c>
      <c r="O320" s="79">
        <v>2.3020999999999998</v>
      </c>
      <c r="P320" s="79">
        <v>2.7305999999999999</v>
      </c>
      <c r="Q320" s="79">
        <v>2.5945999999999998</v>
      </c>
      <c r="R320" s="79">
        <v>1.9927999999999999</v>
      </c>
      <c r="S320" s="79">
        <v>1.4712000000000001</v>
      </c>
      <c r="T320" s="79">
        <v>1.1113</v>
      </c>
      <c r="U320" s="79">
        <v>0.66259999999999997</v>
      </c>
      <c r="V320" s="79">
        <v>0.31979999999999997</v>
      </c>
      <c r="W320" s="79">
        <v>9.7799999999999998E-2</v>
      </c>
      <c r="X320" s="79">
        <v>1.3299999999999999E-2</v>
      </c>
      <c r="Y320" s="79">
        <v>1.2999999999999999E-3</v>
      </c>
      <c r="Z320" s="54" t="s">
        <v>161</v>
      </c>
    </row>
    <row r="321" spans="1:26" x14ac:dyDescent="0.15">
      <c r="A321" s="53" t="s">
        <v>343</v>
      </c>
      <c r="B321" s="53" t="s">
        <v>160</v>
      </c>
      <c r="C321" s="53" t="s">
        <v>19</v>
      </c>
      <c r="D321" s="79">
        <v>40.740299999999998</v>
      </c>
      <c r="E321" s="79">
        <v>1.9970000000000001</v>
      </c>
      <c r="F321" s="79">
        <v>2.3492000000000002</v>
      </c>
      <c r="G321" s="79">
        <v>2.6549</v>
      </c>
      <c r="H321" s="79">
        <v>2.548</v>
      </c>
      <c r="I321" s="79">
        <v>1.7061999999999999</v>
      </c>
      <c r="J321" s="79">
        <v>1.9793000000000001</v>
      </c>
      <c r="K321" s="79">
        <v>2.2174</v>
      </c>
      <c r="L321" s="79">
        <v>2.5968</v>
      </c>
      <c r="M321" s="79">
        <v>3.0259999999999998</v>
      </c>
      <c r="N321" s="79">
        <v>2.4799000000000002</v>
      </c>
      <c r="O321" s="79">
        <v>2.5716000000000001</v>
      </c>
      <c r="P321" s="79">
        <v>3.0236000000000001</v>
      </c>
      <c r="Q321" s="79">
        <v>3.0268000000000002</v>
      </c>
      <c r="R321" s="79">
        <v>2.6402999999999999</v>
      </c>
      <c r="S321" s="79">
        <v>2.1118000000000001</v>
      </c>
      <c r="T321" s="79">
        <v>1.7436</v>
      </c>
      <c r="U321" s="79">
        <v>1.1755</v>
      </c>
      <c r="V321" s="79">
        <v>0.59809999999999997</v>
      </c>
      <c r="W321" s="79">
        <v>0.2258</v>
      </c>
      <c r="X321" s="79">
        <v>3.8100000000000002E-2</v>
      </c>
      <c r="Y321" s="79">
        <v>2.8E-3</v>
      </c>
      <c r="Z321" s="54"/>
    </row>
    <row r="322" spans="1:26" x14ac:dyDescent="0.15">
      <c r="A322" s="53" t="s">
        <v>344</v>
      </c>
      <c r="B322" s="53" t="s">
        <v>162</v>
      </c>
      <c r="C322" s="53" t="s">
        <v>219</v>
      </c>
      <c r="D322" s="79">
        <v>192.58770000000001</v>
      </c>
      <c r="E322" s="79">
        <v>10.1593</v>
      </c>
      <c r="F322" s="79">
        <v>11.770899999999999</v>
      </c>
      <c r="G322" s="79">
        <v>13.3889</v>
      </c>
      <c r="H322" s="79">
        <v>15.4589</v>
      </c>
      <c r="I322" s="79">
        <v>11.460100000000001</v>
      </c>
      <c r="J322" s="79">
        <v>10.8201</v>
      </c>
      <c r="K322" s="79">
        <v>11.3536</v>
      </c>
      <c r="L322" s="79">
        <v>13.0406</v>
      </c>
      <c r="M322" s="79">
        <v>16.2805</v>
      </c>
      <c r="N322" s="79">
        <v>13.7707</v>
      </c>
      <c r="O322" s="79">
        <v>12.0055</v>
      </c>
      <c r="P322" s="79">
        <v>12.708600000000001</v>
      </c>
      <c r="Q322" s="79">
        <v>11.7235</v>
      </c>
      <c r="R322" s="79">
        <v>9.0520999999999994</v>
      </c>
      <c r="S322" s="79">
        <v>6.9821999999999997</v>
      </c>
      <c r="T322" s="79">
        <v>6.0014000000000003</v>
      </c>
      <c r="U322" s="79">
        <v>3.9308999999999998</v>
      </c>
      <c r="V322" s="79">
        <v>1.9029</v>
      </c>
      <c r="W322" s="79">
        <v>0.60799999999999998</v>
      </c>
      <c r="X322" s="79">
        <v>9.1899999999999996E-2</v>
      </c>
      <c r="Y322" s="79">
        <v>7.0000000000000001E-3</v>
      </c>
      <c r="Z322" s="54"/>
    </row>
    <row r="323" spans="1:26" x14ac:dyDescent="0.15">
      <c r="A323" s="53" t="s">
        <v>345</v>
      </c>
      <c r="B323" s="53" t="s">
        <v>162</v>
      </c>
      <c r="C323" s="53" t="s">
        <v>17</v>
      </c>
      <c r="D323" s="79">
        <v>92.6721</v>
      </c>
      <c r="E323" s="79">
        <v>5.1875999999999998</v>
      </c>
      <c r="F323" s="79">
        <v>6.0255999999999998</v>
      </c>
      <c r="G323" s="79">
        <v>6.9168000000000003</v>
      </c>
      <c r="H323" s="79">
        <v>7.7393000000000001</v>
      </c>
      <c r="I323" s="79">
        <v>5.4</v>
      </c>
      <c r="J323" s="79">
        <v>5.2671000000000001</v>
      </c>
      <c r="K323" s="79">
        <v>5.601</v>
      </c>
      <c r="L323" s="79">
        <v>6.5315000000000003</v>
      </c>
      <c r="M323" s="79">
        <v>8.1286000000000005</v>
      </c>
      <c r="N323" s="79">
        <v>6.8169000000000004</v>
      </c>
      <c r="O323" s="79">
        <v>5.8455000000000004</v>
      </c>
      <c r="P323" s="79">
        <v>6.1624999999999996</v>
      </c>
      <c r="Q323" s="79">
        <v>5.6128</v>
      </c>
      <c r="R323" s="79">
        <v>3.8723999999999998</v>
      </c>
      <c r="S323" s="79">
        <v>2.8050000000000002</v>
      </c>
      <c r="T323" s="79">
        <v>2.4022000000000001</v>
      </c>
      <c r="U323" s="79">
        <v>1.4728000000000001</v>
      </c>
      <c r="V323" s="79">
        <v>0.63460000000000005</v>
      </c>
      <c r="W323" s="79">
        <v>0.1789</v>
      </c>
      <c r="X323" s="79">
        <v>2.47E-2</v>
      </c>
      <c r="Y323" s="79">
        <v>1.1000000000000001E-3</v>
      </c>
      <c r="Z323" s="54" t="s">
        <v>163</v>
      </c>
    </row>
    <row r="324" spans="1:26" x14ac:dyDescent="0.15">
      <c r="A324" s="53" t="s">
        <v>346</v>
      </c>
      <c r="B324" s="53" t="s">
        <v>162</v>
      </c>
      <c r="C324" s="53" t="s">
        <v>19</v>
      </c>
      <c r="D324" s="79">
        <v>99.915599999999998</v>
      </c>
      <c r="E324" s="79">
        <v>4.9717000000000002</v>
      </c>
      <c r="F324" s="79">
        <v>5.7453000000000003</v>
      </c>
      <c r="G324" s="79">
        <v>6.4721000000000002</v>
      </c>
      <c r="H324" s="79">
        <v>7.7195999999999998</v>
      </c>
      <c r="I324" s="79">
        <v>6.0601000000000003</v>
      </c>
      <c r="J324" s="79">
        <v>5.5529999999999999</v>
      </c>
      <c r="K324" s="79">
        <v>5.7526000000000002</v>
      </c>
      <c r="L324" s="79">
        <v>6.5091000000000001</v>
      </c>
      <c r="M324" s="79">
        <v>8.1518999999999995</v>
      </c>
      <c r="N324" s="79">
        <v>6.9538000000000002</v>
      </c>
      <c r="O324" s="79">
        <v>6.16</v>
      </c>
      <c r="P324" s="79">
        <v>6.5461</v>
      </c>
      <c r="Q324" s="79">
        <v>6.1106999999999996</v>
      </c>
      <c r="R324" s="79">
        <v>5.1797000000000004</v>
      </c>
      <c r="S324" s="79">
        <v>4.1772</v>
      </c>
      <c r="T324" s="79">
        <v>3.5992000000000002</v>
      </c>
      <c r="U324" s="79">
        <v>2.4581</v>
      </c>
      <c r="V324" s="79">
        <v>1.2683</v>
      </c>
      <c r="W324" s="79">
        <v>0.42909999999999998</v>
      </c>
      <c r="X324" s="79">
        <v>6.7199999999999996E-2</v>
      </c>
      <c r="Y324" s="79">
        <v>5.8999999999999999E-3</v>
      </c>
      <c r="Z324" s="54"/>
    </row>
    <row r="325" spans="1:26" x14ac:dyDescent="0.15">
      <c r="A325" s="53" t="s">
        <v>347</v>
      </c>
      <c r="B325" s="53" t="s">
        <v>164</v>
      </c>
      <c r="C325" s="53" t="s">
        <v>219</v>
      </c>
      <c r="D325" s="79">
        <v>284.98469999999998</v>
      </c>
      <c r="E325" s="79">
        <v>15.192</v>
      </c>
      <c r="F325" s="79">
        <v>17.363900000000001</v>
      </c>
      <c r="G325" s="79">
        <v>19.9697</v>
      </c>
      <c r="H325" s="79">
        <v>23.251799999999999</v>
      </c>
      <c r="I325" s="79">
        <v>18.108799999999999</v>
      </c>
      <c r="J325" s="79">
        <v>17.033200000000001</v>
      </c>
      <c r="K325" s="79">
        <v>17.334900000000001</v>
      </c>
      <c r="L325" s="79">
        <v>20.317599999999999</v>
      </c>
      <c r="M325" s="79">
        <v>25.191600000000001</v>
      </c>
      <c r="N325" s="79">
        <v>21.079899999999999</v>
      </c>
      <c r="O325" s="79">
        <v>17.831099999999999</v>
      </c>
      <c r="P325" s="79">
        <v>17.543500000000002</v>
      </c>
      <c r="Q325" s="79">
        <v>15.9894</v>
      </c>
      <c r="R325" s="79">
        <v>12.7011</v>
      </c>
      <c r="S325" s="79">
        <v>9.6651000000000007</v>
      </c>
      <c r="T325" s="79">
        <v>7.7864000000000004</v>
      </c>
      <c r="U325" s="79">
        <v>4.8059000000000003</v>
      </c>
      <c r="V325" s="79">
        <v>2.2936999999999999</v>
      </c>
      <c r="W325" s="79">
        <v>0.76400000000000001</v>
      </c>
      <c r="X325" s="79">
        <v>0.1198</v>
      </c>
      <c r="Y325" s="79">
        <v>1.17E-2</v>
      </c>
      <c r="Z325" s="54"/>
    </row>
    <row r="326" spans="1:26" x14ac:dyDescent="0.15">
      <c r="A326" s="53" t="s">
        <v>348</v>
      </c>
      <c r="B326" s="53" t="s">
        <v>164</v>
      </c>
      <c r="C326" s="53" t="s">
        <v>17</v>
      </c>
      <c r="D326" s="79">
        <v>138.52969999999999</v>
      </c>
      <c r="E326" s="79">
        <v>7.7992999999999997</v>
      </c>
      <c r="F326" s="79">
        <v>8.9190000000000005</v>
      </c>
      <c r="G326" s="79">
        <v>10.209</v>
      </c>
      <c r="H326" s="79">
        <v>11.8628</v>
      </c>
      <c r="I326" s="79">
        <v>8.7444000000000006</v>
      </c>
      <c r="J326" s="79">
        <v>8.3658000000000001</v>
      </c>
      <c r="K326" s="79">
        <v>8.5983999999999998</v>
      </c>
      <c r="L326" s="79">
        <v>10.170400000000001</v>
      </c>
      <c r="M326" s="79">
        <v>12.6913</v>
      </c>
      <c r="N326" s="79">
        <v>10.480399999999999</v>
      </c>
      <c r="O326" s="79">
        <v>8.7894000000000005</v>
      </c>
      <c r="P326" s="79">
        <v>8.4426000000000005</v>
      </c>
      <c r="Q326" s="79">
        <v>7.5346000000000002</v>
      </c>
      <c r="R326" s="79">
        <v>5.5053000000000001</v>
      </c>
      <c r="S326" s="79">
        <v>4.0236999999999998</v>
      </c>
      <c r="T326" s="79">
        <v>3.1413000000000002</v>
      </c>
      <c r="U326" s="79">
        <v>1.7825</v>
      </c>
      <c r="V326" s="79">
        <v>0.76900000000000002</v>
      </c>
      <c r="W326" s="79">
        <v>0.2248</v>
      </c>
      <c r="X326" s="79">
        <v>3.09E-2</v>
      </c>
      <c r="Y326" s="79">
        <v>1.6999999999999999E-3</v>
      </c>
      <c r="Z326" s="54" t="s">
        <v>165</v>
      </c>
    </row>
    <row r="327" spans="1:26" x14ac:dyDescent="0.15">
      <c r="A327" s="53" t="s">
        <v>349</v>
      </c>
      <c r="B327" s="53" t="s">
        <v>164</v>
      </c>
      <c r="C327" s="53" t="s">
        <v>19</v>
      </c>
      <c r="D327" s="79">
        <v>146.45500000000001</v>
      </c>
      <c r="E327" s="79">
        <v>7.3926999999999996</v>
      </c>
      <c r="F327" s="79">
        <v>8.4449000000000005</v>
      </c>
      <c r="G327" s="79">
        <v>9.7606999999999999</v>
      </c>
      <c r="H327" s="79">
        <v>11.388999999999999</v>
      </c>
      <c r="I327" s="79">
        <v>9.3643999999999998</v>
      </c>
      <c r="J327" s="79">
        <v>8.6674000000000007</v>
      </c>
      <c r="K327" s="79">
        <v>8.7364999999999995</v>
      </c>
      <c r="L327" s="79">
        <v>10.1472</v>
      </c>
      <c r="M327" s="79">
        <v>12.500299999999999</v>
      </c>
      <c r="N327" s="79">
        <v>10.599500000000001</v>
      </c>
      <c r="O327" s="79">
        <v>9.0417000000000005</v>
      </c>
      <c r="P327" s="79">
        <v>9.1008999999999993</v>
      </c>
      <c r="Q327" s="79">
        <v>8.4548000000000005</v>
      </c>
      <c r="R327" s="79">
        <v>7.1958000000000002</v>
      </c>
      <c r="S327" s="79">
        <v>5.6414</v>
      </c>
      <c r="T327" s="79">
        <v>4.6451000000000002</v>
      </c>
      <c r="U327" s="79">
        <v>3.0234000000000001</v>
      </c>
      <c r="V327" s="79">
        <v>1.5246999999999999</v>
      </c>
      <c r="W327" s="79">
        <v>0.53920000000000001</v>
      </c>
      <c r="X327" s="79">
        <v>8.8900000000000007E-2</v>
      </c>
      <c r="Y327" s="79">
        <v>0.01</v>
      </c>
      <c r="Z327" s="54"/>
    </row>
    <row r="328" spans="1:26" x14ac:dyDescent="0.15">
      <c r="A328" s="53" t="s">
        <v>350</v>
      </c>
      <c r="B328" s="53" t="s">
        <v>166</v>
      </c>
      <c r="C328" s="53" t="s">
        <v>219</v>
      </c>
      <c r="D328" s="79">
        <v>157.26159999999999</v>
      </c>
      <c r="E328" s="79">
        <v>7.6521999999999997</v>
      </c>
      <c r="F328" s="79">
        <v>9.3087999999999997</v>
      </c>
      <c r="G328" s="79">
        <v>10.895200000000001</v>
      </c>
      <c r="H328" s="79">
        <v>11.862</v>
      </c>
      <c r="I328" s="79">
        <v>8.3492999999999995</v>
      </c>
      <c r="J328" s="79">
        <v>7.9968000000000004</v>
      </c>
      <c r="K328" s="79">
        <v>8.7441999999999993</v>
      </c>
      <c r="L328" s="79">
        <v>10.8786</v>
      </c>
      <c r="M328" s="79">
        <v>13.4505</v>
      </c>
      <c r="N328" s="79">
        <v>11.243</v>
      </c>
      <c r="O328" s="79">
        <v>10.373699999999999</v>
      </c>
      <c r="P328" s="79">
        <v>11.116199999999999</v>
      </c>
      <c r="Q328" s="79">
        <v>10.2767</v>
      </c>
      <c r="R328" s="79">
        <v>8.2614000000000001</v>
      </c>
      <c r="S328" s="79">
        <v>6.3411999999999997</v>
      </c>
      <c r="T328" s="79">
        <v>5.0769000000000002</v>
      </c>
      <c r="U328" s="79">
        <v>3.16</v>
      </c>
      <c r="V328" s="79">
        <v>1.5221</v>
      </c>
      <c r="W328" s="79">
        <v>0.49209999999999998</v>
      </c>
      <c r="X328" s="79">
        <v>8.7900000000000006E-2</v>
      </c>
      <c r="Y328" s="79">
        <v>7.1999999999999998E-3</v>
      </c>
      <c r="Z328" s="54"/>
    </row>
    <row r="329" spans="1:26" x14ac:dyDescent="0.15">
      <c r="A329" s="53" t="s">
        <v>351</v>
      </c>
      <c r="B329" s="53" t="s">
        <v>166</v>
      </c>
      <c r="C329" s="53" t="s">
        <v>17</v>
      </c>
      <c r="D329" s="79">
        <v>74.484399999999994</v>
      </c>
      <c r="E329" s="79">
        <v>3.9205999999999999</v>
      </c>
      <c r="F329" s="79">
        <v>4.7435</v>
      </c>
      <c r="G329" s="79">
        <v>5.5873999999999997</v>
      </c>
      <c r="H329" s="79">
        <v>6.0231000000000003</v>
      </c>
      <c r="I329" s="79">
        <v>3.8889999999999998</v>
      </c>
      <c r="J329" s="79">
        <v>3.7778999999999998</v>
      </c>
      <c r="K329" s="79">
        <v>4.2276999999999996</v>
      </c>
      <c r="L329" s="79">
        <v>5.383</v>
      </c>
      <c r="M329" s="79">
        <v>6.5853999999999999</v>
      </c>
      <c r="N329" s="79">
        <v>5.4127000000000001</v>
      </c>
      <c r="O329" s="79">
        <v>4.875</v>
      </c>
      <c r="P329" s="79">
        <v>5.2350000000000003</v>
      </c>
      <c r="Q329" s="79">
        <v>4.8308</v>
      </c>
      <c r="R329" s="79">
        <v>3.5091999999999999</v>
      </c>
      <c r="S329" s="79">
        <v>2.5872000000000002</v>
      </c>
      <c r="T329" s="79">
        <v>1.9916</v>
      </c>
      <c r="U329" s="79">
        <v>1.1362000000000001</v>
      </c>
      <c r="V329" s="79">
        <v>0.49490000000000001</v>
      </c>
      <c r="W329" s="79">
        <v>0.13719999999999999</v>
      </c>
      <c r="X329" s="79">
        <v>2.3699999999999999E-2</v>
      </c>
      <c r="Y329" s="79">
        <v>1.1999999999999999E-3</v>
      </c>
      <c r="Z329" s="54" t="s">
        <v>167</v>
      </c>
    </row>
    <row r="330" spans="1:26" x14ac:dyDescent="0.15">
      <c r="A330" s="53" t="s">
        <v>352</v>
      </c>
      <c r="B330" s="53" t="s">
        <v>166</v>
      </c>
      <c r="C330" s="53" t="s">
        <v>19</v>
      </c>
      <c r="D330" s="79">
        <v>82.777199999999993</v>
      </c>
      <c r="E330" s="79">
        <v>3.7315999999999998</v>
      </c>
      <c r="F330" s="79">
        <v>4.5652999999999997</v>
      </c>
      <c r="G330" s="79">
        <v>5.3078000000000003</v>
      </c>
      <c r="H330" s="79">
        <v>5.8388999999999998</v>
      </c>
      <c r="I330" s="79">
        <v>4.4603000000000002</v>
      </c>
      <c r="J330" s="79">
        <v>4.2188999999999997</v>
      </c>
      <c r="K330" s="79">
        <v>4.5164999999999997</v>
      </c>
      <c r="L330" s="79">
        <v>5.4955999999999996</v>
      </c>
      <c r="M330" s="79">
        <v>6.8651</v>
      </c>
      <c r="N330" s="79">
        <v>5.8303000000000003</v>
      </c>
      <c r="O330" s="79">
        <v>5.4987000000000004</v>
      </c>
      <c r="P330" s="79">
        <v>5.8811999999999998</v>
      </c>
      <c r="Q330" s="79">
        <v>5.4459</v>
      </c>
      <c r="R330" s="79">
        <v>4.7522000000000002</v>
      </c>
      <c r="S330" s="79">
        <v>3.754</v>
      </c>
      <c r="T330" s="79">
        <v>3.0853000000000002</v>
      </c>
      <c r="U330" s="79">
        <v>2.0238</v>
      </c>
      <c r="V330" s="79">
        <v>1.0271999999999999</v>
      </c>
      <c r="W330" s="79">
        <v>0.35489999999999999</v>
      </c>
      <c r="X330" s="79">
        <v>6.4199999999999993E-2</v>
      </c>
      <c r="Y330" s="79">
        <v>6.0000000000000001E-3</v>
      </c>
      <c r="Z330" s="54"/>
    </row>
    <row r="331" spans="1:26" x14ac:dyDescent="0.15">
      <c r="A331" s="53" t="s">
        <v>353</v>
      </c>
      <c r="B331" s="77" t="s">
        <v>354</v>
      </c>
      <c r="C331" s="77" t="s">
        <v>219</v>
      </c>
      <c r="D331" s="80">
        <v>419.50689999999997</v>
      </c>
      <c r="E331" s="80">
        <v>21.3767</v>
      </c>
      <c r="F331" s="80">
        <v>25.439299999999999</v>
      </c>
      <c r="G331" s="80">
        <v>29.153400000000001</v>
      </c>
      <c r="H331" s="80">
        <v>30.591799999999999</v>
      </c>
      <c r="I331" s="80">
        <v>21.5685</v>
      </c>
      <c r="J331" s="80">
        <v>22.893899999999999</v>
      </c>
      <c r="K331" s="80">
        <v>24.999400000000001</v>
      </c>
      <c r="L331" s="80">
        <v>29.904800000000002</v>
      </c>
      <c r="M331" s="80">
        <v>35.9392</v>
      </c>
      <c r="N331" s="80">
        <v>28.058</v>
      </c>
      <c r="O331" s="80">
        <v>26.283200000000001</v>
      </c>
      <c r="P331" s="80">
        <v>28.681699999999999</v>
      </c>
      <c r="Q331" s="80">
        <v>27.875399999999999</v>
      </c>
      <c r="R331" s="80">
        <v>21.937999999999999</v>
      </c>
      <c r="S331" s="80">
        <v>16.4055</v>
      </c>
      <c r="T331" s="80">
        <v>13.3262</v>
      </c>
      <c r="U331" s="80">
        <v>8.5685000000000002</v>
      </c>
      <c r="V331" s="80">
        <v>4.1773999999999996</v>
      </c>
      <c r="W331" s="80">
        <v>1.3955</v>
      </c>
      <c r="X331" s="80">
        <v>0.224</v>
      </c>
      <c r="Y331" s="80">
        <v>2.2499999999999999E-2</v>
      </c>
      <c r="Z331" s="54"/>
    </row>
    <row r="332" spans="1:26" x14ac:dyDescent="0.15">
      <c r="A332" s="53" t="s">
        <v>355</v>
      </c>
      <c r="B332" s="77" t="s">
        <v>354</v>
      </c>
      <c r="C332" s="77" t="s">
        <v>17</v>
      </c>
      <c r="D332" s="80">
        <v>199.35300000000001</v>
      </c>
      <c r="E332" s="80">
        <v>10.9017</v>
      </c>
      <c r="F332" s="80">
        <v>12.9938</v>
      </c>
      <c r="G332" s="80">
        <v>14.992100000000001</v>
      </c>
      <c r="H332" s="80">
        <v>15.389799999999999</v>
      </c>
      <c r="I332" s="80">
        <v>9.9039000000000001</v>
      </c>
      <c r="J332" s="80">
        <v>10.860099999999999</v>
      </c>
      <c r="K332" s="80">
        <v>12.1892</v>
      </c>
      <c r="L332" s="80">
        <v>14.758599999999999</v>
      </c>
      <c r="M332" s="80">
        <v>18.055800000000001</v>
      </c>
      <c r="N332" s="80">
        <v>13.688700000000001</v>
      </c>
      <c r="O332" s="80">
        <v>12.486599999999999</v>
      </c>
      <c r="P332" s="80">
        <v>13.545999999999999</v>
      </c>
      <c r="Q332" s="80">
        <v>12.9625</v>
      </c>
      <c r="R332" s="80">
        <v>9.3571000000000009</v>
      </c>
      <c r="S332" s="80">
        <v>6.6444000000000001</v>
      </c>
      <c r="T332" s="80">
        <v>5.1414999999999997</v>
      </c>
      <c r="U332" s="80">
        <v>3.1682999999999999</v>
      </c>
      <c r="V332" s="80">
        <v>1.4185000000000001</v>
      </c>
      <c r="W332" s="80">
        <v>0.4199</v>
      </c>
      <c r="X332" s="80">
        <v>6.1199999999999997E-2</v>
      </c>
      <c r="Y332" s="80">
        <v>4.4000000000000003E-3</v>
      </c>
      <c r="Z332" s="54" t="s">
        <v>169</v>
      </c>
    </row>
    <row r="333" spans="1:26" x14ac:dyDescent="0.15">
      <c r="A333" s="53" t="s">
        <v>356</v>
      </c>
      <c r="B333" s="77" t="s">
        <v>354</v>
      </c>
      <c r="C333" s="77" t="s">
        <v>19</v>
      </c>
      <c r="D333" s="80">
        <v>220.15389999999999</v>
      </c>
      <c r="E333" s="80">
        <v>10.475</v>
      </c>
      <c r="F333" s="80">
        <v>12.445499999999999</v>
      </c>
      <c r="G333" s="80">
        <v>14.161300000000001</v>
      </c>
      <c r="H333" s="80">
        <v>15.202</v>
      </c>
      <c r="I333" s="80">
        <v>11.6646</v>
      </c>
      <c r="J333" s="80">
        <v>12.033799999999999</v>
      </c>
      <c r="K333" s="80">
        <v>12.8102</v>
      </c>
      <c r="L333" s="80">
        <v>15.1462</v>
      </c>
      <c r="M333" s="80">
        <v>17.883400000000002</v>
      </c>
      <c r="N333" s="80">
        <v>14.369300000000001</v>
      </c>
      <c r="O333" s="80">
        <v>13.7966</v>
      </c>
      <c r="P333" s="80">
        <v>15.1357</v>
      </c>
      <c r="Q333" s="80">
        <v>14.9129</v>
      </c>
      <c r="R333" s="80">
        <v>12.5809</v>
      </c>
      <c r="S333" s="80">
        <v>9.7611000000000008</v>
      </c>
      <c r="T333" s="80">
        <v>8.1846999999999994</v>
      </c>
      <c r="U333" s="80">
        <v>5.4001999999999999</v>
      </c>
      <c r="V333" s="80">
        <v>2.7589000000000001</v>
      </c>
      <c r="W333" s="80">
        <v>0.97560000000000002</v>
      </c>
      <c r="X333" s="80">
        <v>0.1628</v>
      </c>
      <c r="Y333" s="80">
        <v>1.8100000000000002E-2</v>
      </c>
      <c r="Z333" s="54"/>
    </row>
    <row r="334" spans="1:26" x14ac:dyDescent="0.15">
      <c r="A334" s="53" t="s">
        <v>357</v>
      </c>
      <c r="B334" s="53" t="s">
        <v>170</v>
      </c>
      <c r="C334" s="53" t="s">
        <v>219</v>
      </c>
      <c r="D334" s="79">
        <v>83.159800000000004</v>
      </c>
      <c r="E334" s="79">
        <v>4.2594000000000003</v>
      </c>
      <c r="F334" s="79">
        <v>5.0811999999999999</v>
      </c>
      <c r="G334" s="79">
        <v>5.6364000000000001</v>
      </c>
      <c r="H334" s="79">
        <v>5.8943000000000003</v>
      </c>
      <c r="I334" s="79">
        <v>4.3423999999999996</v>
      </c>
      <c r="J334" s="79">
        <v>4.4981999999999998</v>
      </c>
      <c r="K334" s="79">
        <v>5.0339</v>
      </c>
      <c r="L334" s="79">
        <v>6.1304999999999996</v>
      </c>
      <c r="M334" s="79">
        <v>7.0166000000000004</v>
      </c>
      <c r="N334" s="79">
        <v>5.3803000000000001</v>
      </c>
      <c r="O334" s="79">
        <v>5.2534000000000001</v>
      </c>
      <c r="P334" s="79">
        <v>5.8651</v>
      </c>
      <c r="Q334" s="79">
        <v>5.6920000000000002</v>
      </c>
      <c r="R334" s="79">
        <v>4.2983000000000002</v>
      </c>
      <c r="S334" s="79">
        <v>3.2368999999999999</v>
      </c>
      <c r="T334" s="79">
        <v>2.6387</v>
      </c>
      <c r="U334" s="79">
        <v>1.6694</v>
      </c>
      <c r="V334" s="79">
        <v>0.79300000000000004</v>
      </c>
      <c r="W334" s="79">
        <v>0.23530000000000001</v>
      </c>
      <c r="X334" s="79">
        <v>3.5799999999999998E-2</v>
      </c>
      <c r="Y334" s="79">
        <v>3.0999999999999999E-3</v>
      </c>
      <c r="Z334" s="54"/>
    </row>
    <row r="335" spans="1:26" x14ac:dyDescent="0.15">
      <c r="A335" s="53" t="s">
        <v>358</v>
      </c>
      <c r="B335" s="53" t="s">
        <v>170</v>
      </c>
      <c r="C335" s="53" t="s">
        <v>17</v>
      </c>
      <c r="D335" s="79">
        <v>39.590600000000002</v>
      </c>
      <c r="E335" s="79">
        <v>2.1859999999999999</v>
      </c>
      <c r="F335" s="79">
        <v>2.5912999999999999</v>
      </c>
      <c r="G335" s="79">
        <v>2.9020999999999999</v>
      </c>
      <c r="H335" s="79">
        <v>2.8820000000000001</v>
      </c>
      <c r="I335" s="79">
        <v>1.9787999999999999</v>
      </c>
      <c r="J335" s="79">
        <v>2.1305999999999998</v>
      </c>
      <c r="K335" s="79">
        <v>2.4636</v>
      </c>
      <c r="L335" s="79">
        <v>3.0547</v>
      </c>
      <c r="M335" s="79">
        <v>3.5789</v>
      </c>
      <c r="N335" s="79">
        <v>2.6482000000000001</v>
      </c>
      <c r="O335" s="79">
        <v>2.5209999999999999</v>
      </c>
      <c r="P335" s="79">
        <v>2.8022999999999998</v>
      </c>
      <c r="Q335" s="79">
        <v>2.6637</v>
      </c>
      <c r="R335" s="79">
        <v>1.8347</v>
      </c>
      <c r="S335" s="79">
        <v>1.3108</v>
      </c>
      <c r="T335" s="79">
        <v>0.99729999999999996</v>
      </c>
      <c r="U335" s="79">
        <v>0.60619999999999996</v>
      </c>
      <c r="V335" s="79">
        <v>0.26319999999999999</v>
      </c>
      <c r="W335" s="79">
        <v>7.0900000000000005E-2</v>
      </c>
      <c r="X335" s="79">
        <v>9.4000000000000004E-3</v>
      </c>
      <c r="Y335" s="79">
        <v>6.9999999999999999E-4</v>
      </c>
      <c r="Z335" s="54" t="s">
        <v>171</v>
      </c>
    </row>
    <row r="336" spans="1:26" x14ac:dyDescent="0.15">
      <c r="A336" s="53" t="s">
        <v>359</v>
      </c>
      <c r="B336" s="53" t="s">
        <v>170</v>
      </c>
      <c r="C336" s="53" t="s">
        <v>19</v>
      </c>
      <c r="D336" s="79">
        <v>43.569200000000002</v>
      </c>
      <c r="E336" s="79">
        <v>2.0733999999999999</v>
      </c>
      <c r="F336" s="79">
        <v>2.4899</v>
      </c>
      <c r="G336" s="79">
        <v>2.7343000000000002</v>
      </c>
      <c r="H336" s="79">
        <v>3.0123000000000002</v>
      </c>
      <c r="I336" s="79">
        <v>2.3635999999999999</v>
      </c>
      <c r="J336" s="79">
        <v>2.3675999999999999</v>
      </c>
      <c r="K336" s="79">
        <v>2.5703</v>
      </c>
      <c r="L336" s="79">
        <v>3.0758000000000001</v>
      </c>
      <c r="M336" s="79">
        <v>3.4377</v>
      </c>
      <c r="N336" s="79">
        <v>2.7321</v>
      </c>
      <c r="O336" s="79">
        <v>2.7324000000000002</v>
      </c>
      <c r="P336" s="79">
        <v>3.0628000000000002</v>
      </c>
      <c r="Q336" s="79">
        <v>3.0283000000000002</v>
      </c>
      <c r="R336" s="79">
        <v>2.4636</v>
      </c>
      <c r="S336" s="79">
        <v>1.9260999999999999</v>
      </c>
      <c r="T336" s="79">
        <v>1.6414</v>
      </c>
      <c r="U336" s="79">
        <v>1.0631999999999999</v>
      </c>
      <c r="V336" s="79">
        <v>0.52980000000000005</v>
      </c>
      <c r="W336" s="79">
        <v>0.16439999999999999</v>
      </c>
      <c r="X336" s="79">
        <v>2.64E-2</v>
      </c>
      <c r="Y336" s="79">
        <v>2.3999999999999998E-3</v>
      </c>
      <c r="Z336" s="54"/>
    </row>
    <row r="337" spans="1:26" x14ac:dyDescent="0.15">
      <c r="A337" s="53" t="s">
        <v>360</v>
      </c>
      <c r="B337" s="53" t="s">
        <v>172</v>
      </c>
      <c r="C337" s="53" t="s">
        <v>219</v>
      </c>
      <c r="D337" s="79">
        <v>102.3412</v>
      </c>
      <c r="E337" s="79">
        <v>5.1905999999999999</v>
      </c>
      <c r="F337" s="79">
        <v>6.1112000000000002</v>
      </c>
      <c r="G337" s="79">
        <v>7.1711</v>
      </c>
      <c r="H337" s="79">
        <v>7.7845000000000004</v>
      </c>
      <c r="I337" s="79">
        <v>5.5251999999999999</v>
      </c>
      <c r="J337" s="79">
        <v>5.6048999999999998</v>
      </c>
      <c r="K337" s="79">
        <v>6.1043000000000003</v>
      </c>
      <c r="L337" s="79">
        <v>7.2103999999999999</v>
      </c>
      <c r="M337" s="79">
        <v>9.1646000000000001</v>
      </c>
      <c r="N337" s="79">
        <v>6.9519000000000002</v>
      </c>
      <c r="O337" s="79">
        <v>6.3409000000000004</v>
      </c>
      <c r="P337" s="79">
        <v>6.8455000000000004</v>
      </c>
      <c r="Q337" s="79">
        <v>6.5171000000000001</v>
      </c>
      <c r="R337" s="79">
        <v>5.1101999999999999</v>
      </c>
      <c r="S337" s="79">
        <v>3.9176000000000002</v>
      </c>
      <c r="T337" s="79">
        <v>3.2749000000000001</v>
      </c>
      <c r="U337" s="79">
        <v>2.0829</v>
      </c>
      <c r="V337" s="79">
        <v>0.97360000000000002</v>
      </c>
      <c r="W337" s="79">
        <v>0.30959999999999999</v>
      </c>
      <c r="X337" s="79">
        <v>4.9700000000000001E-2</v>
      </c>
      <c r="Y337" s="79">
        <v>5.1999999999999998E-3</v>
      </c>
      <c r="Z337" s="54"/>
    </row>
    <row r="338" spans="1:26" x14ac:dyDescent="0.15">
      <c r="A338" s="53" t="s">
        <v>361</v>
      </c>
      <c r="B338" s="53" t="s">
        <v>172</v>
      </c>
      <c r="C338" s="53" t="s">
        <v>17</v>
      </c>
      <c r="D338" s="79">
        <v>49.162100000000002</v>
      </c>
      <c r="E338" s="79">
        <v>2.6511999999999998</v>
      </c>
      <c r="F338" s="79">
        <v>3.1328999999999998</v>
      </c>
      <c r="G338" s="79">
        <v>3.6747000000000001</v>
      </c>
      <c r="H338" s="79">
        <v>3.9512</v>
      </c>
      <c r="I338" s="79">
        <v>2.5859999999999999</v>
      </c>
      <c r="J338" s="79">
        <v>2.7124000000000001</v>
      </c>
      <c r="K338" s="79">
        <v>3.0051999999999999</v>
      </c>
      <c r="L338" s="79">
        <v>3.5874000000000001</v>
      </c>
      <c r="M338" s="79">
        <v>4.6368</v>
      </c>
      <c r="N338" s="79">
        <v>3.4493999999999998</v>
      </c>
      <c r="O338" s="79">
        <v>3.0714999999999999</v>
      </c>
      <c r="P338" s="79">
        <v>3.2789999999999999</v>
      </c>
      <c r="Q338" s="79">
        <v>3.0790000000000002</v>
      </c>
      <c r="R338" s="79">
        <v>2.1783000000000001</v>
      </c>
      <c r="S338" s="79">
        <v>1.59</v>
      </c>
      <c r="T338" s="79">
        <v>1.2867999999999999</v>
      </c>
      <c r="U338" s="79">
        <v>0.78049999999999997</v>
      </c>
      <c r="V338" s="79">
        <v>0.33939999999999998</v>
      </c>
      <c r="W338" s="79">
        <v>9.1700000000000004E-2</v>
      </c>
      <c r="X338" s="79">
        <v>1.41E-2</v>
      </c>
      <c r="Y338" s="79">
        <v>6.9999999999999999E-4</v>
      </c>
      <c r="Z338" s="54" t="s">
        <v>173</v>
      </c>
    </row>
    <row r="339" spans="1:26" x14ac:dyDescent="0.15">
      <c r="A339" s="53" t="s">
        <v>362</v>
      </c>
      <c r="B339" s="53" t="s">
        <v>172</v>
      </c>
      <c r="C339" s="53" t="s">
        <v>19</v>
      </c>
      <c r="D339" s="79">
        <v>53.179099999999998</v>
      </c>
      <c r="E339" s="79">
        <v>2.5394000000000001</v>
      </c>
      <c r="F339" s="79">
        <v>2.9782999999999999</v>
      </c>
      <c r="G339" s="79">
        <v>3.4964</v>
      </c>
      <c r="H339" s="79">
        <v>3.8332999999999999</v>
      </c>
      <c r="I339" s="79">
        <v>2.9392</v>
      </c>
      <c r="J339" s="79">
        <v>2.8925000000000001</v>
      </c>
      <c r="K339" s="79">
        <v>3.0991</v>
      </c>
      <c r="L339" s="79">
        <v>3.6230000000000002</v>
      </c>
      <c r="M339" s="79">
        <v>4.5278</v>
      </c>
      <c r="N339" s="79">
        <v>3.5024999999999999</v>
      </c>
      <c r="O339" s="79">
        <v>3.2694000000000001</v>
      </c>
      <c r="P339" s="79">
        <v>3.5665</v>
      </c>
      <c r="Q339" s="79">
        <v>3.4380999999999999</v>
      </c>
      <c r="R339" s="79">
        <v>2.9319000000000002</v>
      </c>
      <c r="S339" s="79">
        <v>2.3275999999999999</v>
      </c>
      <c r="T339" s="79">
        <v>1.9881</v>
      </c>
      <c r="U339" s="79">
        <v>1.3024</v>
      </c>
      <c r="V339" s="79">
        <v>0.63419999999999999</v>
      </c>
      <c r="W339" s="79">
        <v>0.21790000000000001</v>
      </c>
      <c r="X339" s="79">
        <v>3.56E-2</v>
      </c>
      <c r="Y339" s="79">
        <v>4.4999999999999997E-3</v>
      </c>
      <c r="Z339" s="54"/>
    </row>
    <row r="340" spans="1:26" x14ac:dyDescent="0.15">
      <c r="A340" s="53" t="s">
        <v>363</v>
      </c>
      <c r="B340" s="53" t="s">
        <v>174</v>
      </c>
      <c r="C340" s="53" t="s">
        <v>219</v>
      </c>
      <c r="D340" s="79">
        <v>151.5025</v>
      </c>
      <c r="E340" s="79">
        <v>7.9210000000000003</v>
      </c>
      <c r="F340" s="79">
        <v>9.3640000000000008</v>
      </c>
      <c r="G340" s="79">
        <v>10.806900000000001</v>
      </c>
      <c r="H340" s="79">
        <v>11.1914</v>
      </c>
      <c r="I340" s="79">
        <v>7.8829000000000002</v>
      </c>
      <c r="J340" s="79">
        <v>8.4535</v>
      </c>
      <c r="K340" s="79">
        <v>9.0891000000000002</v>
      </c>
      <c r="L340" s="79">
        <v>10.845000000000001</v>
      </c>
      <c r="M340" s="79">
        <v>12.803000000000001</v>
      </c>
      <c r="N340" s="79">
        <v>10.147600000000001</v>
      </c>
      <c r="O340" s="79">
        <v>9.5312000000000001</v>
      </c>
      <c r="P340" s="79">
        <v>10.190200000000001</v>
      </c>
      <c r="Q340" s="79">
        <v>9.9064999999999994</v>
      </c>
      <c r="R340" s="79">
        <v>7.8491</v>
      </c>
      <c r="S340" s="79">
        <v>5.7549000000000001</v>
      </c>
      <c r="T340" s="79">
        <v>4.6291000000000002</v>
      </c>
      <c r="U340" s="79">
        <v>3.0222000000000002</v>
      </c>
      <c r="V340" s="79">
        <v>1.4369000000000001</v>
      </c>
      <c r="W340" s="79">
        <v>0.49640000000000001</v>
      </c>
      <c r="X340" s="79">
        <v>7.6100000000000001E-2</v>
      </c>
      <c r="Y340" s="79">
        <v>7.9000000000000008E-3</v>
      </c>
      <c r="Z340" s="54"/>
    </row>
    <row r="341" spans="1:26" x14ac:dyDescent="0.15">
      <c r="A341" s="53" t="s">
        <v>364</v>
      </c>
      <c r="B341" s="53" t="s">
        <v>174</v>
      </c>
      <c r="C341" s="53" t="s">
        <v>17</v>
      </c>
      <c r="D341" s="79">
        <v>71.694000000000003</v>
      </c>
      <c r="E341" s="79">
        <v>4.0334000000000003</v>
      </c>
      <c r="F341" s="79">
        <v>4.7816000000000001</v>
      </c>
      <c r="G341" s="79">
        <v>5.5632000000000001</v>
      </c>
      <c r="H341" s="79">
        <v>5.6372999999999998</v>
      </c>
      <c r="I341" s="79">
        <v>3.5958000000000001</v>
      </c>
      <c r="J341" s="79">
        <v>3.9496000000000002</v>
      </c>
      <c r="K341" s="79">
        <v>4.3898000000000001</v>
      </c>
      <c r="L341" s="79">
        <v>5.3013000000000003</v>
      </c>
      <c r="M341" s="79">
        <v>6.3681000000000001</v>
      </c>
      <c r="N341" s="79">
        <v>4.8935000000000004</v>
      </c>
      <c r="O341" s="79">
        <v>4.4659000000000004</v>
      </c>
      <c r="P341" s="79">
        <v>4.7561999999999998</v>
      </c>
      <c r="Q341" s="79">
        <v>4.5625999999999998</v>
      </c>
      <c r="R341" s="79">
        <v>3.3732000000000002</v>
      </c>
      <c r="S341" s="79">
        <v>2.3504</v>
      </c>
      <c r="T341" s="79">
        <v>1.8115000000000001</v>
      </c>
      <c r="U341" s="79">
        <v>1.1285000000000001</v>
      </c>
      <c r="V341" s="79">
        <v>0.49469999999999997</v>
      </c>
      <c r="W341" s="79">
        <v>0.15210000000000001</v>
      </c>
      <c r="X341" s="79">
        <v>2.1000000000000001E-2</v>
      </c>
      <c r="Y341" s="79">
        <v>1.8E-3</v>
      </c>
      <c r="Z341" s="54" t="s">
        <v>175</v>
      </c>
    </row>
    <row r="342" spans="1:26" x14ac:dyDescent="0.15">
      <c r="A342" s="53" t="s">
        <v>365</v>
      </c>
      <c r="B342" s="53" t="s">
        <v>174</v>
      </c>
      <c r="C342" s="53" t="s">
        <v>19</v>
      </c>
      <c r="D342" s="79">
        <v>79.808499999999995</v>
      </c>
      <c r="E342" s="79">
        <v>3.8875999999999999</v>
      </c>
      <c r="F342" s="79">
        <v>4.5823999999999998</v>
      </c>
      <c r="G342" s="79">
        <v>5.2436999999999996</v>
      </c>
      <c r="H342" s="79">
        <v>5.5541</v>
      </c>
      <c r="I342" s="79">
        <v>4.2870999999999997</v>
      </c>
      <c r="J342" s="79">
        <v>4.5038999999999998</v>
      </c>
      <c r="K342" s="79">
        <v>4.6993</v>
      </c>
      <c r="L342" s="79">
        <v>5.5437000000000003</v>
      </c>
      <c r="M342" s="79">
        <v>6.4348999999999998</v>
      </c>
      <c r="N342" s="79">
        <v>5.2541000000000002</v>
      </c>
      <c r="O342" s="79">
        <v>5.0652999999999997</v>
      </c>
      <c r="P342" s="79">
        <v>5.4340000000000002</v>
      </c>
      <c r="Q342" s="79">
        <v>5.3438999999999997</v>
      </c>
      <c r="R342" s="79">
        <v>4.4759000000000002</v>
      </c>
      <c r="S342" s="79">
        <v>3.4045000000000001</v>
      </c>
      <c r="T342" s="79">
        <v>2.8176000000000001</v>
      </c>
      <c r="U342" s="79">
        <v>1.8936999999999999</v>
      </c>
      <c r="V342" s="79">
        <v>0.94220000000000004</v>
      </c>
      <c r="W342" s="79">
        <v>0.34429999999999999</v>
      </c>
      <c r="X342" s="79">
        <v>5.5100000000000003E-2</v>
      </c>
      <c r="Y342" s="79">
        <v>6.1000000000000004E-3</v>
      </c>
      <c r="Z342" s="54"/>
    </row>
    <row r="343" spans="1:26" x14ac:dyDescent="0.15">
      <c r="A343" s="53" t="s">
        <v>366</v>
      </c>
      <c r="B343" s="53" t="s">
        <v>176</v>
      </c>
      <c r="C343" s="53" t="s">
        <v>219</v>
      </c>
      <c r="D343" s="79">
        <v>82.503399999999999</v>
      </c>
      <c r="E343" s="79">
        <v>4.0057</v>
      </c>
      <c r="F343" s="79">
        <v>4.8829000000000002</v>
      </c>
      <c r="G343" s="79">
        <v>5.5389999999999997</v>
      </c>
      <c r="H343" s="79">
        <v>5.7215999999999996</v>
      </c>
      <c r="I343" s="79">
        <v>3.8180000000000001</v>
      </c>
      <c r="J343" s="79">
        <v>4.3372999999999999</v>
      </c>
      <c r="K343" s="79">
        <v>4.7721</v>
      </c>
      <c r="L343" s="79">
        <v>5.7188999999999997</v>
      </c>
      <c r="M343" s="79">
        <v>6.9550000000000001</v>
      </c>
      <c r="N343" s="79">
        <v>5.5781999999999998</v>
      </c>
      <c r="O343" s="79">
        <v>5.1577000000000002</v>
      </c>
      <c r="P343" s="79">
        <v>5.7808999999999999</v>
      </c>
      <c r="Q343" s="79">
        <v>5.7598000000000003</v>
      </c>
      <c r="R343" s="79">
        <v>4.6803999999999997</v>
      </c>
      <c r="S343" s="79">
        <v>3.4961000000000002</v>
      </c>
      <c r="T343" s="79">
        <v>2.7835000000000001</v>
      </c>
      <c r="U343" s="79">
        <v>1.794</v>
      </c>
      <c r="V343" s="79">
        <v>0.97389999999999999</v>
      </c>
      <c r="W343" s="79">
        <v>0.35420000000000001</v>
      </c>
      <c r="X343" s="79">
        <v>6.2399999999999997E-2</v>
      </c>
      <c r="Y343" s="79">
        <v>6.3E-3</v>
      </c>
      <c r="Z343" s="54"/>
    </row>
    <row r="344" spans="1:26" x14ac:dyDescent="0.15">
      <c r="A344" s="53" t="s">
        <v>367</v>
      </c>
      <c r="B344" s="53" t="s">
        <v>176</v>
      </c>
      <c r="C344" s="53" t="s">
        <v>17</v>
      </c>
      <c r="D344" s="79">
        <v>38.906300000000002</v>
      </c>
      <c r="E344" s="79">
        <v>2.0310999999999999</v>
      </c>
      <c r="F344" s="79">
        <v>2.488</v>
      </c>
      <c r="G344" s="79">
        <v>2.8521000000000001</v>
      </c>
      <c r="H344" s="79">
        <v>2.9192999999999998</v>
      </c>
      <c r="I344" s="79">
        <v>1.7433000000000001</v>
      </c>
      <c r="J344" s="79">
        <v>2.0674999999999999</v>
      </c>
      <c r="K344" s="79">
        <v>2.3306</v>
      </c>
      <c r="L344" s="79">
        <v>2.8151999999999999</v>
      </c>
      <c r="M344" s="79">
        <v>3.472</v>
      </c>
      <c r="N344" s="79">
        <v>2.6976</v>
      </c>
      <c r="O344" s="79">
        <v>2.4281999999999999</v>
      </c>
      <c r="P344" s="79">
        <v>2.7084999999999999</v>
      </c>
      <c r="Q344" s="79">
        <v>2.6572</v>
      </c>
      <c r="R344" s="79">
        <v>1.9709000000000001</v>
      </c>
      <c r="S344" s="79">
        <v>1.3932</v>
      </c>
      <c r="T344" s="79">
        <v>1.0459000000000001</v>
      </c>
      <c r="U344" s="79">
        <v>0.65310000000000001</v>
      </c>
      <c r="V344" s="79">
        <v>0.32119999999999999</v>
      </c>
      <c r="W344" s="79">
        <v>0.1052</v>
      </c>
      <c r="X344" s="79">
        <v>1.67E-2</v>
      </c>
      <c r="Y344" s="79">
        <v>1.1999999999999999E-3</v>
      </c>
      <c r="Z344" s="54" t="s">
        <v>177</v>
      </c>
    </row>
    <row r="345" spans="1:26" x14ac:dyDescent="0.15">
      <c r="A345" s="53" t="s">
        <v>368</v>
      </c>
      <c r="B345" s="53" t="s">
        <v>176</v>
      </c>
      <c r="C345" s="53" t="s">
        <v>19</v>
      </c>
      <c r="D345" s="79">
        <v>43.597099999999998</v>
      </c>
      <c r="E345" s="79">
        <v>1.9745999999999999</v>
      </c>
      <c r="F345" s="79">
        <v>2.3948999999999998</v>
      </c>
      <c r="G345" s="79">
        <v>2.6869000000000001</v>
      </c>
      <c r="H345" s="79">
        <v>2.8022999999999998</v>
      </c>
      <c r="I345" s="79">
        <v>2.0747</v>
      </c>
      <c r="J345" s="79">
        <v>2.2698</v>
      </c>
      <c r="K345" s="79">
        <v>2.4415</v>
      </c>
      <c r="L345" s="79">
        <v>2.9037000000000002</v>
      </c>
      <c r="M345" s="79">
        <v>3.4830000000000001</v>
      </c>
      <c r="N345" s="79">
        <v>2.8805999999999998</v>
      </c>
      <c r="O345" s="79">
        <v>2.7294999999999998</v>
      </c>
      <c r="P345" s="79">
        <v>3.0724</v>
      </c>
      <c r="Q345" s="79">
        <v>3.1025999999999998</v>
      </c>
      <c r="R345" s="79">
        <v>2.7094999999999998</v>
      </c>
      <c r="S345" s="79">
        <v>2.1029</v>
      </c>
      <c r="T345" s="79">
        <v>1.7376</v>
      </c>
      <c r="U345" s="79">
        <v>1.1409</v>
      </c>
      <c r="V345" s="79">
        <v>0.65269999999999995</v>
      </c>
      <c r="W345" s="79">
        <v>0.249</v>
      </c>
      <c r="X345" s="79">
        <v>4.5699999999999998E-2</v>
      </c>
      <c r="Y345" s="79">
        <v>5.1000000000000004E-3</v>
      </c>
      <c r="Z345" s="54"/>
    </row>
    <row r="346" spans="1:26" x14ac:dyDescent="0.15">
      <c r="A346" s="53" t="s">
        <v>400</v>
      </c>
      <c r="B346" s="77" t="s">
        <v>400</v>
      </c>
      <c r="C346" s="77" t="s">
        <v>219</v>
      </c>
      <c r="D346" s="80">
        <v>1451.8257000000001</v>
      </c>
      <c r="E346" s="80">
        <v>83.202100000000002</v>
      </c>
      <c r="F346" s="80">
        <v>97.843599999999995</v>
      </c>
      <c r="G346" s="80">
        <v>107.82</v>
      </c>
      <c r="H346" s="80">
        <v>110.50960000000001</v>
      </c>
      <c r="I346" s="80">
        <v>84.200100000000006</v>
      </c>
      <c r="J346" s="80">
        <v>84.391300000000001</v>
      </c>
      <c r="K346" s="80">
        <v>93.527199999999993</v>
      </c>
      <c r="L346" s="80">
        <v>109.9097</v>
      </c>
      <c r="M346" s="80">
        <v>115.76609999999999</v>
      </c>
      <c r="N346" s="80">
        <v>90.766900000000007</v>
      </c>
      <c r="O346" s="80">
        <v>89.204899999999995</v>
      </c>
      <c r="P346" s="80">
        <v>93.125200000000007</v>
      </c>
      <c r="Q346" s="80">
        <v>86.255300000000005</v>
      </c>
      <c r="R346" s="80">
        <v>67.977400000000003</v>
      </c>
      <c r="S346" s="80">
        <v>51.101999999999997</v>
      </c>
      <c r="T346" s="80">
        <v>40.146000000000001</v>
      </c>
      <c r="U346" s="80">
        <v>25.582000000000001</v>
      </c>
      <c r="V346" s="80">
        <v>12.4068</v>
      </c>
      <c r="W346" s="80">
        <v>4.1528</v>
      </c>
      <c r="X346" s="80">
        <v>0.74229999999999996</v>
      </c>
      <c r="Y346" s="80">
        <v>7.22E-2</v>
      </c>
      <c r="Z346" s="54"/>
    </row>
    <row r="347" spans="1:26" x14ac:dyDescent="0.15">
      <c r="A347" s="53" t="s">
        <v>401</v>
      </c>
      <c r="B347" s="77" t="s">
        <v>400</v>
      </c>
      <c r="C347" s="77" t="s">
        <v>17</v>
      </c>
      <c r="D347" s="80">
        <v>690.16690000000006</v>
      </c>
      <c r="E347" s="80">
        <v>42.5931</v>
      </c>
      <c r="F347" s="80">
        <v>50.098199999999999</v>
      </c>
      <c r="G347" s="80">
        <v>55.181899999999999</v>
      </c>
      <c r="H347" s="80">
        <v>56.3063</v>
      </c>
      <c r="I347" s="80">
        <v>40.101399999999998</v>
      </c>
      <c r="J347" s="80">
        <v>39.607399999999998</v>
      </c>
      <c r="K347" s="80">
        <v>45.502099999999999</v>
      </c>
      <c r="L347" s="80">
        <v>54.382800000000003</v>
      </c>
      <c r="M347" s="80">
        <v>57.2898</v>
      </c>
      <c r="N347" s="80">
        <v>43.392499999999998</v>
      </c>
      <c r="O347" s="80">
        <v>41.750500000000002</v>
      </c>
      <c r="P347" s="80">
        <v>43.598599999999998</v>
      </c>
      <c r="Q347" s="80">
        <v>39.8444</v>
      </c>
      <c r="R347" s="80">
        <v>28.331499999999998</v>
      </c>
      <c r="S347" s="80">
        <v>20.458600000000001</v>
      </c>
      <c r="T347" s="80">
        <v>15.469099999999999</v>
      </c>
      <c r="U347" s="80">
        <v>9.0867000000000004</v>
      </c>
      <c r="V347" s="80">
        <v>3.9339</v>
      </c>
      <c r="W347" s="80">
        <v>1.1347</v>
      </c>
      <c r="X347" s="80">
        <v>0.17699999999999999</v>
      </c>
      <c r="Y347" s="80">
        <v>1.32E-2</v>
      </c>
      <c r="Z347" s="54" t="s">
        <v>403</v>
      </c>
    </row>
    <row r="348" spans="1:26" x14ac:dyDescent="0.15">
      <c r="A348" s="53" t="s">
        <v>402</v>
      </c>
      <c r="B348" s="77" t="s">
        <v>400</v>
      </c>
      <c r="C348" s="77" t="s">
        <v>19</v>
      </c>
      <c r="D348" s="80">
        <v>761.65880000000004</v>
      </c>
      <c r="E348" s="80">
        <v>40.609000000000002</v>
      </c>
      <c r="F348" s="80">
        <v>47.745399999999997</v>
      </c>
      <c r="G348" s="80">
        <v>52.638100000000001</v>
      </c>
      <c r="H348" s="80">
        <v>54.203299999999999</v>
      </c>
      <c r="I348" s="80">
        <v>44.098700000000001</v>
      </c>
      <c r="J348" s="80">
        <v>44.783900000000003</v>
      </c>
      <c r="K348" s="80">
        <v>48.025100000000002</v>
      </c>
      <c r="L348" s="80">
        <v>55.526899999999998</v>
      </c>
      <c r="M348" s="80">
        <v>58.476300000000002</v>
      </c>
      <c r="N348" s="80">
        <v>47.374400000000001</v>
      </c>
      <c r="O348" s="80">
        <v>47.4544</v>
      </c>
      <c r="P348" s="80">
        <v>49.526600000000002</v>
      </c>
      <c r="Q348" s="80">
        <v>46.410899999999998</v>
      </c>
      <c r="R348" s="80">
        <v>39.645899999999997</v>
      </c>
      <c r="S348" s="80">
        <v>30.6434</v>
      </c>
      <c r="T348" s="80">
        <v>24.6769</v>
      </c>
      <c r="U348" s="80">
        <v>16.4953</v>
      </c>
      <c r="V348" s="80">
        <v>8.4728999999999992</v>
      </c>
      <c r="W348" s="80">
        <v>3.0181</v>
      </c>
      <c r="X348" s="80">
        <v>0.56530000000000002</v>
      </c>
      <c r="Y348" s="80">
        <v>5.8999999999999997E-2</v>
      </c>
      <c r="Z348" s="54"/>
    </row>
    <row r="349" spans="1:26" x14ac:dyDescent="0.15">
      <c r="A349" s="53" t="s">
        <v>369</v>
      </c>
      <c r="B349" s="53" t="s">
        <v>178</v>
      </c>
      <c r="C349" s="53" t="s">
        <v>219</v>
      </c>
      <c r="D349" s="79">
        <v>481.10500000000002</v>
      </c>
      <c r="E349" s="79">
        <v>25.9541</v>
      </c>
      <c r="F349" s="79">
        <v>30.752099999999999</v>
      </c>
      <c r="G349" s="79">
        <v>34.3294</v>
      </c>
      <c r="H349" s="79">
        <v>39.221899999999998</v>
      </c>
      <c r="I349" s="79">
        <v>33.656300000000002</v>
      </c>
      <c r="J349" s="79">
        <v>29.043600000000001</v>
      </c>
      <c r="K349" s="79">
        <v>30.4072</v>
      </c>
      <c r="L349" s="79">
        <v>36.261499999999998</v>
      </c>
      <c r="M349" s="79">
        <v>41.211100000000002</v>
      </c>
      <c r="N349" s="79">
        <v>32.787500000000001</v>
      </c>
      <c r="O349" s="79">
        <v>30.069800000000001</v>
      </c>
      <c r="P349" s="79">
        <v>29.703900000000001</v>
      </c>
      <c r="Q349" s="79">
        <v>26.425000000000001</v>
      </c>
      <c r="R349" s="79">
        <v>20.509899999999998</v>
      </c>
      <c r="S349" s="79">
        <v>14.970700000000001</v>
      </c>
      <c r="T349" s="79">
        <v>11.9741</v>
      </c>
      <c r="U349" s="79">
        <v>7.4549000000000003</v>
      </c>
      <c r="V349" s="79">
        <v>3.5316999999999998</v>
      </c>
      <c r="W349" s="79">
        <v>1.1382000000000001</v>
      </c>
      <c r="X349" s="79">
        <v>0.19139999999999999</v>
      </c>
      <c r="Y349" s="79">
        <v>1.6E-2</v>
      </c>
      <c r="Z349" s="54"/>
    </row>
    <row r="350" spans="1:26" x14ac:dyDescent="0.15">
      <c r="A350" s="53" t="s">
        <v>370</v>
      </c>
      <c r="B350" s="53" t="s">
        <v>178</v>
      </c>
      <c r="C350" s="53" t="s">
        <v>17</v>
      </c>
      <c r="D350" s="79">
        <v>230.34870000000001</v>
      </c>
      <c r="E350" s="79">
        <v>13.298500000000001</v>
      </c>
      <c r="F350" s="79">
        <v>15.7339</v>
      </c>
      <c r="G350" s="79">
        <v>17.5535</v>
      </c>
      <c r="H350" s="79">
        <v>20.253699999999998</v>
      </c>
      <c r="I350" s="79">
        <v>16.793199999999999</v>
      </c>
      <c r="J350" s="79">
        <v>13.7096</v>
      </c>
      <c r="K350" s="79">
        <v>14.785299999999999</v>
      </c>
      <c r="L350" s="79">
        <v>17.759</v>
      </c>
      <c r="M350" s="79">
        <v>20.103999999999999</v>
      </c>
      <c r="N350" s="79">
        <v>15.6791</v>
      </c>
      <c r="O350" s="79">
        <v>14.1058</v>
      </c>
      <c r="P350" s="79">
        <v>13.8857</v>
      </c>
      <c r="Q350" s="79">
        <v>12.291700000000001</v>
      </c>
      <c r="R350" s="79">
        <v>8.6517999999999997</v>
      </c>
      <c r="S350" s="79">
        <v>5.9781000000000004</v>
      </c>
      <c r="T350" s="79">
        <v>4.6531000000000002</v>
      </c>
      <c r="U350" s="79">
        <v>2.6589</v>
      </c>
      <c r="V350" s="79">
        <v>1.1291</v>
      </c>
      <c r="W350" s="79">
        <v>0.30680000000000002</v>
      </c>
      <c r="X350" s="79">
        <v>4.2700000000000002E-2</v>
      </c>
      <c r="Y350" s="79">
        <v>2.7000000000000001E-3</v>
      </c>
      <c r="Z350" s="54" t="s">
        <v>136</v>
      </c>
    </row>
    <row r="351" spans="1:26" x14ac:dyDescent="0.15">
      <c r="A351" s="53" t="s">
        <v>371</v>
      </c>
      <c r="B351" s="53" t="s">
        <v>178</v>
      </c>
      <c r="C351" s="53" t="s">
        <v>19</v>
      </c>
      <c r="D351" s="79">
        <v>250.75630000000001</v>
      </c>
      <c r="E351" s="79">
        <v>12.6556</v>
      </c>
      <c r="F351" s="79">
        <v>15.0182</v>
      </c>
      <c r="G351" s="79">
        <v>16.7759</v>
      </c>
      <c r="H351" s="79">
        <v>18.9682</v>
      </c>
      <c r="I351" s="79">
        <v>16.863099999999999</v>
      </c>
      <c r="J351" s="79">
        <v>15.334</v>
      </c>
      <c r="K351" s="79">
        <v>15.6219</v>
      </c>
      <c r="L351" s="79">
        <v>18.502500000000001</v>
      </c>
      <c r="M351" s="79">
        <v>21.107099999999999</v>
      </c>
      <c r="N351" s="79">
        <v>17.1084</v>
      </c>
      <c r="O351" s="79">
        <v>15.964</v>
      </c>
      <c r="P351" s="79">
        <v>15.818199999999999</v>
      </c>
      <c r="Q351" s="79">
        <v>14.1333</v>
      </c>
      <c r="R351" s="79">
        <v>11.8581</v>
      </c>
      <c r="S351" s="79">
        <v>8.9925999999999995</v>
      </c>
      <c r="T351" s="79">
        <v>7.3209999999999997</v>
      </c>
      <c r="U351" s="79">
        <v>4.7960000000000003</v>
      </c>
      <c r="V351" s="79">
        <v>2.4026000000000001</v>
      </c>
      <c r="W351" s="79">
        <v>0.83140000000000003</v>
      </c>
      <c r="X351" s="79">
        <v>0.1487</v>
      </c>
      <c r="Y351" s="79">
        <v>1.3299999999999999E-2</v>
      </c>
      <c r="Z351" s="54"/>
    </row>
    <row r="352" spans="1:26" x14ac:dyDescent="0.15">
      <c r="A352" s="53" t="s">
        <v>372</v>
      </c>
      <c r="B352" s="53" t="s">
        <v>179</v>
      </c>
      <c r="C352" s="53" t="s">
        <v>219</v>
      </c>
      <c r="D352" s="79">
        <v>87.7851</v>
      </c>
      <c r="E352" s="79">
        <v>5.1113</v>
      </c>
      <c r="F352" s="79">
        <v>6.0103999999999997</v>
      </c>
      <c r="G352" s="79">
        <v>6.6397000000000004</v>
      </c>
      <c r="H352" s="79">
        <v>6.4337</v>
      </c>
      <c r="I352" s="79">
        <v>4.7419000000000002</v>
      </c>
      <c r="J352" s="79">
        <v>4.9869000000000003</v>
      </c>
      <c r="K352" s="79">
        <v>5.4882</v>
      </c>
      <c r="L352" s="79">
        <v>6.5422000000000002</v>
      </c>
      <c r="M352" s="79">
        <v>6.7355</v>
      </c>
      <c r="N352" s="79">
        <v>5.2807000000000004</v>
      </c>
      <c r="O352" s="79">
        <v>5.26</v>
      </c>
      <c r="P352" s="79">
        <v>5.7149000000000001</v>
      </c>
      <c r="Q352" s="79">
        <v>5.5094000000000003</v>
      </c>
      <c r="R352" s="79">
        <v>4.3861999999999997</v>
      </c>
      <c r="S352" s="79">
        <v>3.2873999999999999</v>
      </c>
      <c r="T352" s="79">
        <v>2.6842000000000001</v>
      </c>
      <c r="U352" s="79">
        <v>1.7625999999999999</v>
      </c>
      <c r="V352" s="79">
        <v>0.85899999999999999</v>
      </c>
      <c r="W352" s="79">
        <v>0.27010000000000001</v>
      </c>
      <c r="X352" s="79">
        <v>4.3499999999999997E-2</v>
      </c>
      <c r="Y352" s="79">
        <v>4.1999999999999997E-3</v>
      </c>
      <c r="Z352" s="54"/>
    </row>
    <row r="353" spans="1:26" x14ac:dyDescent="0.15">
      <c r="A353" s="53" t="s">
        <v>373</v>
      </c>
      <c r="B353" s="53" t="s">
        <v>179</v>
      </c>
      <c r="C353" s="53" t="s">
        <v>17</v>
      </c>
      <c r="D353" s="79">
        <v>41.467300000000002</v>
      </c>
      <c r="E353" s="79">
        <v>2.6173000000000002</v>
      </c>
      <c r="F353" s="79">
        <v>3.0804999999999998</v>
      </c>
      <c r="G353" s="79">
        <v>3.4217</v>
      </c>
      <c r="H353" s="79">
        <v>3.2099000000000002</v>
      </c>
      <c r="I353" s="79">
        <v>2.1537999999999999</v>
      </c>
      <c r="J353" s="79">
        <v>2.3393999999999999</v>
      </c>
      <c r="K353" s="79">
        <v>2.6615000000000002</v>
      </c>
      <c r="L353" s="79">
        <v>3.2568999999999999</v>
      </c>
      <c r="M353" s="79">
        <v>3.3622000000000001</v>
      </c>
      <c r="N353" s="79">
        <v>2.5019</v>
      </c>
      <c r="O353" s="79">
        <v>2.4584999999999999</v>
      </c>
      <c r="P353" s="79">
        <v>2.6699000000000002</v>
      </c>
      <c r="Q353" s="79">
        <v>2.5703999999999998</v>
      </c>
      <c r="R353" s="79">
        <v>1.8483000000000001</v>
      </c>
      <c r="S353" s="79">
        <v>1.3097000000000001</v>
      </c>
      <c r="T353" s="79">
        <v>1.0025999999999999</v>
      </c>
      <c r="U353" s="79">
        <v>0.62450000000000006</v>
      </c>
      <c r="V353" s="79">
        <v>0.27750000000000002</v>
      </c>
      <c r="W353" s="79">
        <v>6.8599999999999994E-2</v>
      </c>
      <c r="X353" s="79">
        <v>9.7000000000000003E-3</v>
      </c>
      <c r="Y353" s="79">
        <v>8.0000000000000004E-4</v>
      </c>
      <c r="Z353" s="54" t="s">
        <v>180</v>
      </c>
    </row>
    <row r="354" spans="1:26" x14ac:dyDescent="0.15">
      <c r="A354" s="53" t="s">
        <v>374</v>
      </c>
      <c r="B354" s="53" t="s">
        <v>179</v>
      </c>
      <c r="C354" s="53" t="s">
        <v>19</v>
      </c>
      <c r="D354" s="79">
        <v>46.317799999999998</v>
      </c>
      <c r="E354" s="79">
        <v>2.4940000000000002</v>
      </c>
      <c r="F354" s="79">
        <v>2.9298999999999999</v>
      </c>
      <c r="G354" s="79">
        <v>3.218</v>
      </c>
      <c r="H354" s="79">
        <v>3.2238000000000002</v>
      </c>
      <c r="I354" s="79">
        <v>2.5880999999999998</v>
      </c>
      <c r="J354" s="79">
        <v>2.6475</v>
      </c>
      <c r="K354" s="79">
        <v>2.8267000000000002</v>
      </c>
      <c r="L354" s="79">
        <v>3.2852999999999999</v>
      </c>
      <c r="M354" s="79">
        <v>3.3733</v>
      </c>
      <c r="N354" s="79">
        <v>2.7787999999999999</v>
      </c>
      <c r="O354" s="79">
        <v>2.8014999999999999</v>
      </c>
      <c r="P354" s="79">
        <v>3.0449999999999999</v>
      </c>
      <c r="Q354" s="79">
        <v>2.9390000000000001</v>
      </c>
      <c r="R354" s="79">
        <v>2.5379</v>
      </c>
      <c r="S354" s="79">
        <v>1.9777</v>
      </c>
      <c r="T354" s="79">
        <v>1.6816</v>
      </c>
      <c r="U354" s="79">
        <v>1.1380999999999999</v>
      </c>
      <c r="V354" s="79">
        <v>0.58150000000000002</v>
      </c>
      <c r="W354" s="79">
        <v>0.20150000000000001</v>
      </c>
      <c r="X354" s="79">
        <v>3.3799999999999997E-2</v>
      </c>
      <c r="Y354" s="79">
        <v>3.3999999999999998E-3</v>
      </c>
      <c r="Z354" s="54"/>
    </row>
    <row r="355" spans="1:26" x14ac:dyDescent="0.15">
      <c r="A355" s="53" t="s">
        <v>375</v>
      </c>
      <c r="B355" s="53" t="s">
        <v>181</v>
      </c>
      <c r="C355" s="53" t="s">
        <v>219</v>
      </c>
      <c r="D355" s="79">
        <v>156.29589999999999</v>
      </c>
      <c r="E355" s="79">
        <v>9.0643999999999991</v>
      </c>
      <c r="F355" s="79">
        <v>10.726800000000001</v>
      </c>
      <c r="G355" s="79">
        <v>11.8849</v>
      </c>
      <c r="H355" s="79">
        <v>11.6014</v>
      </c>
      <c r="I355" s="79">
        <v>7.8372000000000002</v>
      </c>
      <c r="J355" s="79">
        <v>8.7970000000000006</v>
      </c>
      <c r="K355" s="79">
        <v>9.9987999999999992</v>
      </c>
      <c r="L355" s="79">
        <v>11.894500000000001</v>
      </c>
      <c r="M355" s="79">
        <v>12.323600000000001</v>
      </c>
      <c r="N355" s="79">
        <v>9.4975000000000005</v>
      </c>
      <c r="O355" s="79">
        <v>9.6290999999999993</v>
      </c>
      <c r="P355" s="79">
        <v>10.2879</v>
      </c>
      <c r="Q355" s="79">
        <v>9.7667999999999999</v>
      </c>
      <c r="R355" s="79">
        <v>7.8773</v>
      </c>
      <c r="S355" s="79">
        <v>5.8164999999999996</v>
      </c>
      <c r="T355" s="79">
        <v>4.4707999999999997</v>
      </c>
      <c r="U355" s="79">
        <v>2.8643000000000001</v>
      </c>
      <c r="V355" s="79">
        <v>1.3565</v>
      </c>
      <c r="W355" s="79">
        <v>0.44040000000000001</v>
      </c>
      <c r="X355" s="79">
        <v>6.7500000000000004E-2</v>
      </c>
      <c r="Y355" s="79">
        <v>5.7999999999999996E-3</v>
      </c>
      <c r="Z355" s="54"/>
    </row>
    <row r="356" spans="1:26" x14ac:dyDescent="0.15">
      <c r="A356" s="53" t="s">
        <v>376</v>
      </c>
      <c r="B356" s="53" t="s">
        <v>181</v>
      </c>
      <c r="C356" s="53" t="s">
        <v>17</v>
      </c>
      <c r="D356" s="79">
        <v>73.672899999999998</v>
      </c>
      <c r="E356" s="79">
        <v>4.6273</v>
      </c>
      <c r="F356" s="79">
        <v>5.5156000000000001</v>
      </c>
      <c r="G356" s="79">
        <v>6.0814000000000004</v>
      </c>
      <c r="H356" s="79">
        <v>5.83</v>
      </c>
      <c r="I356" s="79">
        <v>3.5375999999999999</v>
      </c>
      <c r="J356" s="79">
        <v>4.1208</v>
      </c>
      <c r="K356" s="79">
        <v>4.8376000000000001</v>
      </c>
      <c r="L356" s="79">
        <v>5.8677999999999999</v>
      </c>
      <c r="M356" s="79">
        <v>6.0827999999999998</v>
      </c>
      <c r="N356" s="79">
        <v>4.4442000000000004</v>
      </c>
      <c r="O356" s="79">
        <v>4.4702999999999999</v>
      </c>
      <c r="P356" s="79">
        <v>4.8082000000000003</v>
      </c>
      <c r="Q356" s="79">
        <v>4.5103999999999997</v>
      </c>
      <c r="R356" s="79">
        <v>3.2955999999999999</v>
      </c>
      <c r="S356" s="79">
        <v>2.3081999999999998</v>
      </c>
      <c r="T356" s="79">
        <v>1.7171000000000001</v>
      </c>
      <c r="U356" s="79">
        <v>1.0184</v>
      </c>
      <c r="V356" s="79">
        <v>0.40839999999999999</v>
      </c>
      <c r="W356" s="79">
        <v>0.11559999999999999</v>
      </c>
      <c r="X356" s="79">
        <v>1.5699999999999999E-2</v>
      </c>
      <c r="Y356" s="79">
        <v>1.5E-3</v>
      </c>
      <c r="Z356" s="54" t="s">
        <v>182</v>
      </c>
    </row>
    <row r="357" spans="1:26" x14ac:dyDescent="0.15">
      <c r="A357" s="53" t="s">
        <v>377</v>
      </c>
      <c r="B357" s="53" t="s">
        <v>181</v>
      </c>
      <c r="C357" s="53" t="s">
        <v>19</v>
      </c>
      <c r="D357" s="79">
        <v>82.623000000000005</v>
      </c>
      <c r="E357" s="79">
        <v>4.4371</v>
      </c>
      <c r="F357" s="79">
        <v>5.2111999999999998</v>
      </c>
      <c r="G357" s="79">
        <v>5.8034999999999997</v>
      </c>
      <c r="H357" s="79">
        <v>5.7713999999999999</v>
      </c>
      <c r="I357" s="79">
        <v>4.2995999999999999</v>
      </c>
      <c r="J357" s="79">
        <v>4.6761999999999997</v>
      </c>
      <c r="K357" s="79">
        <v>5.1612</v>
      </c>
      <c r="L357" s="79">
        <v>6.0266999999999999</v>
      </c>
      <c r="M357" s="79">
        <v>6.2408000000000001</v>
      </c>
      <c r="N357" s="79">
        <v>5.0533000000000001</v>
      </c>
      <c r="O357" s="79">
        <v>5.1588000000000003</v>
      </c>
      <c r="P357" s="79">
        <v>5.4797000000000002</v>
      </c>
      <c r="Q357" s="79">
        <v>5.2564000000000002</v>
      </c>
      <c r="R357" s="79">
        <v>4.5816999999999997</v>
      </c>
      <c r="S357" s="79">
        <v>3.5083000000000002</v>
      </c>
      <c r="T357" s="79">
        <v>2.7536999999999998</v>
      </c>
      <c r="U357" s="79">
        <v>1.8459000000000001</v>
      </c>
      <c r="V357" s="79">
        <v>0.94810000000000005</v>
      </c>
      <c r="W357" s="79">
        <v>0.32479999999999998</v>
      </c>
      <c r="X357" s="79">
        <v>5.1799999999999999E-2</v>
      </c>
      <c r="Y357" s="79">
        <v>4.3E-3</v>
      </c>
      <c r="Z357" s="54"/>
    </row>
    <row r="358" spans="1:26" x14ac:dyDescent="0.15">
      <c r="A358" s="53" t="s">
        <v>378</v>
      </c>
      <c r="B358" s="53" t="s">
        <v>183</v>
      </c>
      <c r="C358" s="53" t="s">
        <v>219</v>
      </c>
      <c r="D358" s="79">
        <v>184.0326</v>
      </c>
      <c r="E358" s="79">
        <v>10.339399999999999</v>
      </c>
      <c r="F358" s="79">
        <v>12.111700000000001</v>
      </c>
      <c r="G358" s="79">
        <v>13.112299999999999</v>
      </c>
      <c r="H358" s="79">
        <v>12.916499999999999</v>
      </c>
      <c r="I358" s="79">
        <v>9.9155999999999995</v>
      </c>
      <c r="J358" s="79">
        <v>10.5343</v>
      </c>
      <c r="K358" s="79">
        <v>11.779500000000001</v>
      </c>
      <c r="L358" s="79">
        <v>13.685700000000001</v>
      </c>
      <c r="M358" s="79">
        <v>14.327400000000001</v>
      </c>
      <c r="N358" s="79">
        <v>11.1751</v>
      </c>
      <c r="O358" s="79">
        <v>11.3454</v>
      </c>
      <c r="P358" s="79">
        <v>12.3653</v>
      </c>
      <c r="Q358" s="79">
        <v>11.787100000000001</v>
      </c>
      <c r="R358" s="79">
        <v>9.3779000000000003</v>
      </c>
      <c r="S358" s="79">
        <v>7.1280000000000001</v>
      </c>
      <c r="T358" s="79">
        <v>5.5731999999999999</v>
      </c>
      <c r="U358" s="79">
        <v>3.7423000000000002</v>
      </c>
      <c r="V358" s="79">
        <v>1.8199000000000001</v>
      </c>
      <c r="W358" s="79">
        <v>0.63780000000000003</v>
      </c>
      <c r="X358" s="79">
        <v>0.11269999999999999</v>
      </c>
      <c r="Y358" s="79">
        <v>9.9000000000000008E-3</v>
      </c>
      <c r="Z358" s="54"/>
    </row>
    <row r="359" spans="1:26" x14ac:dyDescent="0.15">
      <c r="A359" s="53" t="s">
        <v>379</v>
      </c>
      <c r="B359" s="53" t="s">
        <v>183</v>
      </c>
      <c r="C359" s="53" t="s">
        <v>17</v>
      </c>
      <c r="D359" s="79">
        <v>86.944100000000006</v>
      </c>
      <c r="E359" s="79">
        <v>5.2708000000000004</v>
      </c>
      <c r="F359" s="79">
        <v>6.2191999999999998</v>
      </c>
      <c r="G359" s="79">
        <v>6.7171000000000003</v>
      </c>
      <c r="H359" s="79">
        <v>6.6409000000000002</v>
      </c>
      <c r="I359" s="79">
        <v>4.6597999999999997</v>
      </c>
      <c r="J359" s="79">
        <v>4.9065000000000003</v>
      </c>
      <c r="K359" s="79">
        <v>5.7110000000000003</v>
      </c>
      <c r="L359" s="79">
        <v>6.7426000000000004</v>
      </c>
      <c r="M359" s="79">
        <v>7.1157000000000004</v>
      </c>
      <c r="N359" s="79">
        <v>5.2782</v>
      </c>
      <c r="O359" s="79">
        <v>5.2225000000000001</v>
      </c>
      <c r="P359" s="79">
        <v>5.75</v>
      </c>
      <c r="Q359" s="79">
        <v>5.4775999999999998</v>
      </c>
      <c r="R359" s="79">
        <v>3.8875999999999999</v>
      </c>
      <c r="S359" s="79">
        <v>2.8719999999999999</v>
      </c>
      <c r="T359" s="79">
        <v>2.1770999999999998</v>
      </c>
      <c r="U359" s="79">
        <v>1.3495999999999999</v>
      </c>
      <c r="V359" s="79">
        <v>0.5867</v>
      </c>
      <c r="W359" s="79">
        <v>0.183</v>
      </c>
      <c r="X359" s="79">
        <v>2.87E-2</v>
      </c>
      <c r="Y359" s="79">
        <v>2.3E-3</v>
      </c>
      <c r="Z359" s="54" t="s">
        <v>184</v>
      </c>
    </row>
    <row r="360" spans="1:26" x14ac:dyDescent="0.15">
      <c r="A360" s="53" t="s">
        <v>380</v>
      </c>
      <c r="B360" s="53" t="s">
        <v>183</v>
      </c>
      <c r="C360" s="53" t="s">
        <v>19</v>
      </c>
      <c r="D360" s="79">
        <v>97.088499999999996</v>
      </c>
      <c r="E360" s="79">
        <v>5.0686</v>
      </c>
      <c r="F360" s="79">
        <v>5.8925000000000001</v>
      </c>
      <c r="G360" s="79">
        <v>6.3952</v>
      </c>
      <c r="H360" s="79">
        <v>6.2755999999999998</v>
      </c>
      <c r="I360" s="79">
        <v>5.2557999999999998</v>
      </c>
      <c r="J360" s="79">
        <v>5.6277999999999997</v>
      </c>
      <c r="K360" s="79">
        <v>6.0685000000000002</v>
      </c>
      <c r="L360" s="79">
        <v>6.9431000000000003</v>
      </c>
      <c r="M360" s="79">
        <v>7.2117000000000004</v>
      </c>
      <c r="N360" s="79">
        <v>5.8968999999999996</v>
      </c>
      <c r="O360" s="79">
        <v>6.1228999999999996</v>
      </c>
      <c r="P360" s="79">
        <v>6.6153000000000004</v>
      </c>
      <c r="Q360" s="79">
        <v>6.3094999999999999</v>
      </c>
      <c r="R360" s="79">
        <v>5.4903000000000004</v>
      </c>
      <c r="S360" s="79">
        <v>4.2560000000000002</v>
      </c>
      <c r="T360" s="79">
        <v>3.3961000000000001</v>
      </c>
      <c r="U360" s="79">
        <v>2.3927</v>
      </c>
      <c r="V360" s="79">
        <v>1.2332000000000001</v>
      </c>
      <c r="W360" s="79">
        <v>0.45479999999999998</v>
      </c>
      <c r="X360" s="79">
        <v>8.4000000000000005E-2</v>
      </c>
      <c r="Y360" s="79">
        <v>7.6E-3</v>
      </c>
      <c r="Z360" s="54"/>
    </row>
    <row r="361" spans="1:26" x14ac:dyDescent="0.15">
      <c r="A361" s="53" t="s">
        <v>381</v>
      </c>
      <c r="B361" s="53" t="s">
        <v>185</v>
      </c>
      <c r="C361" s="53" t="s">
        <v>219</v>
      </c>
      <c r="D361" s="79">
        <v>123.6942</v>
      </c>
      <c r="E361" s="79">
        <v>6.4214000000000002</v>
      </c>
      <c r="F361" s="79">
        <v>7.6746999999999996</v>
      </c>
      <c r="G361" s="79">
        <v>9.0304000000000002</v>
      </c>
      <c r="H361" s="79">
        <v>9.0351999999999997</v>
      </c>
      <c r="I361" s="79">
        <v>6.2865000000000002</v>
      </c>
      <c r="J361" s="79">
        <v>6.6086999999999998</v>
      </c>
      <c r="K361" s="79">
        <v>7.5050999999999997</v>
      </c>
      <c r="L361" s="79">
        <v>8.9837000000000007</v>
      </c>
      <c r="M361" s="79">
        <v>10.153</v>
      </c>
      <c r="N361" s="79">
        <v>8.1957000000000004</v>
      </c>
      <c r="O361" s="79">
        <v>7.8079000000000001</v>
      </c>
      <c r="P361" s="79">
        <v>8.5409000000000006</v>
      </c>
      <c r="Q361" s="79">
        <v>8.1498000000000008</v>
      </c>
      <c r="R361" s="79">
        <v>6.4574999999999996</v>
      </c>
      <c r="S361" s="79">
        <v>4.8445999999999998</v>
      </c>
      <c r="T361" s="79">
        <v>3.8742999999999999</v>
      </c>
      <c r="U361" s="79">
        <v>2.4097</v>
      </c>
      <c r="V361" s="79">
        <v>1.1299999999999999</v>
      </c>
      <c r="W361" s="79">
        <v>0.3629</v>
      </c>
      <c r="X361" s="79">
        <v>6.0400000000000002E-2</v>
      </c>
      <c r="Y361" s="79">
        <v>4.7000000000000002E-3</v>
      </c>
      <c r="Z361" s="54"/>
    </row>
    <row r="362" spans="1:26" x14ac:dyDescent="0.15">
      <c r="A362" s="53" t="s">
        <v>382</v>
      </c>
      <c r="B362" s="53" t="s">
        <v>185</v>
      </c>
      <c r="C362" s="53" t="s">
        <v>17</v>
      </c>
      <c r="D362" s="79">
        <v>58.467199999999998</v>
      </c>
      <c r="E362" s="79">
        <v>3.3090000000000002</v>
      </c>
      <c r="F362" s="79">
        <v>3.9382999999999999</v>
      </c>
      <c r="G362" s="79">
        <v>4.6364999999999998</v>
      </c>
      <c r="H362" s="79">
        <v>4.6380999999999997</v>
      </c>
      <c r="I362" s="79">
        <v>2.9396</v>
      </c>
      <c r="J362" s="79">
        <v>3.0484</v>
      </c>
      <c r="K362" s="79">
        <v>3.6114000000000002</v>
      </c>
      <c r="L362" s="79">
        <v>4.4017999999999997</v>
      </c>
      <c r="M362" s="79">
        <v>4.9748000000000001</v>
      </c>
      <c r="N362" s="79">
        <v>3.8971</v>
      </c>
      <c r="O362" s="79">
        <v>3.6103999999999998</v>
      </c>
      <c r="P362" s="79">
        <v>3.9828999999999999</v>
      </c>
      <c r="Q362" s="79">
        <v>3.7694999999999999</v>
      </c>
      <c r="R362" s="79">
        <v>2.6955</v>
      </c>
      <c r="S362" s="79">
        <v>1.9944</v>
      </c>
      <c r="T362" s="79">
        <v>1.5067999999999999</v>
      </c>
      <c r="U362" s="79">
        <v>0.89419999999999999</v>
      </c>
      <c r="V362" s="79">
        <v>0.38669999999999999</v>
      </c>
      <c r="W362" s="79">
        <v>0.1135</v>
      </c>
      <c r="X362" s="79">
        <v>1.6799999999999999E-2</v>
      </c>
      <c r="Y362" s="79">
        <v>1.2999999999999999E-3</v>
      </c>
      <c r="Z362" s="54" t="s">
        <v>187</v>
      </c>
    </row>
    <row r="363" spans="1:26" x14ac:dyDescent="0.15">
      <c r="A363" s="53" t="s">
        <v>383</v>
      </c>
      <c r="B363" s="53" t="s">
        <v>185</v>
      </c>
      <c r="C363" s="53" t="s">
        <v>19</v>
      </c>
      <c r="D363" s="79">
        <v>65.227000000000004</v>
      </c>
      <c r="E363" s="79">
        <v>3.1124000000000001</v>
      </c>
      <c r="F363" s="79">
        <v>3.7364000000000002</v>
      </c>
      <c r="G363" s="79">
        <v>4.3939000000000004</v>
      </c>
      <c r="H363" s="79">
        <v>4.3971</v>
      </c>
      <c r="I363" s="79">
        <v>3.3469000000000002</v>
      </c>
      <c r="J363" s="79">
        <v>3.5602999999999998</v>
      </c>
      <c r="K363" s="79">
        <v>3.8936999999999999</v>
      </c>
      <c r="L363" s="79">
        <v>4.5819000000000001</v>
      </c>
      <c r="M363" s="79">
        <v>5.1782000000000004</v>
      </c>
      <c r="N363" s="79">
        <v>4.2986000000000004</v>
      </c>
      <c r="O363" s="79">
        <v>4.1974999999999998</v>
      </c>
      <c r="P363" s="79">
        <v>4.5579999999999998</v>
      </c>
      <c r="Q363" s="79">
        <v>4.3803000000000001</v>
      </c>
      <c r="R363" s="79">
        <v>3.762</v>
      </c>
      <c r="S363" s="79">
        <v>2.8502000000000001</v>
      </c>
      <c r="T363" s="79">
        <v>2.3675000000000002</v>
      </c>
      <c r="U363" s="79">
        <v>1.5155000000000001</v>
      </c>
      <c r="V363" s="79">
        <v>0.74329999999999996</v>
      </c>
      <c r="W363" s="79">
        <v>0.24940000000000001</v>
      </c>
      <c r="X363" s="79">
        <v>4.36E-2</v>
      </c>
      <c r="Y363" s="79">
        <v>3.3999999999999998E-3</v>
      </c>
      <c r="Z363" s="54"/>
    </row>
    <row r="364" spans="1:26" x14ac:dyDescent="0.15">
      <c r="A364" s="53" t="s">
        <v>384</v>
      </c>
      <c r="B364" s="53" t="s">
        <v>188</v>
      </c>
      <c r="C364" s="53" t="s">
        <v>219</v>
      </c>
      <c r="D364" s="79">
        <v>116.8907</v>
      </c>
      <c r="E364" s="79">
        <v>6.7423000000000002</v>
      </c>
      <c r="F364" s="79">
        <v>8.1034000000000006</v>
      </c>
      <c r="G364" s="79">
        <v>9.1280999999999999</v>
      </c>
      <c r="H364" s="79">
        <v>8.3881999999999994</v>
      </c>
      <c r="I364" s="79">
        <v>5.4230999999999998</v>
      </c>
      <c r="J364" s="79">
        <v>6.4134000000000002</v>
      </c>
      <c r="K364" s="79">
        <v>7.6300999999999997</v>
      </c>
      <c r="L364" s="79">
        <v>8.9902999999999995</v>
      </c>
      <c r="M364" s="79">
        <v>9.5112000000000005</v>
      </c>
      <c r="N364" s="79">
        <v>7.2488000000000001</v>
      </c>
      <c r="O364" s="79">
        <v>7.2870999999999997</v>
      </c>
      <c r="P364" s="79">
        <v>7.8711000000000002</v>
      </c>
      <c r="Q364" s="79">
        <v>7.3734999999999999</v>
      </c>
      <c r="R364" s="79">
        <v>5.6247999999999996</v>
      </c>
      <c r="S364" s="79">
        <v>4.3224</v>
      </c>
      <c r="T364" s="79">
        <v>3.2812999999999999</v>
      </c>
      <c r="U364" s="79">
        <v>2.0377000000000001</v>
      </c>
      <c r="V364" s="79">
        <v>1.0015000000000001</v>
      </c>
      <c r="W364" s="79">
        <v>0.32629999999999998</v>
      </c>
      <c r="X364" s="79">
        <v>5.6399999999999999E-2</v>
      </c>
      <c r="Y364" s="79">
        <v>3.5000000000000001E-3</v>
      </c>
      <c r="Z364" s="54"/>
    </row>
    <row r="365" spans="1:26" x14ac:dyDescent="0.15">
      <c r="A365" s="53" t="s">
        <v>385</v>
      </c>
      <c r="B365" s="53" t="s">
        <v>188</v>
      </c>
      <c r="C365" s="53" t="s">
        <v>17</v>
      </c>
      <c r="D365" s="79">
        <v>55.1524</v>
      </c>
      <c r="E365" s="79">
        <v>3.4329999999999998</v>
      </c>
      <c r="F365" s="79">
        <v>4.1265000000000001</v>
      </c>
      <c r="G365" s="79">
        <v>4.6868999999999996</v>
      </c>
      <c r="H365" s="79">
        <v>4.2300000000000004</v>
      </c>
      <c r="I365" s="79">
        <v>2.4245999999999999</v>
      </c>
      <c r="J365" s="79">
        <v>2.9586000000000001</v>
      </c>
      <c r="K365" s="79">
        <v>3.6655000000000002</v>
      </c>
      <c r="L365" s="79">
        <v>4.4218000000000002</v>
      </c>
      <c r="M365" s="79">
        <v>4.6881000000000004</v>
      </c>
      <c r="N365" s="79">
        <v>3.4615</v>
      </c>
      <c r="O365" s="79">
        <v>3.4015</v>
      </c>
      <c r="P365" s="79">
        <v>3.6869000000000001</v>
      </c>
      <c r="Q365" s="79">
        <v>3.4062000000000001</v>
      </c>
      <c r="R365" s="79">
        <v>2.3243999999999998</v>
      </c>
      <c r="S365" s="79">
        <v>1.7431000000000001</v>
      </c>
      <c r="T365" s="79">
        <v>1.2543</v>
      </c>
      <c r="U365" s="79">
        <v>0.72399999999999998</v>
      </c>
      <c r="V365" s="79">
        <v>0.33189999999999997</v>
      </c>
      <c r="W365" s="79">
        <v>9.4399999999999998E-2</v>
      </c>
      <c r="X365" s="79">
        <v>1.4800000000000001E-2</v>
      </c>
      <c r="Y365" s="79">
        <v>8.0000000000000004E-4</v>
      </c>
      <c r="Z365" s="54" t="s">
        <v>189</v>
      </c>
    </row>
    <row r="366" spans="1:26" x14ac:dyDescent="0.15">
      <c r="A366" s="53" t="s">
        <v>386</v>
      </c>
      <c r="B366" s="53" t="s">
        <v>188</v>
      </c>
      <c r="C366" s="53" t="s">
        <v>19</v>
      </c>
      <c r="D366" s="79">
        <v>61.738300000000002</v>
      </c>
      <c r="E366" s="79">
        <v>3.3092999999999999</v>
      </c>
      <c r="F366" s="79">
        <v>3.9769000000000001</v>
      </c>
      <c r="G366" s="79">
        <v>4.4412000000000003</v>
      </c>
      <c r="H366" s="79">
        <v>4.1581999999999999</v>
      </c>
      <c r="I366" s="79">
        <v>2.9984999999999999</v>
      </c>
      <c r="J366" s="79">
        <v>3.4548000000000001</v>
      </c>
      <c r="K366" s="79">
        <v>3.9645999999999999</v>
      </c>
      <c r="L366" s="79">
        <v>4.5685000000000002</v>
      </c>
      <c r="M366" s="79">
        <v>4.8231000000000002</v>
      </c>
      <c r="N366" s="79">
        <v>3.7873000000000001</v>
      </c>
      <c r="O366" s="79">
        <v>3.8856000000000002</v>
      </c>
      <c r="P366" s="79">
        <v>4.1841999999999997</v>
      </c>
      <c r="Q366" s="79">
        <v>3.9672999999999998</v>
      </c>
      <c r="R366" s="79">
        <v>3.3003999999999998</v>
      </c>
      <c r="S366" s="79">
        <v>2.5792999999999999</v>
      </c>
      <c r="T366" s="79">
        <v>2.0270000000000001</v>
      </c>
      <c r="U366" s="79">
        <v>1.3137000000000001</v>
      </c>
      <c r="V366" s="79">
        <v>0.66959999999999997</v>
      </c>
      <c r="W366" s="79">
        <v>0.2319</v>
      </c>
      <c r="X366" s="79">
        <v>4.1599999999999998E-2</v>
      </c>
      <c r="Y366" s="79">
        <v>2.7000000000000001E-3</v>
      </c>
      <c r="Z366" s="54"/>
    </row>
    <row r="367" spans="1:26" x14ac:dyDescent="0.15">
      <c r="A367" s="53" t="s">
        <v>387</v>
      </c>
      <c r="B367" s="53" t="s">
        <v>190</v>
      </c>
      <c r="C367" s="53" t="s">
        <v>219</v>
      </c>
      <c r="D367" s="79">
        <v>179.7824</v>
      </c>
      <c r="E367" s="79">
        <v>10.2807</v>
      </c>
      <c r="F367" s="79">
        <v>12.300599999999999</v>
      </c>
      <c r="G367" s="79">
        <v>13.164</v>
      </c>
      <c r="H367" s="79">
        <v>12.3765</v>
      </c>
      <c r="I367" s="79">
        <v>8.4789999999999992</v>
      </c>
      <c r="J367" s="79">
        <v>9.6888000000000005</v>
      </c>
      <c r="K367" s="79">
        <v>11.4956</v>
      </c>
      <c r="L367" s="79">
        <v>13.287599999999999</v>
      </c>
      <c r="M367" s="79">
        <v>13.044700000000001</v>
      </c>
      <c r="N367" s="79">
        <v>10.247199999999999</v>
      </c>
      <c r="O367" s="79">
        <v>10.858700000000001</v>
      </c>
      <c r="P367" s="79">
        <v>12.299300000000001</v>
      </c>
      <c r="Q367" s="79">
        <v>12.2</v>
      </c>
      <c r="R367" s="79">
        <v>9.9847000000000001</v>
      </c>
      <c r="S367" s="79">
        <v>7.7347000000000001</v>
      </c>
      <c r="T367" s="79">
        <v>5.9664999999999999</v>
      </c>
      <c r="U367" s="79">
        <v>3.7094</v>
      </c>
      <c r="V367" s="79">
        <v>1.7835000000000001</v>
      </c>
      <c r="W367" s="79">
        <v>0.59230000000000005</v>
      </c>
      <c r="X367" s="79">
        <v>0.1074</v>
      </c>
      <c r="Y367" s="79">
        <v>1.1900000000000001E-2</v>
      </c>
      <c r="Z367" s="54"/>
    </row>
    <row r="368" spans="1:26" x14ac:dyDescent="0.15">
      <c r="A368" s="53" t="s">
        <v>388</v>
      </c>
      <c r="B368" s="53" t="s">
        <v>190</v>
      </c>
      <c r="C368" s="53" t="s">
        <v>17</v>
      </c>
      <c r="D368" s="79">
        <v>84.247399999999999</v>
      </c>
      <c r="E368" s="79">
        <v>5.2752999999999997</v>
      </c>
      <c r="F368" s="79">
        <v>6.2805</v>
      </c>
      <c r="G368" s="79">
        <v>6.7127999999999997</v>
      </c>
      <c r="H368" s="79">
        <v>6.1837</v>
      </c>
      <c r="I368" s="79">
        <v>3.7656999999999998</v>
      </c>
      <c r="J368" s="79">
        <v>4.4286000000000003</v>
      </c>
      <c r="K368" s="79">
        <v>5.5818000000000003</v>
      </c>
      <c r="L368" s="79">
        <v>6.65</v>
      </c>
      <c r="M368" s="79">
        <v>6.5854999999999997</v>
      </c>
      <c r="N368" s="79">
        <v>4.9417999999999997</v>
      </c>
      <c r="O368" s="79">
        <v>5.0373000000000001</v>
      </c>
      <c r="P368" s="79">
        <v>5.6645000000000003</v>
      </c>
      <c r="Q368" s="79">
        <v>5.5225999999999997</v>
      </c>
      <c r="R368" s="79">
        <v>4.0876999999999999</v>
      </c>
      <c r="S368" s="79">
        <v>3.0796000000000001</v>
      </c>
      <c r="T368" s="79">
        <v>2.3033000000000001</v>
      </c>
      <c r="U368" s="79">
        <v>1.2907</v>
      </c>
      <c r="V368" s="79">
        <v>0.56340000000000001</v>
      </c>
      <c r="W368" s="79">
        <v>0.16309999999999999</v>
      </c>
      <c r="X368" s="79">
        <v>2.6700000000000002E-2</v>
      </c>
      <c r="Y368" s="79">
        <v>2.0999999999999999E-3</v>
      </c>
      <c r="Z368" s="54" t="s">
        <v>191</v>
      </c>
    </row>
    <row r="369" spans="1:26" x14ac:dyDescent="0.15">
      <c r="A369" s="53" t="s">
        <v>389</v>
      </c>
      <c r="B369" s="53" t="s">
        <v>190</v>
      </c>
      <c r="C369" s="53" t="s">
        <v>19</v>
      </c>
      <c r="D369" s="79">
        <v>95.534999999999997</v>
      </c>
      <c r="E369" s="79">
        <v>5.0053999999999998</v>
      </c>
      <c r="F369" s="79">
        <v>6.0201000000000002</v>
      </c>
      <c r="G369" s="79">
        <v>6.4512</v>
      </c>
      <c r="H369" s="79">
        <v>6.1928000000000001</v>
      </c>
      <c r="I369" s="79">
        <v>4.7133000000000003</v>
      </c>
      <c r="J369" s="79">
        <v>5.2602000000000002</v>
      </c>
      <c r="K369" s="79">
        <v>5.9138000000000002</v>
      </c>
      <c r="L369" s="79">
        <v>6.6375999999999999</v>
      </c>
      <c r="M369" s="79">
        <v>6.4592000000000001</v>
      </c>
      <c r="N369" s="79">
        <v>5.3053999999999997</v>
      </c>
      <c r="O369" s="79">
        <v>5.8213999999999997</v>
      </c>
      <c r="P369" s="79">
        <v>6.6348000000000003</v>
      </c>
      <c r="Q369" s="79">
        <v>6.6773999999999996</v>
      </c>
      <c r="R369" s="79">
        <v>5.8970000000000002</v>
      </c>
      <c r="S369" s="79">
        <v>4.6551</v>
      </c>
      <c r="T369" s="79">
        <v>3.6631999999999998</v>
      </c>
      <c r="U369" s="79">
        <v>2.4186999999999999</v>
      </c>
      <c r="V369" s="79">
        <v>1.2201</v>
      </c>
      <c r="W369" s="79">
        <v>0.42920000000000003</v>
      </c>
      <c r="X369" s="79">
        <v>8.0699999999999994E-2</v>
      </c>
      <c r="Y369" s="79">
        <v>9.7999999999999997E-3</v>
      </c>
      <c r="Z369" s="54"/>
    </row>
    <row r="370" spans="1:26" x14ac:dyDescent="0.15">
      <c r="A370" s="53" t="s">
        <v>390</v>
      </c>
      <c r="B370" s="53" t="s">
        <v>192</v>
      </c>
      <c r="C370" s="53" t="s">
        <v>219</v>
      </c>
      <c r="D370" s="79">
        <v>122.2398</v>
      </c>
      <c r="E370" s="79">
        <v>9.2885000000000009</v>
      </c>
      <c r="F370" s="79">
        <v>10.1639</v>
      </c>
      <c r="G370" s="79">
        <v>10.5312</v>
      </c>
      <c r="H370" s="79">
        <v>10.536199999999999</v>
      </c>
      <c r="I370" s="79">
        <v>7.8605</v>
      </c>
      <c r="J370" s="79">
        <v>8.3186</v>
      </c>
      <c r="K370" s="79">
        <v>9.2226999999999997</v>
      </c>
      <c r="L370" s="79">
        <v>10.264200000000001</v>
      </c>
      <c r="M370" s="79">
        <v>8.4596</v>
      </c>
      <c r="N370" s="79">
        <v>6.3343999999999996</v>
      </c>
      <c r="O370" s="79">
        <v>6.9469000000000003</v>
      </c>
      <c r="P370" s="79">
        <v>6.3418999999999999</v>
      </c>
      <c r="Q370" s="79">
        <v>5.0437000000000003</v>
      </c>
      <c r="R370" s="79">
        <v>3.7591000000000001</v>
      </c>
      <c r="S370" s="79">
        <v>2.9977</v>
      </c>
      <c r="T370" s="79">
        <v>2.3216000000000001</v>
      </c>
      <c r="U370" s="79">
        <v>1.6011</v>
      </c>
      <c r="V370" s="79">
        <v>0.92469999999999997</v>
      </c>
      <c r="W370" s="79">
        <v>0.38479999999999998</v>
      </c>
      <c r="X370" s="79">
        <v>0.10299999999999999</v>
      </c>
      <c r="Y370" s="79">
        <v>1.6199999999999999E-2</v>
      </c>
      <c r="Z370" s="54"/>
    </row>
    <row r="371" spans="1:26" x14ac:dyDescent="0.15">
      <c r="A371" s="53" t="s">
        <v>391</v>
      </c>
      <c r="B371" s="53" t="s">
        <v>192</v>
      </c>
      <c r="C371" s="53" t="s">
        <v>17</v>
      </c>
      <c r="D371" s="79">
        <v>59.866900000000001</v>
      </c>
      <c r="E371" s="79">
        <v>4.7618999999999998</v>
      </c>
      <c r="F371" s="79">
        <v>5.2037000000000004</v>
      </c>
      <c r="G371" s="79">
        <v>5.3719999999999999</v>
      </c>
      <c r="H371" s="79">
        <v>5.32</v>
      </c>
      <c r="I371" s="79">
        <v>3.8271000000000002</v>
      </c>
      <c r="J371" s="79">
        <v>4.0955000000000004</v>
      </c>
      <c r="K371" s="79">
        <v>4.6479999999999997</v>
      </c>
      <c r="L371" s="79">
        <v>5.2828999999999997</v>
      </c>
      <c r="M371" s="79">
        <v>4.3766999999999996</v>
      </c>
      <c r="N371" s="79">
        <v>3.1886999999999999</v>
      </c>
      <c r="O371" s="79">
        <v>3.4441999999999999</v>
      </c>
      <c r="P371" s="79">
        <v>3.1505000000000001</v>
      </c>
      <c r="Q371" s="79">
        <v>2.2959999999999998</v>
      </c>
      <c r="R371" s="79">
        <v>1.5406</v>
      </c>
      <c r="S371" s="79">
        <v>1.1735</v>
      </c>
      <c r="T371" s="79">
        <v>0.8548</v>
      </c>
      <c r="U371" s="79">
        <v>0.52639999999999998</v>
      </c>
      <c r="V371" s="79">
        <v>0.25019999999999998</v>
      </c>
      <c r="W371" s="79">
        <v>8.9700000000000002E-2</v>
      </c>
      <c r="X371" s="79">
        <v>2.1899999999999999E-2</v>
      </c>
      <c r="Y371" s="79">
        <v>1.6999999999999999E-3</v>
      </c>
      <c r="Z371" s="54" t="s">
        <v>193</v>
      </c>
    </row>
    <row r="372" spans="1:26" x14ac:dyDescent="0.15">
      <c r="A372" s="53" t="s">
        <v>392</v>
      </c>
      <c r="B372" s="53" t="s">
        <v>192</v>
      </c>
      <c r="C372" s="53" t="s">
        <v>19</v>
      </c>
      <c r="D372" s="79">
        <v>62.372900000000001</v>
      </c>
      <c r="E372" s="79">
        <v>4.5266000000000002</v>
      </c>
      <c r="F372" s="79">
        <v>4.9602000000000004</v>
      </c>
      <c r="G372" s="79">
        <v>5.1592000000000002</v>
      </c>
      <c r="H372" s="79">
        <v>5.2161999999999997</v>
      </c>
      <c r="I372" s="79">
        <v>4.0334000000000003</v>
      </c>
      <c r="J372" s="79">
        <v>4.2230999999999996</v>
      </c>
      <c r="K372" s="79">
        <v>4.5747</v>
      </c>
      <c r="L372" s="79">
        <v>4.9813000000000001</v>
      </c>
      <c r="M372" s="79">
        <v>4.0829000000000004</v>
      </c>
      <c r="N372" s="79">
        <v>3.1457000000000002</v>
      </c>
      <c r="O372" s="79">
        <v>3.5026999999999999</v>
      </c>
      <c r="P372" s="79">
        <v>3.1913999999999998</v>
      </c>
      <c r="Q372" s="79">
        <v>2.7477</v>
      </c>
      <c r="R372" s="79">
        <v>2.2185000000000001</v>
      </c>
      <c r="S372" s="79">
        <v>1.8242</v>
      </c>
      <c r="T372" s="79">
        <v>1.4668000000000001</v>
      </c>
      <c r="U372" s="79">
        <v>1.0747</v>
      </c>
      <c r="V372" s="79">
        <v>0.67449999999999999</v>
      </c>
      <c r="W372" s="79">
        <v>0.29509999999999997</v>
      </c>
      <c r="X372" s="79">
        <v>8.1100000000000005E-2</v>
      </c>
      <c r="Y372" s="79">
        <v>1.4500000000000001E-2</v>
      </c>
      <c r="Z372" s="54"/>
    </row>
  </sheetData>
  <sheetProtection selectLockedCells="1" selectUnlockedCells="1"/>
  <autoFilter ref="A29:Z372"/>
  <mergeCells count="1">
    <mergeCell ref="J3:P5"/>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5"/>
  <sheetViews>
    <sheetView workbookViewId="0">
      <selection activeCell="E11" sqref="E11"/>
    </sheetView>
  </sheetViews>
  <sheetFormatPr defaultRowHeight="13.5" x14ac:dyDescent="0.15"/>
  <sheetData>
    <row r="1" spans="1:9" x14ac:dyDescent="0.15">
      <c r="A1" s="53" t="s">
        <v>69</v>
      </c>
      <c r="C1" s="92" t="s">
        <v>68</v>
      </c>
      <c r="D1" s="92"/>
      <c r="E1" s="92"/>
      <c r="F1" s="92"/>
      <c r="G1" s="92"/>
      <c r="H1" s="92"/>
      <c r="I1" s="92"/>
    </row>
    <row r="2" spans="1:9" x14ac:dyDescent="0.15">
      <c r="A2" s="53" t="s">
        <v>404</v>
      </c>
      <c r="C2" s="92"/>
      <c r="D2" s="92"/>
      <c r="E2" s="92"/>
      <c r="F2" s="92"/>
      <c r="G2" s="92"/>
      <c r="H2" s="92"/>
      <c r="I2" s="92"/>
    </row>
    <row r="3" spans="1:9" x14ac:dyDescent="0.15">
      <c r="A3" s="53" t="s">
        <v>78</v>
      </c>
      <c r="C3" s="92"/>
      <c r="D3" s="92"/>
      <c r="E3" s="92"/>
      <c r="F3" s="92"/>
      <c r="G3" s="92"/>
      <c r="H3" s="92"/>
      <c r="I3" s="92"/>
    </row>
    <row r="4" spans="1:9" x14ac:dyDescent="0.15">
      <c r="A4" s="53" t="s">
        <v>84</v>
      </c>
      <c r="C4" s="8"/>
    </row>
    <row r="5" spans="1:9" x14ac:dyDescent="0.15">
      <c r="A5" s="53" t="s">
        <v>87</v>
      </c>
      <c r="C5" s="8"/>
    </row>
    <row r="6" spans="1:9" x14ac:dyDescent="0.15">
      <c r="A6" s="53" t="s">
        <v>90</v>
      </c>
      <c r="C6" s="8"/>
    </row>
    <row r="7" spans="1:9" x14ac:dyDescent="0.15">
      <c r="A7" s="53" t="s">
        <v>92</v>
      </c>
      <c r="C7" s="8"/>
    </row>
    <row r="8" spans="1:9" x14ac:dyDescent="0.15">
      <c r="A8" s="53" t="s">
        <v>94</v>
      </c>
      <c r="C8" s="8"/>
    </row>
    <row r="9" spans="1:9" x14ac:dyDescent="0.15">
      <c r="A9" s="53" t="s">
        <v>96</v>
      </c>
      <c r="C9" s="8"/>
    </row>
    <row r="10" spans="1:9" x14ac:dyDescent="0.15">
      <c r="A10" s="53" t="s">
        <v>98</v>
      </c>
      <c r="C10" s="8"/>
    </row>
    <row r="11" spans="1:9" x14ac:dyDescent="0.15">
      <c r="A11" s="53" t="s">
        <v>101</v>
      </c>
      <c r="C11" s="8"/>
    </row>
    <row r="12" spans="1:9" x14ac:dyDescent="0.15">
      <c r="A12" s="53" t="s">
        <v>104</v>
      </c>
      <c r="C12" s="8"/>
    </row>
    <row r="13" spans="1:9" x14ac:dyDescent="0.15">
      <c r="A13" s="53" t="s">
        <v>107</v>
      </c>
      <c r="C13" s="8"/>
    </row>
    <row r="14" spans="1:9" x14ac:dyDescent="0.15">
      <c r="A14" s="53" t="s">
        <v>109</v>
      </c>
      <c r="C14" s="8"/>
    </row>
    <row r="15" spans="1:9" x14ac:dyDescent="0.15">
      <c r="A15" s="53" t="s">
        <v>111</v>
      </c>
      <c r="C15" s="8"/>
    </row>
    <row r="16" spans="1:9" x14ac:dyDescent="0.15">
      <c r="A16" s="53" t="s">
        <v>113</v>
      </c>
      <c r="C16" s="8"/>
    </row>
    <row r="17" spans="1:3" x14ac:dyDescent="0.15">
      <c r="A17" s="53" t="s">
        <v>115</v>
      </c>
      <c r="C17" s="8"/>
    </row>
    <row r="18" spans="1:3" x14ac:dyDescent="0.15">
      <c r="A18" s="53" t="s">
        <v>118</v>
      </c>
      <c r="C18" s="8"/>
    </row>
    <row r="19" spans="1:3" x14ac:dyDescent="0.15">
      <c r="A19" s="53" t="s">
        <v>120</v>
      </c>
      <c r="C19" s="8"/>
    </row>
    <row r="20" spans="1:3" x14ac:dyDescent="0.15">
      <c r="A20" s="53" t="s">
        <v>122</v>
      </c>
      <c r="C20" s="8"/>
    </row>
    <row r="21" spans="1:3" x14ac:dyDescent="0.15">
      <c r="A21" s="53" t="s">
        <v>124</v>
      </c>
      <c r="C21" s="8"/>
    </row>
    <row r="22" spans="1:3" x14ac:dyDescent="0.15">
      <c r="A22" s="53" t="s">
        <v>126</v>
      </c>
      <c r="C22" s="8"/>
    </row>
    <row r="23" spans="1:3" x14ac:dyDescent="0.15">
      <c r="A23" s="53" t="s">
        <v>128</v>
      </c>
      <c r="C23" s="8"/>
    </row>
    <row r="24" spans="1:3" x14ac:dyDescent="0.15">
      <c r="A24" s="53" t="s">
        <v>131</v>
      </c>
      <c r="C24" s="8"/>
    </row>
    <row r="25" spans="1:3" x14ac:dyDescent="0.15">
      <c r="A25" s="53" t="s">
        <v>133</v>
      </c>
      <c r="C25" s="8"/>
    </row>
    <row r="26" spans="1:3" x14ac:dyDescent="0.15">
      <c r="A26" s="53" t="s">
        <v>135</v>
      </c>
      <c r="C26" s="8"/>
    </row>
    <row r="27" spans="1:3" x14ac:dyDescent="0.15">
      <c r="A27" s="53" t="s">
        <v>137</v>
      </c>
      <c r="C27" s="8"/>
    </row>
    <row r="28" spans="1:3" x14ac:dyDescent="0.15">
      <c r="A28" s="53" t="s">
        <v>140</v>
      </c>
      <c r="C28" s="8"/>
    </row>
    <row r="29" spans="1:3" x14ac:dyDescent="0.15">
      <c r="A29" s="53" t="s">
        <v>142</v>
      </c>
    </row>
    <row r="30" spans="1:3" x14ac:dyDescent="0.15">
      <c r="A30" s="53" t="s">
        <v>145</v>
      </c>
    </row>
    <row r="31" spans="1:3" x14ac:dyDescent="0.15">
      <c r="A31" s="53" t="s">
        <v>148</v>
      </c>
    </row>
    <row r="32" spans="1:3" x14ac:dyDescent="0.15">
      <c r="A32" s="53" t="s">
        <v>150</v>
      </c>
    </row>
    <row r="33" spans="1:1" x14ac:dyDescent="0.15">
      <c r="A33" s="53" t="s">
        <v>152</v>
      </c>
    </row>
    <row r="34" spans="1:1" x14ac:dyDescent="0.15">
      <c r="A34" s="53" t="s">
        <v>154</v>
      </c>
    </row>
    <row r="35" spans="1:1" x14ac:dyDescent="0.15">
      <c r="A35" s="53" t="s">
        <v>47</v>
      </c>
    </row>
    <row r="36" spans="1:1" x14ac:dyDescent="0.15">
      <c r="A36" s="53" t="s">
        <v>156</v>
      </c>
    </row>
    <row r="37" spans="1:1" x14ac:dyDescent="0.15">
      <c r="A37" s="53" t="s">
        <v>158</v>
      </c>
    </row>
    <row r="38" spans="1:1" x14ac:dyDescent="0.15">
      <c r="A38" s="53" t="s">
        <v>160</v>
      </c>
    </row>
    <row r="39" spans="1:1" x14ac:dyDescent="0.15">
      <c r="A39" s="53" t="s">
        <v>162</v>
      </c>
    </row>
    <row r="40" spans="1:1" x14ac:dyDescent="0.15">
      <c r="A40" s="53" t="s">
        <v>164</v>
      </c>
    </row>
    <row r="41" spans="1:1" x14ac:dyDescent="0.15">
      <c r="A41" s="53" t="s">
        <v>166</v>
      </c>
    </row>
    <row r="42" spans="1:1" x14ac:dyDescent="0.15">
      <c r="A42" s="53" t="s">
        <v>168</v>
      </c>
    </row>
    <row r="43" spans="1:1" x14ac:dyDescent="0.15">
      <c r="A43" s="53" t="s">
        <v>170</v>
      </c>
    </row>
    <row r="44" spans="1:1" x14ac:dyDescent="0.15">
      <c r="A44" s="53" t="s">
        <v>172</v>
      </c>
    </row>
    <row r="45" spans="1:1" x14ac:dyDescent="0.15">
      <c r="A45" s="53" t="s">
        <v>174</v>
      </c>
    </row>
    <row r="46" spans="1:1" x14ac:dyDescent="0.15">
      <c r="A46" s="53" t="s">
        <v>176</v>
      </c>
    </row>
    <row r="47" spans="1:1" x14ac:dyDescent="0.15">
      <c r="A47" s="53" t="s">
        <v>400</v>
      </c>
    </row>
    <row r="48" spans="1:1" x14ac:dyDescent="0.15">
      <c r="A48" s="53" t="s">
        <v>178</v>
      </c>
    </row>
    <row r="49" spans="1:1" x14ac:dyDescent="0.15">
      <c r="A49" s="53" t="s">
        <v>179</v>
      </c>
    </row>
    <row r="50" spans="1:1" x14ac:dyDescent="0.15">
      <c r="A50" s="53" t="s">
        <v>181</v>
      </c>
    </row>
    <row r="51" spans="1:1" x14ac:dyDescent="0.15">
      <c r="A51" s="53" t="s">
        <v>183</v>
      </c>
    </row>
    <row r="52" spans="1:1" x14ac:dyDescent="0.15">
      <c r="A52" s="53" t="s">
        <v>185</v>
      </c>
    </row>
    <row r="53" spans="1:1" x14ac:dyDescent="0.15">
      <c r="A53" s="53" t="s">
        <v>188</v>
      </c>
    </row>
    <row r="54" spans="1:1" x14ac:dyDescent="0.15">
      <c r="A54" s="53" t="s">
        <v>190</v>
      </c>
    </row>
    <row r="55" spans="1:1" x14ac:dyDescent="0.15">
      <c r="A55" s="53" t="s">
        <v>192</v>
      </c>
    </row>
  </sheetData>
  <sheetProtection selectLockedCells="1" selectUnlockedCells="1"/>
  <mergeCells count="1">
    <mergeCell ref="C1:I3"/>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昔と比べよう</vt:lpstr>
      <vt:lpstr>graphdata</vt:lpstr>
      <vt:lpstr>data</vt:lpstr>
      <vt:lpstr>昔と比べよう!Print_Area</vt:lpstr>
      <vt:lpstr>市町村名</vt:lpstr>
      <vt:lpstr>地域名</vt:lpstr>
      <vt:lpstr>都道府県名</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114120</cp:lastModifiedBy>
  <cp:lastPrinted>2019-07-02T04:57:01Z</cp:lastPrinted>
  <dcterms:created xsi:type="dcterms:W3CDTF">2018-10-01T04:19:01Z</dcterms:created>
  <dcterms:modified xsi:type="dcterms:W3CDTF">2021-12-22T05:59:15Z</dcterms:modified>
</cp:coreProperties>
</file>