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5385" tabRatio="645" activeTab="0"/>
  </bookViews>
  <sheets>
    <sheet name="資料１" sheetId="1" r:id="rId1"/>
    <sheet name="資料２" sheetId="2" r:id="rId2"/>
    <sheet name="資料３" sheetId="3" r:id="rId3"/>
    <sheet name="資料４" sheetId="4" r:id="rId4"/>
    <sheet name="資料５" sheetId="5" r:id="rId5"/>
  </sheets>
  <definedNames>
    <definedName name="_xlnm.Print_Area" localSheetId="0">'資料１'!$A$1:$K$45</definedName>
    <definedName name="_xlnm.Print_Area" localSheetId="1">'資料２'!$A$1:$O$37</definedName>
    <definedName name="_xlnm.Print_Area" localSheetId="2">'資料３'!$A$1:$P$43</definedName>
    <definedName name="_xlnm.Print_Area" localSheetId="3">'資料４'!$A$1:$L$47</definedName>
    <definedName name="_xlnm.Print_Area" localSheetId="4">'資料５'!$B$1:$N$44</definedName>
  </definedNames>
  <calcPr fullCalcOnLoad="1"/>
</workbook>
</file>

<file path=xl/sharedStrings.xml><?xml version="1.0" encoding="utf-8"?>
<sst xmlns="http://schemas.openxmlformats.org/spreadsheetml/2006/main" count="993" uniqueCount="297">
  <si>
    <t>（単位：人、世帯）</t>
  </si>
  <si>
    <t>世　帯　数</t>
  </si>
  <si>
    <t>世帯の増減</t>
  </si>
  <si>
    <t>　       １世帯当たりの平均構成人員</t>
  </si>
  <si>
    <t>増減数</t>
  </si>
  <si>
    <t>増減率</t>
  </si>
  <si>
    <t>県       計</t>
  </si>
  <si>
    <t>市　部　計</t>
  </si>
  <si>
    <t>郡　部　計</t>
  </si>
  <si>
    <t>和 歌 山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</si>
  <si>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</si>
  <si>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</si>
  <si>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</si>
  <si>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</si>
  <si>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</si>
  <si>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</si>
  <si>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</si>
  <si>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</si>
  <si>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</si>
  <si>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</si>
  <si>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</si>
  <si>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</si>
  <si>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</si>
  <si>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</si>
  <si>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西牟婁郡</t>
  </si>
  <si>
    <t>東牟婁郡</t>
  </si>
  <si>
    <t>（単位：人）</t>
  </si>
  <si>
    <t>県内他市町村との</t>
  </si>
  <si>
    <t>県外・国外との</t>
  </si>
  <si>
    <t>転入</t>
  </si>
  <si>
    <t>転出</t>
  </si>
  <si>
    <t>転出入差　ａ</t>
  </si>
  <si>
    <t>転出入差　ｂ</t>
  </si>
  <si>
    <t>転入者</t>
  </si>
  <si>
    <t>転出者</t>
  </si>
  <si>
    <t>海   南   市</t>
  </si>
  <si>
    <t>　</t>
  </si>
  <si>
    <t>（単位：人、％）</t>
  </si>
  <si>
    <t>人口</t>
  </si>
  <si>
    <t>総数</t>
  </si>
  <si>
    <t>男</t>
  </si>
  <si>
    <t>女</t>
  </si>
  <si>
    <t>自然増減</t>
  </si>
  <si>
    <t>社会増減</t>
  </si>
  <si>
    <t>人口１千人当たり</t>
  </si>
  <si>
    <t>　　</t>
  </si>
  <si>
    <t>紀の川市</t>
  </si>
  <si>
    <t>岩出市</t>
  </si>
  <si>
    <t>串本町</t>
  </si>
  <si>
    <t>紀美野町</t>
  </si>
  <si>
    <t>有田川町</t>
  </si>
  <si>
    <t>美浜町</t>
  </si>
  <si>
    <t>日高町</t>
  </si>
  <si>
    <t>由良町</t>
  </si>
  <si>
    <t>印南町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</si>
  <si>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</si>
  <si>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</si>
  <si>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</si>
  <si>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</si>
  <si>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</si>
  <si>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</si>
  <si>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</si>
  <si>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</si>
  <si>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みなべ町</t>
  </si>
  <si>
    <t>県計</t>
  </si>
  <si>
    <t>市部計</t>
  </si>
  <si>
    <t>郡部計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</si>
  <si>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</si>
  <si>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</si>
  <si>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</si>
  <si>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</si>
  <si>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</si>
  <si>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</si>
  <si>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</si>
  <si>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</si>
  <si>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</si>
  <si>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海草郡計</t>
  </si>
  <si>
    <t>伊都郡計</t>
  </si>
  <si>
    <t>九度山町</t>
  </si>
  <si>
    <t>高野町</t>
  </si>
  <si>
    <t>有田郡計</t>
  </si>
  <si>
    <t>湯浅町</t>
  </si>
  <si>
    <t>広川町</t>
  </si>
  <si>
    <t>有田川町</t>
  </si>
  <si>
    <t>日高郡計</t>
  </si>
  <si>
    <t>西牟婁郡計</t>
  </si>
  <si>
    <t>東牟婁郡計</t>
  </si>
  <si>
    <t>増減率 %</t>
  </si>
  <si>
    <t>紀美野町</t>
  </si>
  <si>
    <t>人</t>
  </si>
  <si>
    <t>みなべ町</t>
  </si>
  <si>
    <t>市町村名</t>
  </si>
  <si>
    <t>順位</t>
  </si>
  <si>
    <t>資料３　市町村別出生・死亡数</t>
  </si>
  <si>
    <t>市町村名</t>
  </si>
  <si>
    <t>*kj03 列01</t>
  </si>
  <si>
    <t>出生</t>
  </si>
  <si>
    <t>死亡</t>
  </si>
  <si>
    <t>出生数</t>
  </si>
  <si>
    <t>死亡数</t>
  </si>
  <si>
    <t>市町村名</t>
  </si>
  <si>
    <t>　　資料５　世帯数と１世帯当たりの平均構成人員</t>
  </si>
  <si>
    <t>　資料４　市町村別、転入・転出数（県内他市町村からの転出入及び県外・国外からの転出入）</t>
  </si>
  <si>
    <t>資料２　市町村人口増減順位</t>
  </si>
  <si>
    <t xml:space="preserve">増減数 </t>
  </si>
  <si>
    <t>県　計</t>
  </si>
  <si>
    <t>　</t>
  </si>
  <si>
    <t>1年間の増減</t>
  </si>
  <si>
    <t>１年間の</t>
  </si>
  <si>
    <t>自然増減数</t>
  </si>
  <si>
    <t>-</t>
  </si>
  <si>
    <t>-</t>
  </si>
  <si>
    <t>自然増減率</t>
  </si>
  <si>
    <t>出生率</t>
  </si>
  <si>
    <t>死亡率</t>
  </si>
  <si>
    <t>第四表</t>
  </si>
  <si>
    <t>転入　県・国外から</t>
  </si>
  <si>
    <t>転入　県内から</t>
  </si>
  <si>
    <t>転入　その他</t>
  </si>
  <si>
    <t>転入　計</t>
  </si>
  <si>
    <t>転出　県・国外へ</t>
  </si>
  <si>
    <t>転出　県内へ</t>
  </si>
  <si>
    <t>転出　その他</t>
  </si>
  <si>
    <t>転出　計</t>
  </si>
  <si>
    <t>転出入差計</t>
  </si>
  <si>
    <t>転入率</t>
  </si>
  <si>
    <t>転出率</t>
  </si>
  <si>
    <t>％</t>
  </si>
  <si>
    <t>　100　　県     計</t>
  </si>
  <si>
    <t>　110　　市 部 計</t>
  </si>
  <si>
    <t>　120　　郡 部 計</t>
  </si>
  <si>
    <t>　　201　 　和歌山 市</t>
  </si>
  <si>
    <t>　　202　　 海　南　市</t>
  </si>
  <si>
    <t>　　203　 　橋  本  市</t>
  </si>
  <si>
    <t>　　204　 　有  田  市</t>
  </si>
  <si>
    <t>　　205　 　御  坊  市</t>
  </si>
  <si>
    <t>　　206　 　田  辺  市</t>
  </si>
  <si>
    <t>　　207　 　新  宮  市</t>
  </si>
  <si>
    <t>　　208　 　紀の川 市</t>
  </si>
  <si>
    <t>　　209　 　岩  出  市</t>
  </si>
  <si>
    <t xml:space="preserve">  300　　海草郡計</t>
  </si>
  <si>
    <t>　　304　 　紀美野　町</t>
  </si>
  <si>
    <t>　340　　伊都郡　計</t>
  </si>
  <si>
    <t>　　341　 　かつらぎ町</t>
  </si>
  <si>
    <t>　　343　 　九度山　町</t>
  </si>
  <si>
    <t>　　344　 　高　野　町</t>
  </si>
  <si>
    <t>　360　　有田郡　計</t>
  </si>
  <si>
    <t>　　361　 　湯   浅  町</t>
  </si>
  <si>
    <t>　　362　　 広　 川  町</t>
  </si>
  <si>
    <t>　　366　 　有田川　町</t>
  </si>
  <si>
    <t>　380　　日高郡　計</t>
  </si>
  <si>
    <t>　　381　 　美   浜  町</t>
  </si>
  <si>
    <t>　　382　 　日   高  町</t>
  </si>
  <si>
    <t>　　383　 　由   良  町</t>
  </si>
  <si>
    <t>　　390　 　印   南  町</t>
  </si>
  <si>
    <t>　　391　 　みなべ　町</t>
  </si>
  <si>
    <t>　　392　 　日高川　町</t>
  </si>
  <si>
    <t>　400　　西牟婁郡計</t>
  </si>
  <si>
    <t>　　401　　 白   浜  町</t>
  </si>
  <si>
    <t>　　404　 　上富田  町</t>
  </si>
  <si>
    <t>　　406　 　すさみ   町</t>
  </si>
  <si>
    <t>　420　　東牟婁郡計</t>
  </si>
  <si>
    <t>　　421 　　那智勝浦町</t>
  </si>
  <si>
    <t>　　422　 　太   地   町</t>
  </si>
  <si>
    <t>　　424　 　古座川   町</t>
  </si>
  <si>
    <t>　　427　 　北   山   村</t>
  </si>
  <si>
    <t>　　428　 　串   本   町</t>
  </si>
  <si>
    <t xml:space="preserve">     第二表</t>
  </si>
  <si>
    <t>世</t>
  </si>
  <si>
    <t>帯</t>
  </si>
  <si>
    <t>数</t>
  </si>
  <si>
    <t>市　　町　　村</t>
  </si>
  <si>
    <t>1世帯平均</t>
  </si>
  <si>
    <t>増減率</t>
  </si>
  <si>
    <t>4月1日現在</t>
  </si>
  <si>
    <t>増加数</t>
  </si>
  <si>
    <t>減少数</t>
  </si>
  <si>
    <t>差引増減数</t>
  </si>
  <si>
    <t>4月1日総数</t>
  </si>
  <si>
    <t>構成人員</t>
  </si>
  <si>
    <t>％</t>
  </si>
  <si>
    <t>　100　　県     計</t>
  </si>
  <si>
    <t>　110　　市 部 計</t>
  </si>
  <si>
    <t>　120　　郡 部 計</t>
  </si>
  <si>
    <t>　　201　 　和歌山 市</t>
  </si>
  <si>
    <t>　　202　　 海　南　市</t>
  </si>
  <si>
    <t>　　203　 　橋  本  市</t>
  </si>
  <si>
    <t>　　204　 　有  田  市</t>
  </si>
  <si>
    <t>　　205　 　御  坊  市</t>
  </si>
  <si>
    <t>　　206　 　田  辺  市</t>
  </si>
  <si>
    <t>　　207　 　新  宮  市</t>
  </si>
  <si>
    <t>　　208　 　紀の川 市</t>
  </si>
  <si>
    <t>　　209　 　岩  出  市</t>
  </si>
  <si>
    <t xml:space="preserve">  300　　海草郡計</t>
  </si>
  <si>
    <t>　　304　 　紀美野　町</t>
  </si>
  <si>
    <t>　340　　伊都郡　計</t>
  </si>
  <si>
    <t>　　341　 　かつらぎ町</t>
  </si>
  <si>
    <t>　　343　 　九度山　町</t>
  </si>
  <si>
    <t>　　344　 　高　野　町</t>
  </si>
  <si>
    <t>　360　　有田郡　計</t>
  </si>
  <si>
    <t>　　361　 　湯   浅  町</t>
  </si>
  <si>
    <t>　　362　　 広　 川  町</t>
  </si>
  <si>
    <t>　　366　 　有田川　町</t>
  </si>
  <si>
    <t>　380　　日高郡　計</t>
  </si>
  <si>
    <t>　　381　 　美   浜  町</t>
  </si>
  <si>
    <t>　　382　 　日   高  町</t>
  </si>
  <si>
    <t>　　383　 　由   良  町</t>
  </si>
  <si>
    <t>　　390　 　印   南  町</t>
  </si>
  <si>
    <t>　　391　 　みなべ　町</t>
  </si>
  <si>
    <t>　　392　 　日高川　町</t>
  </si>
  <si>
    <t>　400　　西牟婁郡計</t>
  </si>
  <si>
    <t>　　401　　 白   浜  町</t>
  </si>
  <si>
    <t>　　404　 　上富田  町</t>
  </si>
  <si>
    <t>　　406　 　すさみ   町</t>
  </si>
  <si>
    <t>　420　　東牟婁郡計</t>
  </si>
  <si>
    <t>　　421 　　那智勝浦町</t>
  </si>
  <si>
    <t>　　422　 　太   地   町</t>
  </si>
  <si>
    <t>　　424　 　古座川   町</t>
  </si>
  <si>
    <t>　　427　 　北   山   村</t>
  </si>
  <si>
    <t>　　428　 　串   本   町</t>
  </si>
  <si>
    <t>（システム帳票）</t>
  </si>
  <si>
    <t>自　　　　　　　　然　　　　　　　　動　　　　　　　　態</t>
  </si>
  <si>
    <t>自 然 増 減 状 態</t>
  </si>
  <si>
    <t>出　　　生　　　数</t>
  </si>
  <si>
    <t>死　　　亡　　　数</t>
  </si>
  <si>
    <t>総　数</t>
  </si>
  <si>
    <t>第三表（システム帳票）</t>
  </si>
  <si>
    <t>市町村出生数順位
（人口１千人当たり）</t>
  </si>
  <si>
    <t>市町村死亡数順位
（人口１千人当たり）</t>
  </si>
  <si>
    <t>平均構成人員多い順（並べ替え）</t>
  </si>
  <si>
    <t>四捨五入なし</t>
  </si>
  <si>
    <t>１世帯当たりの
平均構成人員</t>
  </si>
  <si>
    <t>人口増減数並べ替え</t>
  </si>
  <si>
    <t>自然増減数並べ替え</t>
  </si>
  <si>
    <t>社会増減数並べ替え</t>
  </si>
  <si>
    <t>人口増減率並べ替え</t>
  </si>
  <si>
    <t>県内他市町村、県外・国外との転出入の状況</t>
  </si>
  <si>
    <t>人　　　口　　　比　　（％）</t>
  </si>
  <si>
    <t>和歌山市</t>
  </si>
  <si>
    <t>御坊市</t>
  </si>
  <si>
    <t>新宮市</t>
  </si>
  <si>
    <t>海南市</t>
  </si>
  <si>
    <t>橋本市</t>
  </si>
  <si>
    <r>
      <t>平成</t>
    </r>
    <r>
      <rPr>
        <sz val="11"/>
        <rFont val="ＭＳ 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ゴシック"/>
        <family val="3"/>
      </rPr>
      <t>4</t>
    </r>
    <r>
      <rPr>
        <sz val="11"/>
        <rFont val="ＭＳ Ｐゴシック"/>
        <family val="3"/>
      </rPr>
      <t>月１日現在</t>
    </r>
  </si>
  <si>
    <t>平成23年</t>
  </si>
  <si>
    <t>平成23年
4月</t>
  </si>
  <si>
    <t>平成23年4月
人口</t>
  </si>
  <si>
    <t>　</t>
  </si>
  <si>
    <t>社会増減</t>
  </si>
  <si>
    <t>　人口１千人当たり</t>
  </si>
  <si>
    <t>1  年   間   の   増   減</t>
  </si>
  <si>
    <t>％</t>
  </si>
  <si>
    <t>田辺市</t>
  </si>
  <si>
    <t>有田市</t>
  </si>
  <si>
    <t>九度山町</t>
  </si>
  <si>
    <t>高野町</t>
  </si>
  <si>
    <t>湯浅町</t>
  </si>
  <si>
    <t>広川町</t>
  </si>
  <si>
    <t>海草郡</t>
  </si>
  <si>
    <t>伊都郡</t>
  </si>
  <si>
    <t>有田郡</t>
  </si>
  <si>
    <t>日高郡</t>
  </si>
  <si>
    <t>みなべ町</t>
  </si>
  <si>
    <t>西牟婁郡</t>
  </si>
  <si>
    <t>東牟婁郡</t>
  </si>
  <si>
    <t>ａ＋ｂ</t>
  </si>
  <si>
    <t>県　計</t>
  </si>
  <si>
    <t>市部計</t>
  </si>
  <si>
    <t>郡部計</t>
  </si>
  <si>
    <t>　「県外・国外」は「転出先不明」「従前の住所なし」を含む。</t>
  </si>
  <si>
    <t>　　資料１　　平成24年4月１日現在の和歌山県の人口（和歌山県人口調査結果）</t>
  </si>
  <si>
    <r>
      <t>平成</t>
    </r>
    <r>
      <rPr>
        <sz val="11"/>
        <rFont val="ＭＳ 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ゴシック"/>
        <family val="3"/>
      </rPr>
      <t>4</t>
    </r>
    <r>
      <rPr>
        <sz val="11"/>
        <rFont val="ＭＳ Ｐゴシック"/>
        <family val="3"/>
      </rPr>
      <t>月１日現在</t>
    </r>
  </si>
  <si>
    <t>増減率＝（平成23年4月～平成24年3月までの増減数）／平成23年4月1日現在の推計人口×100</t>
  </si>
  <si>
    <t>　自　平成　23.　4.  1</t>
  </si>
  <si>
    <t>　至　平成　24.  3. 31</t>
  </si>
  <si>
    <t>人口１千人当たりの出生数（死亡数）
＝出生数（死亡数）／平成23年4月1日現在人口×1,000</t>
  </si>
  <si>
    <t>　自　平成　23.  4. 　1</t>
  </si>
  <si>
    <t>　至　平成　24.  3. 31</t>
  </si>
  <si>
    <r>
      <t>※人口１千人当たりの転入者（転出者）＝転入者（転出者）／平成</t>
    </r>
    <r>
      <rPr>
        <sz val="11"/>
        <rFont val="ＭＳ ゴシック"/>
        <family val="3"/>
      </rPr>
      <t>23</t>
    </r>
    <r>
      <rPr>
        <sz val="11"/>
        <rFont val="ＭＳ Ｐゴシック"/>
        <family val="3"/>
      </rPr>
      <t>年4月1日現在の推計人口×1,000</t>
    </r>
    <r>
      <rPr>
        <sz val="11"/>
        <rFont val="ＭＳ ゴシック"/>
        <family val="3"/>
      </rPr>
      <t xml:space="preserve">    </t>
    </r>
  </si>
  <si>
    <t>平成24年</t>
  </si>
  <si>
    <t>平成24年4月
平均構成人員</t>
  </si>
  <si>
    <t>平成24年4月
人口</t>
  </si>
  <si>
    <t>市町村順位
（平成24年4月）</t>
  </si>
  <si>
    <t>平成24年
4月</t>
  </si>
  <si>
    <t>増減率＝（平成23年4月～平成24年3月までの増減数）／平成23年4月1日現在の世帯数×100</t>
  </si>
  <si>
    <t>紀の川市</t>
  </si>
  <si>
    <t>岩出市</t>
  </si>
  <si>
    <t>紀美野町</t>
  </si>
  <si>
    <t>有田川町</t>
  </si>
  <si>
    <t>日高川町</t>
  </si>
  <si>
    <t>那智勝浦町</t>
  </si>
  <si>
    <t>串本町</t>
  </si>
  <si>
    <t>人口増減数　　計▲7,138人</t>
  </si>
  <si>
    <t>自然増減数　　計▲4,980人</t>
  </si>
  <si>
    <t>社会増減数　　計▲2,158人</t>
  </si>
  <si>
    <t>人口総数
（23.4.1現在）</t>
  </si>
  <si>
    <t>人口増減率　　▲0.72％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</si>
</sst>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0;&quot;▲ &quot;0.00"/>
    <numFmt numFmtId="179" formatCode="0.0;&quot;▲ &quot;0.0"/>
    <numFmt numFmtId="180" formatCode="#,##0.0;[Red]\-#,##0.0"/>
    <numFmt numFmtId="181" formatCode="\(#,##0\);&quot;(▲ &quot;#,##0\)"/>
    <numFmt numFmtId="182" formatCode="\(0.00\);&quot;(▲ &quot;0.00\)"/>
    <numFmt numFmtId="183" formatCode="#,##0_ "/>
    <numFmt numFmtId="184" formatCode="#,##0_);[Red]\(#,##0\)"/>
    <numFmt numFmtId="185" formatCode="#,##0;&quot;△ &quot;#,##0"/>
    <numFmt numFmtId="186" formatCode="###,###,###,##0;&quot;-&quot;##,###,###,##0"/>
    <numFmt numFmtId="187" formatCode="0.00_ "/>
    <numFmt numFmtId="188" formatCode="#,##0.0;&quot;▲ &quot;#,##0.0"/>
    <numFmt numFmtId="189" formatCode="#,##0.00_ ;[Red]\-#,##0.00\ "/>
    <numFmt numFmtId="190" formatCode="#,##0.00;&quot;▲ &quot;#,##0.00"/>
    <numFmt numFmtId="191" formatCode="mmm\-yyyy"/>
    <numFmt numFmtId="192" formatCode="#,##0.00000_);[Red]\(#,##0.00000\)"/>
    <numFmt numFmtId="193" formatCode="#,##0.0000000_);[Red]\(#,##0.0000000\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[Red]\-#,##0\ "/>
    <numFmt numFmtId="200" formatCode="0.00000"/>
    <numFmt numFmtId="201" formatCode="0.0000"/>
    <numFmt numFmtId="202" formatCode="0.000"/>
    <numFmt numFmtId="203" formatCode="0.000_ "/>
    <numFmt numFmtId="204" formatCode="0.0_ "/>
    <numFmt numFmtId="205" formatCode="0.0000_ "/>
    <numFmt numFmtId="206" formatCode="#,##0.0000_);[Red]\(#,##0.0000\)"/>
    <numFmt numFmtId="207" formatCode="0.0000000_ "/>
    <numFmt numFmtId="208" formatCode="0.000000_ "/>
    <numFmt numFmtId="209" formatCode="0.00000_ "/>
  </numFmts>
  <fonts count="14">
    <font>
      <sz val="11"/>
      <name val="ＭＳ 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8" fontId="6" fillId="0" borderId="1" xfId="17" applyNumberFormat="1" applyBorder="1" applyAlignment="1">
      <alignment/>
    </xf>
    <xf numFmtId="178" fontId="6" fillId="0" borderId="0" xfId="17" applyNumberFormat="1" applyBorder="1" applyAlignment="1">
      <alignment/>
    </xf>
    <xf numFmtId="38" fontId="6" fillId="0" borderId="1" xfId="17" applyBorder="1" applyAlignment="1">
      <alignment/>
    </xf>
    <xf numFmtId="38" fontId="6" fillId="0" borderId="0" xfId="17" applyBorder="1" applyAlignment="1">
      <alignment/>
    </xf>
    <xf numFmtId="178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" fillId="2" borderId="3" xfId="0" applyNumberFormat="1" applyFont="1" applyFill="1" applyBorder="1" applyAlignment="1">
      <alignment horizontal="center"/>
    </xf>
    <xf numFmtId="178" fontId="0" fillId="0" borderId="1" xfId="0" applyNumberFormat="1" applyBorder="1" applyAlignment="1">
      <alignment vertical="center"/>
    </xf>
    <xf numFmtId="177" fontId="5" fillId="2" borderId="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4" fontId="6" fillId="0" borderId="7" xfId="0" applyNumberFormat="1" applyFont="1" applyFill="1" applyBorder="1" applyAlignment="1">
      <alignment vertical="center"/>
    </xf>
    <xf numFmtId="177" fontId="5" fillId="2" borderId="8" xfId="0" applyNumberFormat="1" applyFont="1" applyFill="1" applyBorder="1" applyAlignment="1">
      <alignment horizontal="center" vertical="top"/>
    </xf>
    <xf numFmtId="0" fontId="0" fillId="0" borderId="7" xfId="0" applyFill="1" applyBorder="1" applyAlignment="1">
      <alignment vertical="center"/>
    </xf>
    <xf numFmtId="187" fontId="6" fillId="0" borderId="7" xfId="0" applyNumberFormat="1" applyFont="1" applyBorder="1" applyAlignment="1">
      <alignment vertical="center"/>
    </xf>
    <xf numFmtId="177" fontId="6" fillId="0" borderId="1" xfId="17" applyNumberFormat="1" applyBorder="1" applyAlignment="1">
      <alignment/>
    </xf>
    <xf numFmtId="177" fontId="6" fillId="0" borderId="0" xfId="17" applyNumberFormat="1" applyBorder="1" applyAlignment="1">
      <alignment/>
    </xf>
    <xf numFmtId="176" fontId="6" fillId="0" borderId="9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left"/>
    </xf>
    <xf numFmtId="176" fontId="6" fillId="0" borderId="9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/>
    </xf>
    <xf numFmtId="176" fontId="6" fillId="0" borderId="13" xfId="0" applyNumberFormat="1" applyFont="1" applyBorder="1" applyAlignment="1">
      <alignment horizontal="center" shrinkToFit="1"/>
    </xf>
    <xf numFmtId="176" fontId="6" fillId="0" borderId="6" xfId="0" applyNumberFormat="1" applyFont="1" applyBorder="1" applyAlignment="1">
      <alignment horizontal="center" shrinkToFit="1"/>
    </xf>
    <xf numFmtId="176" fontId="6" fillId="0" borderId="14" xfId="0" applyNumberFormat="1" applyFont="1" applyBorder="1" applyAlignment="1">
      <alignment horizontal="center" shrinkToFit="1"/>
    </xf>
    <xf numFmtId="176" fontId="6" fillId="0" borderId="6" xfId="0" applyNumberFormat="1" applyFont="1" applyBorder="1" applyAlignment="1">
      <alignment shrinkToFit="1"/>
    </xf>
    <xf numFmtId="176" fontId="6" fillId="0" borderId="7" xfId="0" applyNumberFormat="1" applyFont="1" applyBorder="1" applyAlignment="1">
      <alignment horizontal="center" shrinkToFit="1"/>
    </xf>
    <xf numFmtId="176" fontId="6" fillId="0" borderId="15" xfId="0" applyNumberFormat="1" applyFont="1" applyBorder="1" applyAlignment="1">
      <alignment horizont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7" fontId="6" fillId="0" borderId="8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vertical="center" wrapText="1"/>
    </xf>
    <xf numFmtId="177" fontId="6" fillId="0" borderId="8" xfId="0" applyNumberFormat="1" applyFont="1" applyBorder="1" applyAlignment="1">
      <alignment vertical="center" wrapText="1"/>
    </xf>
    <xf numFmtId="188" fontId="6" fillId="0" borderId="8" xfId="0" applyNumberFormat="1" applyFont="1" applyBorder="1" applyAlignment="1">
      <alignment horizontal="right" vertical="center" wrapText="1"/>
    </xf>
    <xf numFmtId="188" fontId="6" fillId="0" borderId="19" xfId="0" applyNumberFormat="1" applyFont="1" applyBorder="1" applyAlignment="1">
      <alignment horizontal="right" vertical="center" wrapText="1"/>
    </xf>
    <xf numFmtId="179" fontId="6" fillId="0" borderId="8" xfId="0" applyNumberFormat="1" applyFont="1" applyBorder="1" applyAlignment="1">
      <alignment vertical="center" wrapText="1"/>
    </xf>
    <xf numFmtId="179" fontId="6" fillId="0" borderId="19" xfId="0" applyNumberFormat="1" applyFont="1" applyBorder="1" applyAlignment="1">
      <alignment vertical="center" wrapText="1"/>
    </xf>
    <xf numFmtId="177" fontId="6" fillId="0" borderId="6" xfId="0" applyNumberFormat="1" applyFont="1" applyBorder="1" applyAlignment="1">
      <alignment vertical="center" wrapText="1"/>
    </xf>
    <xf numFmtId="179" fontId="6" fillId="0" borderId="6" xfId="0" applyNumberFormat="1" applyFont="1" applyBorder="1" applyAlignment="1">
      <alignment vertical="center" wrapText="1"/>
    </xf>
    <xf numFmtId="179" fontId="6" fillId="0" borderId="15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vertical="center" wrapText="1"/>
    </xf>
    <xf numFmtId="179" fontId="6" fillId="0" borderId="20" xfId="0" applyNumberFormat="1" applyFont="1" applyBorder="1" applyAlignment="1">
      <alignment vertical="center" wrapText="1"/>
    </xf>
    <xf numFmtId="177" fontId="6" fillId="0" borderId="8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 wrapText="1"/>
    </xf>
    <xf numFmtId="179" fontId="6" fillId="0" borderId="21" xfId="0" applyNumberFormat="1" applyFont="1" applyBorder="1" applyAlignment="1">
      <alignment vertical="center" wrapText="1"/>
    </xf>
    <xf numFmtId="177" fontId="6" fillId="0" borderId="22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 wrapText="1"/>
    </xf>
    <xf numFmtId="179" fontId="6" fillId="0" borderId="23" xfId="0" applyNumberFormat="1" applyFont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187" fontId="6" fillId="0" borderId="5" xfId="0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87" fontId="6" fillId="0" borderId="8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187" fontId="6" fillId="0" borderId="6" xfId="0" applyNumberFormat="1" applyFont="1" applyBorder="1" applyAlignment="1">
      <alignment vertical="center"/>
    </xf>
    <xf numFmtId="177" fontId="5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right"/>
    </xf>
    <xf numFmtId="177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vertical="center"/>
    </xf>
    <xf numFmtId="178" fontId="5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distributed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/>
    </xf>
    <xf numFmtId="177" fontId="5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vertical="center" shrinkToFit="1"/>
    </xf>
    <xf numFmtId="178" fontId="5" fillId="0" borderId="6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center"/>
    </xf>
    <xf numFmtId="177" fontId="6" fillId="0" borderId="8" xfId="0" applyNumberFormat="1" applyFont="1" applyFill="1" applyBorder="1" applyAlignment="1">
      <alignment vertical="center"/>
    </xf>
    <xf numFmtId="177" fontId="6" fillId="0" borderId="8" xfId="17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177" fontId="0" fillId="0" borderId="7" xfId="0" applyNumberFormat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 wrapText="1"/>
    </xf>
    <xf numFmtId="190" fontId="0" fillId="0" borderId="7" xfId="0" applyNumberFormat="1" applyBorder="1" applyAlignment="1">
      <alignment horizontal="right" vertical="center"/>
    </xf>
    <xf numFmtId="176" fontId="0" fillId="0" borderId="17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right" wrapText="1"/>
    </xf>
    <xf numFmtId="176" fontId="0" fillId="0" borderId="20" xfId="0" applyNumberFormat="1" applyFont="1" applyBorder="1" applyAlignment="1">
      <alignment horizontal="right" wrapText="1"/>
    </xf>
    <xf numFmtId="176" fontId="0" fillId="0" borderId="0" xfId="0" applyNumberForma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center" shrinkToFit="1"/>
    </xf>
    <xf numFmtId="176" fontId="0" fillId="0" borderId="0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vertical="center" wrapText="1"/>
    </xf>
    <xf numFmtId="187" fontId="6" fillId="0" borderId="4" xfId="0" applyNumberFormat="1" applyFont="1" applyBorder="1" applyAlignment="1">
      <alignment vertical="center"/>
    </xf>
    <xf numFmtId="187" fontId="6" fillId="0" borderId="25" xfId="0" applyNumberFormat="1" applyFont="1" applyBorder="1" applyAlignment="1">
      <alignment vertical="center"/>
    </xf>
    <xf numFmtId="187" fontId="6" fillId="0" borderId="13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0" fontId="11" fillId="0" borderId="0" xfId="0" applyFont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11" fillId="0" borderId="7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177" fontId="5" fillId="2" borderId="27" xfId="0" applyNumberFormat="1" applyFont="1" applyFill="1" applyBorder="1" applyAlignment="1">
      <alignment horizontal="center"/>
    </xf>
    <xf numFmtId="178" fontId="5" fillId="2" borderId="5" xfId="0" applyNumberFormat="1" applyFont="1" applyFill="1" applyBorder="1" applyAlignment="1">
      <alignment horizontal="center"/>
    </xf>
    <xf numFmtId="178" fontId="5" fillId="2" borderId="6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177" fontId="5" fillId="3" borderId="4" xfId="0" applyNumberFormat="1" applyFont="1" applyFill="1" applyBorder="1" applyAlignment="1">
      <alignment horizontal="center"/>
    </xf>
    <xf numFmtId="177" fontId="5" fillId="3" borderId="8" xfId="0" applyNumberFormat="1" applyFont="1" applyFill="1" applyBorder="1" applyAlignment="1">
      <alignment horizontal="center" vertical="top"/>
    </xf>
    <xf numFmtId="177" fontId="11" fillId="3" borderId="7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178" fontId="5" fillId="3" borderId="5" xfId="0" applyNumberFormat="1" applyFont="1" applyFill="1" applyBorder="1" applyAlignment="1">
      <alignment horizontal="center"/>
    </xf>
    <xf numFmtId="178" fontId="5" fillId="3" borderId="6" xfId="0" applyNumberFormat="1" applyFont="1" applyFill="1" applyBorder="1" applyAlignment="1">
      <alignment horizontal="center"/>
    </xf>
    <xf numFmtId="177" fontId="5" fillId="3" borderId="27" xfId="0" applyNumberFormat="1" applyFont="1" applyFill="1" applyBorder="1" applyAlignment="1">
      <alignment horizontal="center"/>
    </xf>
    <xf numFmtId="177" fontId="5" fillId="3" borderId="7" xfId="0" applyNumberFormat="1" applyFont="1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 wrapText="1"/>
    </xf>
    <xf numFmtId="177" fontId="6" fillId="0" borderId="7" xfId="0" applyNumberFormat="1" applyFont="1" applyFill="1" applyBorder="1" applyAlignment="1" applyProtection="1">
      <alignment vertical="center"/>
      <protection/>
    </xf>
    <xf numFmtId="177" fontId="6" fillId="0" borderId="28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6" fillId="0" borderId="7" xfId="17" applyFont="1" applyFill="1" applyBorder="1" applyAlignment="1">
      <alignment/>
    </xf>
    <xf numFmtId="57" fontId="0" fillId="0" borderId="7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0" xfId="0" applyNumberFormat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176" fontId="0" fillId="0" borderId="5" xfId="0" applyNumberFormat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76" fontId="0" fillId="0" borderId="6" xfId="0" applyNumberFormat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84" fontId="6" fillId="0" borderId="7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distributed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distributed" shrinkToFit="1"/>
      <protection locked="0"/>
    </xf>
    <xf numFmtId="0" fontId="0" fillId="0" borderId="34" xfId="0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horizontal="distributed" vertical="center"/>
      <protection locked="0"/>
    </xf>
    <xf numFmtId="184" fontId="6" fillId="0" borderId="28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9" fontId="6" fillId="0" borderId="0" xfId="0" applyNumberFormat="1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3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vertical="center"/>
    </xf>
    <xf numFmtId="3" fontId="0" fillId="0" borderId="52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177" fontId="6" fillId="0" borderId="5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 applyProtection="1">
      <alignment vertical="center"/>
      <protection locked="0"/>
    </xf>
    <xf numFmtId="177" fontId="6" fillId="0" borderId="8" xfId="17" applyNumberFormat="1" applyFont="1" applyFill="1" applyBorder="1" applyAlignment="1" applyProtection="1">
      <alignment vertical="center"/>
      <protection locked="0"/>
    </xf>
    <xf numFmtId="177" fontId="6" fillId="0" borderId="6" xfId="0" applyNumberFormat="1" applyFont="1" applyFill="1" applyBorder="1" applyAlignment="1" applyProtection="1">
      <alignment vertical="center"/>
      <protection locked="0"/>
    </xf>
    <xf numFmtId="177" fontId="6" fillId="0" borderId="6" xfId="17" applyNumberFormat="1" applyFont="1" applyFill="1" applyBorder="1" applyAlignment="1" applyProtection="1">
      <alignment vertical="center"/>
      <protection locked="0"/>
    </xf>
    <xf numFmtId="177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0" fontId="0" fillId="0" borderId="0" xfId="0" applyAlignment="1">
      <alignment/>
    </xf>
    <xf numFmtId="177" fontId="0" fillId="0" borderId="5" xfId="0" applyNumberFormat="1" applyBorder="1" applyAlignment="1">
      <alignment horizontal="right" vertical="center"/>
    </xf>
    <xf numFmtId="190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90" fontId="0" fillId="0" borderId="8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90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93" fontId="6" fillId="0" borderId="7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 wrapText="1"/>
    </xf>
    <xf numFmtId="56" fontId="11" fillId="0" borderId="7" xfId="0" applyNumberFormat="1" applyFont="1" applyBorder="1" applyAlignment="1">
      <alignment vertical="center" wrapText="1"/>
    </xf>
    <xf numFmtId="0" fontId="0" fillId="5" borderId="7" xfId="0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7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38" xfId="0" applyFont="1" applyFill="1" applyBorder="1" applyAlignment="1">
      <alignment horizontal="distributed" vertical="center"/>
    </xf>
    <xf numFmtId="176" fontId="6" fillId="0" borderId="54" xfId="0" applyNumberFormat="1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5" borderId="26" xfId="0" applyFill="1" applyBorder="1" applyAlignment="1">
      <alignment vertical="center"/>
    </xf>
    <xf numFmtId="0" fontId="0" fillId="5" borderId="26" xfId="0" applyFill="1" applyBorder="1" applyAlignment="1">
      <alignment horizontal="right"/>
    </xf>
    <xf numFmtId="0" fontId="0" fillId="5" borderId="26" xfId="0" applyFill="1" applyBorder="1" applyAlignment="1">
      <alignment horizontal="left"/>
    </xf>
    <xf numFmtId="176" fontId="0" fillId="0" borderId="0" xfId="0" applyNumberFormat="1" applyBorder="1" applyAlignment="1">
      <alignment vertical="center"/>
    </xf>
    <xf numFmtId="176" fontId="5" fillId="0" borderId="29" xfId="0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78" fontId="0" fillId="0" borderId="7" xfId="0" applyNumberForma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/>
    </xf>
    <xf numFmtId="177" fontId="5" fillId="0" borderId="3" xfId="0" applyNumberFormat="1" applyFont="1" applyFill="1" applyBorder="1" applyAlignment="1">
      <alignment horizontal="center"/>
    </xf>
    <xf numFmtId="178" fontId="5" fillId="0" borderId="20" xfId="0" applyNumberFormat="1" applyFont="1" applyFill="1" applyBorder="1" applyAlignment="1">
      <alignment horizontal="center"/>
    </xf>
    <xf numFmtId="0" fontId="0" fillId="0" borderId="32" xfId="0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177" fontId="5" fillId="0" borderId="8" xfId="0" applyNumberFormat="1" applyFont="1" applyFill="1" applyBorder="1" applyAlignment="1">
      <alignment horizontal="center" vertical="top"/>
    </xf>
    <xf numFmtId="177" fontId="5" fillId="0" borderId="5" xfId="0" applyNumberFormat="1" applyFont="1" applyFill="1" applyBorder="1" applyAlignment="1">
      <alignment horizontal="center"/>
    </xf>
    <xf numFmtId="178" fontId="5" fillId="0" borderId="19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distributed" vertical="center" shrinkToFit="1"/>
    </xf>
    <xf numFmtId="0" fontId="0" fillId="0" borderId="30" xfId="0" applyFill="1" applyBorder="1" applyAlignment="1">
      <alignment horizontal="distributed" vertical="center"/>
    </xf>
    <xf numFmtId="0" fontId="0" fillId="0" borderId="37" xfId="0" applyBorder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 shrinkToFit="1"/>
    </xf>
    <xf numFmtId="177" fontId="4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7" fontId="6" fillId="0" borderId="7" xfId="0" applyNumberFormat="1" applyFont="1" applyFill="1" applyBorder="1" applyAlignment="1" applyProtection="1">
      <alignment vertical="center" wrapText="1"/>
      <protection/>
    </xf>
    <xf numFmtId="178" fontId="6" fillId="0" borderId="55" xfId="0" applyNumberFormat="1" applyFont="1" applyFill="1" applyBorder="1" applyAlignment="1" applyProtection="1">
      <alignment vertical="center"/>
      <protection/>
    </xf>
    <xf numFmtId="177" fontId="6" fillId="0" borderId="26" xfId="17" applyNumberFormat="1" applyFont="1" applyFill="1" applyBorder="1" applyAlignment="1" applyProtection="1">
      <alignment vertical="center"/>
      <protection/>
    </xf>
    <xf numFmtId="177" fontId="6" fillId="0" borderId="28" xfId="0" applyNumberFormat="1" applyFont="1" applyFill="1" applyBorder="1" applyAlignment="1" applyProtection="1">
      <alignment vertical="center"/>
      <protection locked="0"/>
    </xf>
    <xf numFmtId="178" fontId="6" fillId="0" borderId="5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8" xfId="0" applyNumberFormat="1" applyFill="1" applyBorder="1" applyAlignment="1">
      <alignment vertical="center"/>
    </xf>
    <xf numFmtId="178" fontId="11" fillId="0" borderId="5" xfId="0" applyNumberFormat="1" applyFont="1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11" fillId="0" borderId="7" xfId="0" applyNumberFormat="1" applyFont="1" applyFill="1" applyBorder="1" applyAlignment="1">
      <alignment vertical="center"/>
    </xf>
    <xf numFmtId="4" fontId="6" fillId="0" borderId="41" xfId="17" applyNumberFormat="1" applyBorder="1" applyAlignment="1">
      <alignment vertical="center"/>
    </xf>
    <xf numFmtId="4" fontId="6" fillId="0" borderId="42" xfId="17" applyNumberFormat="1" applyBorder="1" applyAlignment="1">
      <alignment vertical="center"/>
    </xf>
    <xf numFmtId="4" fontId="6" fillId="0" borderId="43" xfId="17" applyNumberFormat="1" applyBorder="1" applyAlignment="1">
      <alignment vertical="center"/>
    </xf>
    <xf numFmtId="4" fontId="6" fillId="0" borderId="18" xfId="17" applyNumberFormat="1" applyBorder="1" applyAlignment="1">
      <alignment vertical="center"/>
    </xf>
    <xf numFmtId="4" fontId="6" fillId="0" borderId="6" xfId="17" applyNumberFormat="1" applyBorder="1" applyAlignment="1">
      <alignment vertical="center"/>
    </xf>
    <xf numFmtId="4" fontId="6" fillId="0" borderId="15" xfId="17" applyNumberFormat="1" applyBorder="1" applyAlignment="1">
      <alignment vertical="center"/>
    </xf>
    <xf numFmtId="4" fontId="6" fillId="0" borderId="34" xfId="17" applyNumberFormat="1" applyBorder="1" applyAlignment="1">
      <alignment vertical="center"/>
    </xf>
    <xf numFmtId="4" fontId="6" fillId="0" borderId="7" xfId="17" applyNumberFormat="1" applyBorder="1" applyAlignment="1">
      <alignment vertical="center"/>
    </xf>
    <xf numFmtId="4" fontId="6" fillId="0" borderId="21" xfId="17" applyNumberFormat="1" applyBorder="1" applyAlignment="1">
      <alignment vertical="center"/>
    </xf>
    <xf numFmtId="4" fontId="6" fillId="0" borderId="46" xfId="17" applyNumberFormat="1" applyBorder="1" applyAlignment="1">
      <alignment vertical="center"/>
    </xf>
    <xf numFmtId="4" fontId="6" fillId="0" borderId="5" xfId="17" applyNumberFormat="1" applyBorder="1" applyAlignment="1">
      <alignment vertical="center"/>
    </xf>
    <xf numFmtId="4" fontId="6" fillId="0" borderId="20" xfId="17" applyNumberFormat="1" applyBorder="1" applyAlignment="1">
      <alignment vertical="center"/>
    </xf>
    <xf numFmtId="4" fontId="6" fillId="0" borderId="48" xfId="17" applyNumberFormat="1" applyBorder="1" applyAlignment="1">
      <alignment vertical="center"/>
    </xf>
    <xf numFmtId="4" fontId="6" fillId="0" borderId="49" xfId="17" applyNumberFormat="1" applyBorder="1" applyAlignment="1">
      <alignment vertical="center"/>
    </xf>
    <xf numFmtId="4" fontId="6" fillId="0" borderId="50" xfId="17" applyNumberFormat="1" applyBorder="1" applyAlignment="1">
      <alignment vertical="center"/>
    </xf>
    <xf numFmtId="4" fontId="6" fillId="0" borderId="30" xfId="17" applyNumberFormat="1" applyBorder="1" applyAlignment="1">
      <alignment vertical="center"/>
    </xf>
    <xf numFmtId="4" fontId="6" fillId="0" borderId="28" xfId="17" applyNumberFormat="1" applyBorder="1" applyAlignment="1">
      <alignment vertical="center"/>
    </xf>
    <xf numFmtId="4" fontId="6" fillId="0" borderId="31" xfId="17" applyNumberFormat="1" applyBorder="1" applyAlignment="1">
      <alignment vertical="center"/>
    </xf>
    <xf numFmtId="176" fontId="6" fillId="0" borderId="25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8" fontId="0" fillId="0" borderId="7" xfId="0" applyNumberFormat="1" applyBorder="1" applyAlignment="1" applyProtection="1">
      <alignment vertical="center"/>
      <protection locked="0"/>
    </xf>
    <xf numFmtId="4" fontId="6" fillId="0" borderId="57" xfId="17" applyNumberFormat="1" applyFont="1" applyBorder="1" applyAlignment="1">
      <alignment vertical="center"/>
    </xf>
    <xf numFmtId="4" fontId="6" fillId="0" borderId="58" xfId="17" applyNumberFormat="1" applyFont="1" applyBorder="1" applyAlignment="1">
      <alignment vertical="center"/>
    </xf>
    <xf numFmtId="4" fontId="6" fillId="0" borderId="59" xfId="17" applyNumberFormat="1" applyFont="1" applyBorder="1" applyAlignment="1">
      <alignment vertical="center"/>
    </xf>
    <xf numFmtId="40" fontId="0" fillId="0" borderId="33" xfId="17" applyNumberFormat="1" applyBorder="1" applyAlignment="1">
      <alignment vertical="center"/>
    </xf>
    <xf numFmtId="4" fontId="6" fillId="0" borderId="60" xfId="17" applyNumberFormat="1" applyFont="1" applyBorder="1" applyAlignment="1">
      <alignment vertical="center"/>
    </xf>
    <xf numFmtId="4" fontId="6" fillId="0" borderId="61" xfId="17" applyNumberFormat="1" applyFont="1" applyBorder="1" applyAlignment="1">
      <alignment vertical="center"/>
    </xf>
    <xf numFmtId="4" fontId="6" fillId="0" borderId="52" xfId="17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58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177" fontId="0" fillId="0" borderId="0" xfId="0" applyNumberForma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76" fontId="6" fillId="0" borderId="13" xfId="0" applyNumberFormat="1" applyFont="1" applyBorder="1" applyAlignment="1">
      <alignment/>
    </xf>
    <xf numFmtId="0" fontId="0" fillId="0" borderId="64" xfId="0" applyFont="1" applyBorder="1" applyAlignment="1">
      <alignment/>
    </xf>
    <xf numFmtId="176" fontId="5" fillId="0" borderId="29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781050</xdr:colOff>
      <xdr:row>15</xdr:row>
      <xdr:rowOff>200025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4810125" y="4276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19"/>
  <sheetViews>
    <sheetView tabSelected="1" zoomScale="75" zoomScaleNormal="75" workbookViewId="0" topLeftCell="A1">
      <pane xSplit="1" ySplit="8" topLeftCell="B21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5" sqref="A15"/>
    </sheetView>
  </sheetViews>
  <sheetFormatPr defaultColWidth="8.796875" defaultRowHeight="14.25"/>
  <cols>
    <col min="1" max="1" width="12.5" style="0" customWidth="1"/>
    <col min="2" max="2" width="10" style="0" customWidth="1"/>
    <col min="3" max="4" width="9.5" style="0" customWidth="1"/>
    <col min="5" max="5" width="10" style="0" customWidth="1"/>
    <col min="6" max="7" width="9.5" style="0" customWidth="1"/>
    <col min="8" max="10" width="9.5" style="14" customWidth="1"/>
    <col min="11" max="11" width="9.69921875" style="11" bestFit="1" customWidth="1"/>
  </cols>
  <sheetData>
    <row r="1" spans="1:11" ht="16.5" customHeight="1">
      <c r="A1" s="396" t="s">
        <v>270</v>
      </c>
      <c r="B1" s="397"/>
      <c r="C1" s="397"/>
      <c r="D1" s="397"/>
      <c r="E1" s="397"/>
      <c r="F1" s="397"/>
      <c r="G1" s="397"/>
      <c r="H1" s="397"/>
      <c r="I1" s="351"/>
      <c r="K1" s="352" t="s">
        <v>247</v>
      </c>
    </row>
    <row r="2" spans="10:11" ht="14.25" thickBot="1">
      <c r="J2" s="398" t="s">
        <v>37</v>
      </c>
      <c r="K2" s="398"/>
    </row>
    <row r="3" spans="1:11" ht="21.75" customHeight="1">
      <c r="A3" s="330"/>
      <c r="B3" s="399" t="s">
        <v>271</v>
      </c>
      <c r="C3" s="400"/>
      <c r="D3" s="401"/>
      <c r="E3" s="399" t="s">
        <v>243</v>
      </c>
      <c r="F3" s="400"/>
      <c r="G3" s="401"/>
      <c r="H3" s="402" t="s">
        <v>107</v>
      </c>
      <c r="I3" s="403"/>
      <c r="J3" s="403"/>
      <c r="K3" s="404"/>
    </row>
    <row r="4" spans="1:11" ht="11.25" customHeight="1">
      <c r="A4" s="331"/>
      <c r="B4" s="332"/>
      <c r="C4" s="353"/>
      <c r="D4" s="354"/>
      <c r="E4" s="332"/>
      <c r="F4" s="353"/>
      <c r="G4" s="354"/>
      <c r="H4" s="333" t="s">
        <v>38</v>
      </c>
      <c r="I4" s="334"/>
      <c r="J4" s="334"/>
      <c r="K4" s="335"/>
    </row>
    <row r="5" spans="1:11" ht="20.25" customHeight="1">
      <c r="A5" s="336"/>
      <c r="B5" s="337" t="s">
        <v>39</v>
      </c>
      <c r="C5" s="355" t="s">
        <v>40</v>
      </c>
      <c r="D5" s="356" t="s">
        <v>41</v>
      </c>
      <c r="E5" s="337" t="s">
        <v>39</v>
      </c>
      <c r="F5" s="355" t="s">
        <v>40</v>
      </c>
      <c r="G5" s="356" t="s">
        <v>41</v>
      </c>
      <c r="H5" s="338" t="s">
        <v>4</v>
      </c>
      <c r="I5" s="339" t="s">
        <v>42</v>
      </c>
      <c r="J5" s="333" t="s">
        <v>43</v>
      </c>
      <c r="K5" s="340" t="s">
        <v>5</v>
      </c>
    </row>
    <row r="6" spans="1:11" s="18" customFormat="1" ht="22.5" customHeight="1">
      <c r="A6" s="341" t="s">
        <v>6</v>
      </c>
      <c r="B6" s="162">
        <v>989983</v>
      </c>
      <c r="C6" s="162">
        <v>465352</v>
      </c>
      <c r="D6" s="162">
        <v>524631</v>
      </c>
      <c r="E6" s="162">
        <v>997121</v>
      </c>
      <c r="F6" s="162">
        <v>468896</v>
      </c>
      <c r="G6" s="162">
        <v>528225</v>
      </c>
      <c r="H6" s="162">
        <v>-7138</v>
      </c>
      <c r="I6" s="357">
        <v>-4980</v>
      </c>
      <c r="J6" s="357">
        <v>-2158</v>
      </c>
      <c r="K6" s="358">
        <v>-0.72</v>
      </c>
    </row>
    <row r="7" spans="1:11" s="18" customFormat="1" ht="22.5" customHeight="1">
      <c r="A7" s="341" t="s">
        <v>7</v>
      </c>
      <c r="B7" s="162">
        <v>769910</v>
      </c>
      <c r="C7" s="162">
        <v>362585</v>
      </c>
      <c r="D7" s="162">
        <v>407325</v>
      </c>
      <c r="E7" s="162">
        <v>774182</v>
      </c>
      <c r="F7" s="162">
        <v>364774</v>
      </c>
      <c r="G7" s="162">
        <v>409408</v>
      </c>
      <c r="H7" s="162">
        <v>-4272</v>
      </c>
      <c r="I7" s="162">
        <v>-2923</v>
      </c>
      <c r="J7" s="162">
        <v>-1349</v>
      </c>
      <c r="K7" s="358">
        <v>-0.55</v>
      </c>
    </row>
    <row r="8" spans="1:11" s="18" customFormat="1" ht="22.5" customHeight="1">
      <c r="A8" s="342" t="s">
        <v>8</v>
      </c>
      <c r="B8" s="162">
        <v>220073</v>
      </c>
      <c r="C8" s="162">
        <v>102767</v>
      </c>
      <c r="D8" s="162">
        <v>117306</v>
      </c>
      <c r="E8" s="162">
        <v>222939</v>
      </c>
      <c r="F8" s="162">
        <v>104122</v>
      </c>
      <c r="G8" s="162">
        <v>118817</v>
      </c>
      <c r="H8" s="162">
        <v>-2866</v>
      </c>
      <c r="I8" s="162">
        <v>-2057</v>
      </c>
      <c r="J8" s="162">
        <v>-809</v>
      </c>
      <c r="K8" s="358">
        <v>-1.29</v>
      </c>
    </row>
    <row r="9" spans="1:11" s="18" customFormat="1" ht="22.5" customHeight="1">
      <c r="A9" s="343" t="s">
        <v>9</v>
      </c>
      <c r="B9" s="162">
        <v>367701</v>
      </c>
      <c r="C9" s="264">
        <v>172527</v>
      </c>
      <c r="D9" s="264">
        <v>195174</v>
      </c>
      <c r="E9" s="162">
        <v>368780</v>
      </c>
      <c r="F9" s="264">
        <v>173179</v>
      </c>
      <c r="G9" s="264">
        <v>195601</v>
      </c>
      <c r="H9" s="162">
        <v>-1079</v>
      </c>
      <c r="I9" s="264">
        <v>-1204</v>
      </c>
      <c r="J9" s="264">
        <v>125</v>
      </c>
      <c r="K9" s="358">
        <v>-0.29</v>
      </c>
    </row>
    <row r="10" spans="1:11" s="18" customFormat="1" ht="22.5" customHeight="1">
      <c r="A10" s="344" t="s">
        <v>35</v>
      </c>
      <c r="B10" s="162">
        <v>53714</v>
      </c>
      <c r="C10" s="264">
        <v>25074</v>
      </c>
      <c r="D10" s="264">
        <v>28640</v>
      </c>
      <c r="E10" s="162">
        <v>54374</v>
      </c>
      <c r="F10" s="264">
        <v>25355</v>
      </c>
      <c r="G10" s="264">
        <v>29019</v>
      </c>
      <c r="H10" s="162">
        <v>-660</v>
      </c>
      <c r="I10" s="264">
        <v>-439</v>
      </c>
      <c r="J10" s="264">
        <v>-221</v>
      </c>
      <c r="K10" s="358">
        <v>-1.21</v>
      </c>
    </row>
    <row r="11" spans="1:11" s="18" customFormat="1" ht="22.5" customHeight="1">
      <c r="A11" s="344" t="s">
        <v>10</v>
      </c>
      <c r="B11" s="162">
        <v>65553</v>
      </c>
      <c r="C11" s="264">
        <v>30903</v>
      </c>
      <c r="D11" s="264">
        <v>34650</v>
      </c>
      <c r="E11" s="162">
        <v>66117</v>
      </c>
      <c r="F11" s="264">
        <v>31210</v>
      </c>
      <c r="G11" s="264">
        <v>34907</v>
      </c>
      <c r="H11" s="162">
        <v>-564</v>
      </c>
      <c r="I11" s="264">
        <v>-212</v>
      </c>
      <c r="J11" s="264">
        <v>-352</v>
      </c>
      <c r="K11" s="358">
        <v>-0.85</v>
      </c>
    </row>
    <row r="12" spans="1:11" s="18" customFormat="1" ht="22.5" customHeight="1">
      <c r="A12" s="344" t="s">
        <v>11</v>
      </c>
      <c r="B12" s="162">
        <v>30094</v>
      </c>
      <c r="C12" s="264">
        <v>14207</v>
      </c>
      <c r="D12" s="264">
        <v>15887</v>
      </c>
      <c r="E12" s="162">
        <v>30344</v>
      </c>
      <c r="F12" s="264">
        <v>14322</v>
      </c>
      <c r="G12" s="264">
        <v>16022</v>
      </c>
      <c r="H12" s="162">
        <v>-250</v>
      </c>
      <c r="I12" s="264">
        <v>-127</v>
      </c>
      <c r="J12" s="264">
        <v>-123</v>
      </c>
      <c r="K12" s="358">
        <v>-0.82</v>
      </c>
    </row>
    <row r="13" spans="1:11" s="18" customFormat="1" ht="22.5" customHeight="1">
      <c r="A13" s="344" t="s">
        <v>12</v>
      </c>
      <c r="B13" s="162">
        <v>25750</v>
      </c>
      <c r="C13" s="264">
        <v>12466</v>
      </c>
      <c r="D13" s="264">
        <v>13284</v>
      </c>
      <c r="E13" s="162">
        <v>25994</v>
      </c>
      <c r="F13" s="264">
        <v>12565</v>
      </c>
      <c r="G13" s="264">
        <v>13429</v>
      </c>
      <c r="H13" s="162">
        <v>-244</v>
      </c>
      <c r="I13" s="264">
        <v>-134</v>
      </c>
      <c r="J13" s="264">
        <v>-110</v>
      </c>
      <c r="K13" s="358">
        <v>-0.94</v>
      </c>
    </row>
    <row r="14" spans="1:11" s="18" customFormat="1" ht="22.5" customHeight="1">
      <c r="A14" s="344" t="s">
        <v>13</v>
      </c>
      <c r="B14" s="162">
        <v>77967</v>
      </c>
      <c r="C14" s="264">
        <v>36734</v>
      </c>
      <c r="D14" s="264">
        <v>41233</v>
      </c>
      <c r="E14" s="162">
        <v>78678</v>
      </c>
      <c r="F14" s="264">
        <v>37085</v>
      </c>
      <c r="G14" s="264">
        <v>41593</v>
      </c>
      <c r="H14" s="162">
        <v>-711</v>
      </c>
      <c r="I14" s="264">
        <v>-389</v>
      </c>
      <c r="J14" s="264">
        <v>-322</v>
      </c>
      <c r="K14" s="358">
        <v>-0.9</v>
      </c>
    </row>
    <row r="15" spans="1:11" s="18" customFormat="1" ht="22.5" customHeight="1">
      <c r="A15" s="344" t="s">
        <v>14</v>
      </c>
      <c r="B15" s="162">
        <v>30942</v>
      </c>
      <c r="C15" s="264">
        <v>14264</v>
      </c>
      <c r="D15" s="264">
        <v>16678</v>
      </c>
      <c r="E15" s="162">
        <v>31334</v>
      </c>
      <c r="F15" s="264">
        <v>14471</v>
      </c>
      <c r="G15" s="264">
        <v>16863</v>
      </c>
      <c r="H15" s="162">
        <v>-392</v>
      </c>
      <c r="I15" s="264">
        <v>-218</v>
      </c>
      <c r="J15" s="264">
        <v>-174</v>
      </c>
      <c r="K15" s="358">
        <v>-1.25</v>
      </c>
    </row>
    <row r="16" spans="1:11" s="18" customFormat="1" ht="22.5" customHeight="1">
      <c r="A16" s="343" t="s">
        <v>46</v>
      </c>
      <c r="B16" s="162">
        <v>65017</v>
      </c>
      <c r="C16" s="264">
        <v>30783</v>
      </c>
      <c r="D16" s="264">
        <v>34234</v>
      </c>
      <c r="E16" s="162">
        <v>65544</v>
      </c>
      <c r="F16" s="264">
        <v>31012</v>
      </c>
      <c r="G16" s="264">
        <v>34532</v>
      </c>
      <c r="H16" s="162">
        <v>-527</v>
      </c>
      <c r="I16" s="264">
        <v>-340</v>
      </c>
      <c r="J16" s="264">
        <v>-187</v>
      </c>
      <c r="K16" s="358">
        <v>-0.8</v>
      </c>
    </row>
    <row r="17" spans="1:11" s="18" customFormat="1" ht="22.5" customHeight="1">
      <c r="A17" s="343" t="s">
        <v>47</v>
      </c>
      <c r="B17" s="162">
        <v>53172</v>
      </c>
      <c r="C17" s="264">
        <v>25627</v>
      </c>
      <c r="D17" s="264">
        <v>27545</v>
      </c>
      <c r="E17" s="162">
        <v>53017</v>
      </c>
      <c r="F17" s="264">
        <v>25575</v>
      </c>
      <c r="G17" s="264">
        <v>27442</v>
      </c>
      <c r="H17" s="162">
        <v>155</v>
      </c>
      <c r="I17" s="264">
        <v>140</v>
      </c>
      <c r="J17" s="264">
        <v>15</v>
      </c>
      <c r="K17" s="358">
        <v>0.29</v>
      </c>
    </row>
    <row r="18" spans="1:11" s="18" customFormat="1" ht="22.5" customHeight="1">
      <c r="A18" s="345" t="s">
        <v>15</v>
      </c>
      <c r="B18" s="162">
        <v>10020</v>
      </c>
      <c r="C18" s="162">
        <v>4591</v>
      </c>
      <c r="D18" s="162">
        <v>5429</v>
      </c>
      <c r="E18" s="162">
        <v>10261</v>
      </c>
      <c r="F18" s="162">
        <v>4718</v>
      </c>
      <c r="G18" s="162">
        <v>5543</v>
      </c>
      <c r="H18" s="162">
        <v>-241</v>
      </c>
      <c r="I18" s="359">
        <v>-149</v>
      </c>
      <c r="J18" s="359">
        <v>-92</v>
      </c>
      <c r="K18" s="358">
        <v>-2.35</v>
      </c>
    </row>
    <row r="19" spans="1:11" s="18" customFormat="1" ht="22.5" customHeight="1">
      <c r="A19" s="343" t="s">
        <v>49</v>
      </c>
      <c r="B19" s="162">
        <v>10020</v>
      </c>
      <c r="C19" s="264">
        <v>4591</v>
      </c>
      <c r="D19" s="264">
        <v>5429</v>
      </c>
      <c r="E19" s="162">
        <v>10261</v>
      </c>
      <c r="F19" s="264">
        <v>4718</v>
      </c>
      <c r="G19" s="264">
        <v>5543</v>
      </c>
      <c r="H19" s="162">
        <v>-241</v>
      </c>
      <c r="I19" s="264">
        <v>-149</v>
      </c>
      <c r="J19" s="264">
        <v>-92</v>
      </c>
      <c r="K19" s="358">
        <v>-2.35</v>
      </c>
    </row>
    <row r="20" spans="1:11" s="18" customFormat="1" ht="22.5" customHeight="1">
      <c r="A20" s="345" t="s">
        <v>16</v>
      </c>
      <c r="B20" s="162">
        <v>26460</v>
      </c>
      <c r="C20" s="162">
        <v>12484</v>
      </c>
      <c r="D20" s="162">
        <v>13976</v>
      </c>
      <c r="E20" s="162">
        <v>26852</v>
      </c>
      <c r="F20" s="162">
        <v>12662</v>
      </c>
      <c r="G20" s="162">
        <v>14190</v>
      </c>
      <c r="H20" s="162">
        <v>-392</v>
      </c>
      <c r="I20" s="162">
        <v>-252</v>
      </c>
      <c r="J20" s="162">
        <v>-140</v>
      </c>
      <c r="K20" s="358">
        <v>-1.46</v>
      </c>
    </row>
    <row r="21" spans="1:11" s="18" customFormat="1" ht="22.5" customHeight="1">
      <c r="A21" s="343" t="s">
        <v>17</v>
      </c>
      <c r="B21" s="162">
        <v>17846</v>
      </c>
      <c r="C21" s="264">
        <v>8321</v>
      </c>
      <c r="D21" s="264">
        <v>9525</v>
      </c>
      <c r="E21" s="162">
        <v>18029</v>
      </c>
      <c r="F21" s="264">
        <v>8413</v>
      </c>
      <c r="G21" s="264">
        <v>9616</v>
      </c>
      <c r="H21" s="162">
        <v>-183</v>
      </c>
      <c r="I21" s="264">
        <v>-145</v>
      </c>
      <c r="J21" s="264">
        <v>-38</v>
      </c>
      <c r="K21" s="358">
        <v>-1.02</v>
      </c>
    </row>
    <row r="22" spans="1:11" s="18" customFormat="1" ht="22.5" customHeight="1">
      <c r="A22" s="343" t="s">
        <v>18</v>
      </c>
      <c r="B22" s="162">
        <v>4827</v>
      </c>
      <c r="C22" s="264">
        <v>2215</v>
      </c>
      <c r="D22" s="264">
        <v>2612</v>
      </c>
      <c r="E22" s="162">
        <v>4917</v>
      </c>
      <c r="F22" s="264">
        <v>2254</v>
      </c>
      <c r="G22" s="264">
        <v>2663</v>
      </c>
      <c r="H22" s="162">
        <v>-90</v>
      </c>
      <c r="I22" s="264">
        <v>-51</v>
      </c>
      <c r="J22" s="264">
        <v>-39</v>
      </c>
      <c r="K22" s="358">
        <v>-1.83</v>
      </c>
    </row>
    <row r="23" spans="1:11" s="18" customFormat="1" ht="22.5" customHeight="1">
      <c r="A23" s="344" t="s">
        <v>19</v>
      </c>
      <c r="B23" s="162">
        <v>3787</v>
      </c>
      <c r="C23" s="264">
        <v>1948</v>
      </c>
      <c r="D23" s="264">
        <v>1839</v>
      </c>
      <c r="E23" s="162">
        <v>3906</v>
      </c>
      <c r="F23" s="264">
        <v>1995</v>
      </c>
      <c r="G23" s="264">
        <v>1911</v>
      </c>
      <c r="H23" s="162">
        <v>-119</v>
      </c>
      <c r="I23" s="264">
        <v>-56</v>
      </c>
      <c r="J23" s="264">
        <v>-63</v>
      </c>
      <c r="K23" s="358">
        <v>-3.05</v>
      </c>
    </row>
    <row r="24" spans="1:11" s="18" customFormat="1" ht="22.5" customHeight="1">
      <c r="A24" s="345" t="s">
        <v>20</v>
      </c>
      <c r="B24" s="162">
        <v>47320</v>
      </c>
      <c r="C24" s="162">
        <v>22200</v>
      </c>
      <c r="D24" s="162">
        <v>25120</v>
      </c>
      <c r="E24" s="162">
        <v>47831</v>
      </c>
      <c r="F24" s="162">
        <v>22450</v>
      </c>
      <c r="G24" s="162">
        <v>25381</v>
      </c>
      <c r="H24" s="162">
        <v>-511</v>
      </c>
      <c r="I24" s="162">
        <v>-333</v>
      </c>
      <c r="J24" s="162">
        <v>-178</v>
      </c>
      <c r="K24" s="358">
        <v>-1.07</v>
      </c>
    </row>
    <row r="25" spans="1:11" s="18" customFormat="1" ht="22.5" customHeight="1">
      <c r="A25" s="344" t="s">
        <v>21</v>
      </c>
      <c r="B25" s="162">
        <v>12944</v>
      </c>
      <c r="C25" s="264">
        <v>6039</v>
      </c>
      <c r="D25" s="264">
        <v>6905</v>
      </c>
      <c r="E25" s="162">
        <v>13106</v>
      </c>
      <c r="F25" s="264">
        <v>6132</v>
      </c>
      <c r="G25" s="264">
        <v>6974</v>
      </c>
      <c r="H25" s="162">
        <v>-162</v>
      </c>
      <c r="I25" s="264">
        <v>-103</v>
      </c>
      <c r="J25" s="264">
        <v>-59</v>
      </c>
      <c r="K25" s="358">
        <v>-1.24</v>
      </c>
    </row>
    <row r="26" spans="1:11" s="18" customFormat="1" ht="22.5" customHeight="1">
      <c r="A26" s="344" t="s">
        <v>22</v>
      </c>
      <c r="B26" s="162">
        <v>7597</v>
      </c>
      <c r="C26" s="264">
        <v>3550</v>
      </c>
      <c r="D26" s="264">
        <v>4047</v>
      </c>
      <c r="E26" s="162">
        <v>7696</v>
      </c>
      <c r="F26" s="264">
        <v>3598</v>
      </c>
      <c r="G26" s="264">
        <v>4098</v>
      </c>
      <c r="H26" s="162">
        <v>-99</v>
      </c>
      <c r="I26" s="264">
        <v>-51</v>
      </c>
      <c r="J26" s="264">
        <v>-48</v>
      </c>
      <c r="K26" s="358">
        <v>-1.29</v>
      </c>
    </row>
    <row r="27" spans="1:11" s="18" customFormat="1" ht="22.5" customHeight="1">
      <c r="A27" s="346" t="s">
        <v>50</v>
      </c>
      <c r="B27" s="162">
        <v>26779</v>
      </c>
      <c r="C27" s="264">
        <v>12611</v>
      </c>
      <c r="D27" s="264">
        <v>14168</v>
      </c>
      <c r="E27" s="162">
        <v>27029</v>
      </c>
      <c r="F27" s="264">
        <v>12720</v>
      </c>
      <c r="G27" s="264">
        <v>14309</v>
      </c>
      <c r="H27" s="162">
        <v>-250</v>
      </c>
      <c r="I27" s="264">
        <v>-179</v>
      </c>
      <c r="J27" s="264">
        <v>-71</v>
      </c>
      <c r="K27" s="358">
        <v>-0.92</v>
      </c>
    </row>
    <row r="28" spans="1:11" s="18" customFormat="1" ht="22.5" customHeight="1">
      <c r="A28" s="345" t="s">
        <v>23</v>
      </c>
      <c r="B28" s="162">
        <v>53645</v>
      </c>
      <c r="C28" s="162">
        <v>25284</v>
      </c>
      <c r="D28" s="162">
        <v>28361</v>
      </c>
      <c r="E28" s="162">
        <v>54291</v>
      </c>
      <c r="F28" s="162">
        <v>25616</v>
      </c>
      <c r="G28" s="162">
        <v>28675</v>
      </c>
      <c r="H28" s="162">
        <v>-646</v>
      </c>
      <c r="I28" s="162">
        <v>-451</v>
      </c>
      <c r="J28" s="162">
        <v>-195</v>
      </c>
      <c r="K28" s="358">
        <v>-1.19</v>
      </c>
    </row>
    <row r="29" spans="1:11" s="18" customFormat="1" ht="22.5" customHeight="1">
      <c r="A29" s="343" t="s">
        <v>51</v>
      </c>
      <c r="B29" s="162">
        <v>7921</v>
      </c>
      <c r="C29" s="264">
        <v>3645</v>
      </c>
      <c r="D29" s="264">
        <v>4276</v>
      </c>
      <c r="E29" s="162">
        <v>8021</v>
      </c>
      <c r="F29" s="264">
        <v>3697</v>
      </c>
      <c r="G29" s="264">
        <v>4324</v>
      </c>
      <c r="H29" s="162">
        <v>-100</v>
      </c>
      <c r="I29" s="264">
        <v>-54</v>
      </c>
      <c r="J29" s="264">
        <v>-46</v>
      </c>
      <c r="K29" s="358">
        <v>-1.25</v>
      </c>
    </row>
    <row r="30" spans="1:11" s="18" customFormat="1" ht="22.5" customHeight="1">
      <c r="A30" s="343" t="s">
        <v>52</v>
      </c>
      <c r="B30" s="162">
        <v>7466</v>
      </c>
      <c r="C30" s="264">
        <v>3522</v>
      </c>
      <c r="D30" s="264">
        <v>3944</v>
      </c>
      <c r="E30" s="162">
        <v>7471</v>
      </c>
      <c r="F30" s="264">
        <v>3527</v>
      </c>
      <c r="G30" s="264">
        <v>3944</v>
      </c>
      <c r="H30" s="162">
        <v>-5</v>
      </c>
      <c r="I30" s="264">
        <v>-42</v>
      </c>
      <c r="J30" s="264">
        <v>37</v>
      </c>
      <c r="K30" s="358">
        <v>-0.07</v>
      </c>
    </row>
    <row r="31" spans="1:11" s="18" customFormat="1" ht="22.5" customHeight="1">
      <c r="A31" s="343" t="s">
        <v>53</v>
      </c>
      <c r="B31" s="162">
        <v>6261</v>
      </c>
      <c r="C31" s="264">
        <v>3027</v>
      </c>
      <c r="D31" s="264">
        <v>3234</v>
      </c>
      <c r="E31" s="162">
        <v>6428</v>
      </c>
      <c r="F31" s="264">
        <v>3097</v>
      </c>
      <c r="G31" s="264">
        <v>3331</v>
      </c>
      <c r="H31" s="162">
        <v>-167</v>
      </c>
      <c r="I31" s="264">
        <v>-78</v>
      </c>
      <c r="J31" s="264">
        <v>-89</v>
      </c>
      <c r="K31" s="358">
        <v>-2.6</v>
      </c>
    </row>
    <row r="32" spans="1:11" s="18" customFormat="1" ht="22.5" customHeight="1">
      <c r="A32" s="343" t="s">
        <v>54</v>
      </c>
      <c r="B32" s="162">
        <v>8479</v>
      </c>
      <c r="C32" s="264">
        <v>3969</v>
      </c>
      <c r="D32" s="264">
        <v>4510</v>
      </c>
      <c r="E32" s="162">
        <v>8572</v>
      </c>
      <c r="F32" s="264">
        <v>4021</v>
      </c>
      <c r="G32" s="264">
        <v>4551</v>
      </c>
      <c r="H32" s="162">
        <v>-93</v>
      </c>
      <c r="I32" s="264">
        <v>-80</v>
      </c>
      <c r="J32" s="264">
        <v>-13</v>
      </c>
      <c r="K32" s="358">
        <v>-1.08</v>
      </c>
    </row>
    <row r="33" spans="1:11" s="18" customFormat="1" ht="22.5" customHeight="1">
      <c r="A33" s="343" t="s">
        <v>63</v>
      </c>
      <c r="B33" s="162">
        <v>13208</v>
      </c>
      <c r="C33" s="264">
        <v>6250</v>
      </c>
      <c r="D33" s="264">
        <v>6958</v>
      </c>
      <c r="E33" s="162">
        <v>13387</v>
      </c>
      <c r="F33" s="264">
        <v>6354</v>
      </c>
      <c r="G33" s="264">
        <v>7033</v>
      </c>
      <c r="H33" s="162">
        <v>-179</v>
      </c>
      <c r="I33" s="264">
        <v>-104</v>
      </c>
      <c r="J33" s="264">
        <v>-75</v>
      </c>
      <c r="K33" s="358">
        <v>-1.34</v>
      </c>
    </row>
    <row r="34" spans="1:11" s="18" customFormat="1" ht="22.5" customHeight="1">
      <c r="A34" s="343" t="s">
        <v>55</v>
      </c>
      <c r="B34" s="162">
        <v>10310</v>
      </c>
      <c r="C34" s="264">
        <v>4871</v>
      </c>
      <c r="D34" s="264">
        <v>5439</v>
      </c>
      <c r="E34" s="162">
        <v>10412</v>
      </c>
      <c r="F34" s="264">
        <v>4920</v>
      </c>
      <c r="G34" s="264">
        <v>5492</v>
      </c>
      <c r="H34" s="162">
        <v>-102</v>
      </c>
      <c r="I34" s="264">
        <v>-93</v>
      </c>
      <c r="J34" s="264">
        <v>-9</v>
      </c>
      <c r="K34" s="358">
        <v>-0.98</v>
      </c>
    </row>
    <row r="35" spans="1:11" s="18" customFormat="1" ht="22.5" customHeight="1">
      <c r="A35" s="345" t="s">
        <v>24</v>
      </c>
      <c r="B35" s="162">
        <v>41677</v>
      </c>
      <c r="C35" s="162">
        <v>19395</v>
      </c>
      <c r="D35" s="162">
        <v>22282</v>
      </c>
      <c r="E35" s="162">
        <v>41984</v>
      </c>
      <c r="F35" s="162">
        <v>19515</v>
      </c>
      <c r="G35" s="162">
        <v>22469</v>
      </c>
      <c r="H35" s="162">
        <v>-307</v>
      </c>
      <c r="I35" s="162">
        <v>-287</v>
      </c>
      <c r="J35" s="162">
        <v>-20</v>
      </c>
      <c r="K35" s="358">
        <v>-0.73</v>
      </c>
    </row>
    <row r="36" spans="1:11" s="18" customFormat="1" ht="22.5" customHeight="1">
      <c r="A36" s="343" t="s">
        <v>56</v>
      </c>
      <c r="B36" s="162">
        <v>22366</v>
      </c>
      <c r="C36" s="264">
        <v>10260</v>
      </c>
      <c r="D36" s="264">
        <v>12106</v>
      </c>
      <c r="E36" s="162">
        <v>22566</v>
      </c>
      <c r="F36" s="264">
        <v>10329</v>
      </c>
      <c r="G36" s="264">
        <v>12237</v>
      </c>
      <c r="H36" s="162">
        <v>-200</v>
      </c>
      <c r="I36" s="264">
        <v>-174</v>
      </c>
      <c r="J36" s="264">
        <v>-26</v>
      </c>
      <c r="K36" s="358">
        <v>-0.89</v>
      </c>
    </row>
    <row r="37" spans="1:11" s="18" customFormat="1" ht="22.5" customHeight="1">
      <c r="A37" s="343" t="s">
        <v>57</v>
      </c>
      <c r="B37" s="162">
        <v>14768</v>
      </c>
      <c r="C37" s="264">
        <v>6973</v>
      </c>
      <c r="D37" s="264">
        <v>7795</v>
      </c>
      <c r="E37" s="162">
        <v>14757</v>
      </c>
      <c r="F37" s="264">
        <v>6979</v>
      </c>
      <c r="G37" s="264">
        <v>7778</v>
      </c>
      <c r="H37" s="162">
        <v>11</v>
      </c>
      <c r="I37" s="264">
        <v>-35</v>
      </c>
      <c r="J37" s="264">
        <v>46</v>
      </c>
      <c r="K37" s="358">
        <v>0.07</v>
      </c>
    </row>
    <row r="38" spans="1:11" s="18" customFormat="1" ht="22.5" customHeight="1">
      <c r="A38" s="343" t="s">
        <v>58</v>
      </c>
      <c r="B38" s="162">
        <v>4543</v>
      </c>
      <c r="C38" s="264">
        <v>2162</v>
      </c>
      <c r="D38" s="264">
        <v>2381</v>
      </c>
      <c r="E38" s="162">
        <v>4661</v>
      </c>
      <c r="F38" s="264">
        <v>2207</v>
      </c>
      <c r="G38" s="264">
        <v>2454</v>
      </c>
      <c r="H38" s="162">
        <v>-118</v>
      </c>
      <c r="I38" s="264">
        <v>-78</v>
      </c>
      <c r="J38" s="264">
        <v>-40</v>
      </c>
      <c r="K38" s="358">
        <v>-2.53</v>
      </c>
    </row>
    <row r="39" spans="1:11" s="18" customFormat="1" ht="22.5" customHeight="1">
      <c r="A39" s="345" t="s">
        <v>25</v>
      </c>
      <c r="B39" s="162">
        <v>40951</v>
      </c>
      <c r="C39" s="162">
        <v>18813</v>
      </c>
      <c r="D39" s="162">
        <v>22138</v>
      </c>
      <c r="E39" s="162">
        <v>41720</v>
      </c>
      <c r="F39" s="162">
        <v>19161</v>
      </c>
      <c r="G39" s="162">
        <v>22559</v>
      </c>
      <c r="H39" s="162">
        <v>-769</v>
      </c>
      <c r="I39" s="162">
        <v>-585</v>
      </c>
      <c r="J39" s="162">
        <v>-184</v>
      </c>
      <c r="K39" s="358">
        <v>-1.84</v>
      </c>
    </row>
    <row r="40" spans="1:11" s="18" customFormat="1" ht="22.5" customHeight="1">
      <c r="A40" s="343" t="s">
        <v>59</v>
      </c>
      <c r="B40" s="162">
        <v>16601</v>
      </c>
      <c r="C40" s="264">
        <v>7578</v>
      </c>
      <c r="D40" s="264">
        <v>9023</v>
      </c>
      <c r="E40" s="162">
        <v>16935</v>
      </c>
      <c r="F40" s="264">
        <v>7721</v>
      </c>
      <c r="G40" s="264">
        <v>9214</v>
      </c>
      <c r="H40" s="162">
        <v>-334</v>
      </c>
      <c r="I40" s="264">
        <v>-210</v>
      </c>
      <c r="J40" s="264">
        <v>-124</v>
      </c>
      <c r="K40" s="358">
        <v>-1.97</v>
      </c>
    </row>
    <row r="41" spans="1:11" s="18" customFormat="1" ht="22.5" customHeight="1">
      <c r="A41" s="343" t="s">
        <v>60</v>
      </c>
      <c r="B41" s="162">
        <v>3195</v>
      </c>
      <c r="C41" s="264">
        <v>1435</v>
      </c>
      <c r="D41" s="264">
        <v>1760</v>
      </c>
      <c r="E41" s="162">
        <v>3219</v>
      </c>
      <c r="F41" s="264">
        <v>1444</v>
      </c>
      <c r="G41" s="264">
        <v>1775</v>
      </c>
      <c r="H41" s="162">
        <v>-24</v>
      </c>
      <c r="I41" s="264">
        <v>-54</v>
      </c>
      <c r="J41" s="264">
        <v>30</v>
      </c>
      <c r="K41" s="358">
        <v>-0.75</v>
      </c>
    </row>
    <row r="42" spans="1:11" s="18" customFormat="1" ht="22.5" customHeight="1">
      <c r="A42" s="343" t="s">
        <v>61</v>
      </c>
      <c r="B42" s="162">
        <v>3002</v>
      </c>
      <c r="C42" s="264">
        <v>1330</v>
      </c>
      <c r="D42" s="264">
        <v>1672</v>
      </c>
      <c r="E42" s="162">
        <v>3077</v>
      </c>
      <c r="F42" s="264">
        <v>1367</v>
      </c>
      <c r="G42" s="264">
        <v>1710</v>
      </c>
      <c r="H42" s="162">
        <v>-75</v>
      </c>
      <c r="I42" s="264">
        <v>-59</v>
      </c>
      <c r="J42" s="264">
        <v>-16</v>
      </c>
      <c r="K42" s="358">
        <v>-2.44</v>
      </c>
    </row>
    <row r="43" spans="1:11" s="18" customFormat="1" ht="22.5" customHeight="1">
      <c r="A43" s="343" t="s">
        <v>62</v>
      </c>
      <c r="B43" s="162">
        <v>473</v>
      </c>
      <c r="C43" s="264">
        <v>216</v>
      </c>
      <c r="D43" s="264">
        <v>257</v>
      </c>
      <c r="E43" s="162">
        <v>478</v>
      </c>
      <c r="F43" s="264">
        <v>221</v>
      </c>
      <c r="G43" s="264">
        <v>257</v>
      </c>
      <c r="H43" s="162">
        <v>-5</v>
      </c>
      <c r="I43" s="264">
        <v>-7</v>
      </c>
      <c r="J43" s="264">
        <v>2</v>
      </c>
      <c r="K43" s="358">
        <v>-1.05</v>
      </c>
    </row>
    <row r="44" spans="1:11" s="18" customFormat="1" ht="22.5" customHeight="1" thickBot="1">
      <c r="A44" s="347" t="s">
        <v>48</v>
      </c>
      <c r="B44" s="163">
        <v>17680</v>
      </c>
      <c r="C44" s="360">
        <v>8254</v>
      </c>
      <c r="D44" s="360">
        <v>9426</v>
      </c>
      <c r="E44" s="163">
        <v>18011</v>
      </c>
      <c r="F44" s="360">
        <v>8408</v>
      </c>
      <c r="G44" s="360">
        <v>9603</v>
      </c>
      <c r="H44" s="163">
        <v>-331</v>
      </c>
      <c r="I44" s="360">
        <v>-255</v>
      </c>
      <c r="J44" s="360">
        <v>-76</v>
      </c>
      <c r="K44" s="361">
        <v>-1.84</v>
      </c>
    </row>
    <row r="45" spans="1:11" ht="16.5" customHeight="1">
      <c r="A45" s="76"/>
      <c r="B45" s="362" t="s">
        <v>272</v>
      </c>
      <c r="C45" s="76"/>
      <c r="D45" s="76"/>
      <c r="E45" s="76"/>
      <c r="F45" s="76"/>
      <c r="G45" s="76"/>
      <c r="H45" s="97"/>
      <c r="I45" s="97"/>
      <c r="J45" s="97"/>
      <c r="K45" s="102"/>
    </row>
    <row r="47" spans="12:61" ht="13.5"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2:61" ht="13.5"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2:61" ht="13.5"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2:61" ht="13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2:61" ht="13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2:61" ht="13.5"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2:61" ht="13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2:61" ht="13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2:61" ht="13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2:61" ht="13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2:61" ht="13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2:61" ht="13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2:61" ht="13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2:61" ht="13.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2:61" ht="13.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2:61" ht="13.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2:61" ht="13.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2:61" ht="13.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2:61" ht="13.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2:61" ht="13.5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2:61" ht="13.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2:61" ht="13.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2:61" ht="13.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2:61" ht="13.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2:61" ht="13.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2:61" ht="13.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2:61" ht="13.5"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2:61" ht="13.5"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2:61" ht="13.5"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2:61" ht="13.5"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2:61" ht="13.5"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2:61" ht="13.5"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2:61" ht="13.5"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2:61" ht="13.5"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2:61" ht="13.5"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2:61" ht="13.5"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2:61" ht="13.5"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2:61" ht="13.5"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2:61" ht="13.5"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2:61" ht="13.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2:61" ht="13.5"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2:61" ht="13.5"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2:61" ht="13.5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2:61" ht="13.5"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12:61" ht="13.5"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2:61" ht="13.5"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12:61" ht="13.5"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12:61" ht="13.5"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2:61" ht="13.5"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12:61" ht="13.5"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  <row r="97" spans="12:61" ht="13.5"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</row>
    <row r="98" spans="12:61" ht="13.5"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</row>
    <row r="99" spans="12:61" ht="13.5"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12:61" ht="13.5"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</row>
    <row r="101" spans="12:61" ht="13.5"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</row>
    <row r="102" spans="12:61" ht="13.5"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</row>
    <row r="103" spans="12:61" ht="13.5"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</row>
    <row r="104" spans="12:61" ht="13.5"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</row>
    <row r="105" spans="12:61" ht="13.5"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</row>
    <row r="106" spans="12:61" ht="13.5"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</row>
    <row r="107" spans="12:61" ht="13.5"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</row>
    <row r="108" spans="12:61" ht="13.5"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</row>
    <row r="109" spans="12:61" ht="13.5"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</row>
    <row r="110" spans="12:61" ht="13.5"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12:61" ht="13.5"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</row>
    <row r="112" spans="12:61" ht="13.5"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</row>
    <row r="113" spans="12:61" ht="13.5"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</row>
    <row r="114" spans="12:61" ht="13.5"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</row>
    <row r="115" spans="12:61" ht="13.5"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</row>
    <row r="116" spans="12:61" ht="13.5"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12:61" ht="13.5"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12:61" ht="13.5"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12:61" ht="13.5"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12:61" ht="13.5"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12:61" ht="13.5"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</row>
    <row r="122" spans="12:61" ht="13.5"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</row>
    <row r="123" spans="12:61" ht="13.5"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</row>
    <row r="124" spans="12:61" ht="13.5"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12:61" ht="13.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</row>
    <row r="126" spans="12:61" ht="13.5"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</row>
    <row r="127" spans="12:61" ht="13.5"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</row>
    <row r="128" spans="12:61" ht="13.5"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</row>
    <row r="129" spans="12:61" ht="13.5"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</row>
    <row r="130" spans="12:61" ht="13.5"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</row>
    <row r="131" spans="12:61" ht="13.5"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</row>
    <row r="132" spans="12:61" ht="13.5"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</row>
    <row r="133" spans="12:61" ht="13.5"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</row>
    <row r="134" spans="12:61" ht="13.5"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</row>
    <row r="135" spans="12:61" ht="13.5"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</row>
    <row r="136" spans="12:61" ht="13.5"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</row>
    <row r="137" spans="12:61" ht="13.5"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38" spans="12:61" ht="13.5"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</row>
    <row r="139" spans="12:61" ht="13.5"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</row>
    <row r="140" spans="12:61" ht="13.5"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</row>
    <row r="141" spans="12:61" ht="13.5"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</row>
    <row r="142" spans="12:61" ht="13.5"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3" spans="12:61" ht="13.5"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</row>
    <row r="144" spans="12:61" ht="13.5"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</row>
    <row r="145" spans="12:61" ht="13.5"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</row>
    <row r="146" spans="12:61" ht="13.5"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</row>
    <row r="147" spans="12:61" ht="13.5"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</row>
    <row r="148" spans="12:61" ht="13.5"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</row>
    <row r="149" spans="12:61" ht="13.5"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</row>
    <row r="150" spans="12:61" ht="13.5"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</row>
    <row r="151" spans="12:61" ht="13.5"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</row>
    <row r="152" spans="12:61" ht="13.5"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</row>
    <row r="153" spans="12:61" ht="13.5"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</row>
    <row r="154" spans="12:61" ht="13.5"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</row>
    <row r="155" spans="12:61" ht="13.5"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</row>
    <row r="156" spans="12:61" ht="13.5"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</row>
    <row r="157" spans="12:61" ht="13.5"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</row>
    <row r="158" spans="12:61" ht="13.5"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</row>
    <row r="159" spans="12:61" ht="13.5"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</row>
    <row r="160" spans="12:61" ht="13.5"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</row>
    <row r="161" spans="12:61" ht="13.5"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</row>
    <row r="162" spans="12:61" ht="13.5"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</row>
    <row r="163" spans="12:61" ht="13.5"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</row>
    <row r="164" spans="12:61" ht="13.5"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</row>
    <row r="165" spans="12:61" ht="13.5"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</row>
    <row r="166" spans="12:61" ht="13.5"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</row>
    <row r="167" spans="12:61" ht="13.5"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</row>
    <row r="168" spans="12:61" ht="13.5"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</row>
    <row r="169" spans="12:61" ht="13.5"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</row>
    <row r="170" spans="12:61" ht="13.5"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</row>
    <row r="171" spans="12:61" ht="13.5"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</row>
    <row r="172" spans="12:61" ht="13.5"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</row>
    <row r="173" spans="12:61" ht="13.5"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</row>
    <row r="174" spans="12:61" ht="13.5"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</row>
    <row r="175" spans="12:61" ht="13.5"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</row>
    <row r="176" spans="12:61" ht="13.5"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</row>
    <row r="177" spans="12:61" ht="13.5"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</row>
    <row r="178" spans="12:61" ht="13.5"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</row>
    <row r="179" spans="12:61" ht="13.5"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</row>
    <row r="180" spans="12:61" ht="13.5"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</row>
    <row r="181" spans="12:61" ht="13.5"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</row>
    <row r="182" spans="12:61" ht="13.5"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</row>
    <row r="183" spans="12:61" ht="13.5"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</row>
    <row r="184" spans="12:61" ht="13.5"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</row>
    <row r="185" spans="12:61" ht="13.5"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</row>
    <row r="186" spans="12:61" ht="13.5"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</row>
    <row r="187" spans="12:61" ht="13.5"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</row>
    <row r="188" spans="12:61" ht="13.5"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</row>
    <row r="189" spans="12:61" ht="13.5"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</row>
    <row r="190" spans="12:61" ht="13.5"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</row>
    <row r="191" spans="12:61" ht="13.5"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</row>
    <row r="192" spans="12:61" ht="13.5"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</row>
    <row r="193" spans="12:61" ht="13.5"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</row>
    <row r="194" spans="12:61" ht="13.5"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</row>
    <row r="195" spans="12:61" ht="13.5"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</row>
    <row r="196" spans="12:61" ht="13.5"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</row>
    <row r="197" spans="12:61" ht="13.5"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</row>
    <row r="198" spans="12:61" ht="13.5"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</row>
    <row r="199" spans="12:61" ht="13.5"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</row>
    <row r="200" spans="12:61" ht="13.5"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</row>
    <row r="201" spans="12:61" ht="13.5"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</row>
    <row r="202" spans="12:61" ht="13.5"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</row>
    <row r="203" spans="12:61" ht="13.5"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</row>
    <row r="204" spans="12:61" ht="13.5"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</row>
    <row r="205" spans="12:61" ht="13.5"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</row>
    <row r="206" spans="12:61" ht="13.5"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</row>
    <row r="207" spans="12:61" ht="13.5"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</row>
    <row r="208" spans="12:61" ht="13.5"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</row>
    <row r="209" spans="12:61" ht="13.5"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</row>
    <row r="210" spans="12:61" ht="13.5"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</row>
    <row r="211" spans="12:61" ht="13.5"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</row>
    <row r="212" spans="12:61" ht="13.5"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</row>
    <row r="213" spans="12:61" ht="13.5"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</row>
    <row r="214" spans="12:61" ht="13.5"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</row>
    <row r="215" spans="12:61" ht="13.5"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</row>
    <row r="216" spans="12:61" ht="13.5"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</row>
    <row r="217" spans="12:61" ht="13.5"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</row>
    <row r="218" spans="12:61" ht="13.5"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</row>
    <row r="219" spans="12:61" ht="13.5"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</row>
    <row r="220" spans="12:61" ht="13.5"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</row>
    <row r="221" spans="12:61" ht="13.5"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</row>
    <row r="222" spans="12:61" ht="13.5"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</row>
    <row r="223" spans="12:61" ht="13.5"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</row>
    <row r="224" spans="12:61" ht="13.5"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</row>
    <row r="225" spans="12:61" ht="13.5"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</row>
    <row r="226" spans="12:61" ht="13.5"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</row>
    <row r="227" spans="12:61" ht="13.5"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</row>
    <row r="228" spans="12:61" ht="13.5"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</row>
    <row r="229" spans="12:61" ht="13.5"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</row>
    <row r="230" spans="12:61" ht="13.5"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</row>
    <row r="231" spans="12:61" ht="13.5"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</row>
    <row r="232" spans="12:61" ht="13.5"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</row>
    <row r="233" spans="12:61" ht="13.5"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</row>
    <row r="234" spans="12:61" ht="13.5"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</row>
    <row r="235" spans="12:61" ht="13.5"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</row>
    <row r="236" spans="12:61" ht="13.5"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</row>
    <row r="237" spans="12:61" ht="13.5"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</row>
    <row r="238" spans="12:61" ht="13.5"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</row>
    <row r="239" spans="12:61" ht="13.5"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</row>
    <row r="240" spans="12:61" ht="13.5"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</row>
    <row r="241" spans="12:61" ht="13.5"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</row>
    <row r="242" spans="12:61" ht="13.5"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</row>
    <row r="243" spans="12:61" ht="13.5"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</row>
    <row r="244" spans="12:61" ht="13.5"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</row>
    <row r="245" spans="12:61" ht="13.5"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</row>
    <row r="246" spans="12:61" ht="13.5"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</row>
    <row r="247" spans="12:61" ht="13.5"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</row>
    <row r="248" spans="12:61" ht="13.5"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</row>
    <row r="249" spans="12:61" ht="13.5"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</row>
    <row r="250" spans="12:61" ht="13.5"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</row>
    <row r="251" spans="12:61" ht="13.5"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</row>
    <row r="252" spans="12:61" ht="13.5"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</row>
    <row r="253" spans="12:61" ht="13.5"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</row>
    <row r="254" spans="12:61" ht="13.5"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</row>
    <row r="255" spans="12:61" ht="13.5"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</row>
    <row r="256" spans="12:61" ht="13.5"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</row>
    <row r="257" spans="12:61" ht="13.5"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</row>
    <row r="258" spans="12:61" ht="13.5"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</row>
    <row r="259" spans="12:61" ht="13.5"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</row>
    <row r="260" spans="12:61" ht="13.5"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</row>
    <row r="261" spans="12:61" ht="13.5"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</row>
    <row r="262" spans="12:61" ht="13.5"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</row>
    <row r="263" spans="12:61" ht="13.5"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</row>
    <row r="264" spans="12:61" ht="13.5"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</row>
    <row r="265" spans="12:61" ht="13.5"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</row>
    <row r="266" spans="12:61" ht="13.5"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</row>
    <row r="267" spans="12:61" ht="13.5"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</row>
    <row r="268" spans="12:61" ht="13.5"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</row>
    <row r="269" spans="12:61" ht="13.5"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</row>
    <row r="270" spans="12:61" ht="13.5"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</row>
    <row r="271" spans="12:61" ht="13.5"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</row>
    <row r="272" spans="12:61" ht="13.5"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</row>
    <row r="273" spans="12:61" ht="13.5"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</row>
    <row r="274" spans="12:61" ht="13.5"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</row>
    <row r="275" spans="12:61" ht="13.5"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</row>
    <row r="276" spans="12:61" ht="13.5"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</row>
    <row r="277" spans="12:61" ht="13.5"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</row>
    <row r="278" spans="12:61" ht="13.5"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</row>
    <row r="279" spans="12:61" ht="13.5"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</row>
    <row r="280" spans="12:61" ht="13.5"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</row>
    <row r="281" spans="12:61" ht="13.5"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</row>
    <row r="282" spans="12:61" ht="13.5"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</row>
    <row r="283" spans="12:61" ht="13.5"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</row>
    <row r="284" spans="12:61" ht="13.5"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</row>
    <row r="285" spans="12:61" ht="13.5"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</row>
    <row r="286" spans="12:61" ht="13.5"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</row>
    <row r="287" spans="12:61" ht="13.5"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</row>
    <row r="288" spans="12:61" ht="13.5"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</row>
    <row r="289" spans="12:61" ht="13.5"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</row>
    <row r="290" spans="12:61" ht="13.5"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</row>
    <row r="291" spans="12:61" ht="13.5"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</row>
    <row r="292" spans="12:61" ht="13.5"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</row>
    <row r="293" spans="12:61" ht="13.5"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</row>
    <row r="294" spans="12:61" ht="13.5"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</row>
    <row r="295" spans="12:61" ht="13.5"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</row>
    <row r="296" spans="12:61" ht="13.5"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</row>
    <row r="297" spans="12:61" ht="13.5"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</row>
    <row r="298" spans="12:61" ht="13.5"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</row>
    <row r="299" spans="12:61" ht="13.5"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</row>
    <row r="300" spans="12:61" ht="13.5"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</row>
    <row r="301" spans="12:61" ht="13.5"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</row>
    <row r="302" spans="12:61" ht="13.5"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</row>
    <row r="303" spans="12:61" ht="13.5"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</row>
    <row r="304" spans="12:61" ht="13.5"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</row>
    <row r="305" spans="12:61" ht="13.5"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</row>
    <row r="306" spans="12:61" ht="13.5"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</row>
    <row r="307" spans="12:61" ht="13.5"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</row>
    <row r="308" spans="12:61" ht="13.5"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</row>
    <row r="309" spans="12:61" ht="13.5"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</row>
    <row r="310" spans="12:61" ht="13.5"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</row>
    <row r="311" spans="12:61" ht="13.5"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</row>
    <row r="312" spans="12:61" ht="13.5"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</row>
    <row r="313" spans="12:61" ht="13.5"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</row>
    <row r="314" spans="12:61" ht="13.5"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</row>
    <row r="315" spans="12:61" ht="13.5"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</row>
    <row r="316" spans="12:61" ht="13.5"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</row>
    <row r="317" spans="12:61" ht="13.5"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</row>
    <row r="318" spans="12:61" ht="13.5"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</row>
    <row r="319" spans="12:61" ht="13.5"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</row>
    <row r="320" spans="12:61" ht="13.5"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</row>
    <row r="321" spans="12:61" ht="13.5"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</row>
    <row r="322" spans="12:61" ht="13.5"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</row>
    <row r="323" spans="12:61" ht="13.5"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</row>
    <row r="324" spans="12:61" ht="13.5"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</row>
    <row r="325" spans="12:61" ht="13.5"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</row>
    <row r="326" spans="12:61" ht="13.5"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</row>
    <row r="327" spans="12:61" ht="13.5"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</row>
    <row r="328" spans="12:61" ht="13.5"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</row>
    <row r="329" spans="12:61" ht="13.5"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</row>
    <row r="330" spans="12:61" ht="13.5"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</row>
    <row r="331" spans="12:61" ht="13.5"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</row>
    <row r="332" spans="12:61" ht="13.5"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</row>
    <row r="333" spans="12:61" ht="13.5"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</row>
    <row r="334" spans="12:61" ht="13.5"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</row>
    <row r="335" spans="12:61" ht="13.5"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</row>
    <row r="336" spans="12:61" ht="13.5"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</row>
    <row r="337" spans="12:61" ht="13.5"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</row>
    <row r="338" spans="12:61" ht="13.5"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</row>
    <row r="339" spans="12:61" ht="13.5"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</row>
    <row r="340" spans="12:61" ht="13.5"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</row>
    <row r="341" spans="12:61" ht="13.5"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</row>
    <row r="342" spans="12:61" ht="13.5"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</row>
    <row r="343" spans="12:61" ht="13.5"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</row>
    <row r="344" spans="12:61" ht="13.5"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</row>
    <row r="345" spans="12:61" ht="13.5"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</row>
    <row r="346" spans="12:61" ht="13.5"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</row>
    <row r="347" spans="12:61" ht="13.5"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</row>
    <row r="348" spans="12:61" ht="13.5"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</row>
    <row r="349" spans="12:61" ht="13.5"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</row>
    <row r="350" spans="12:61" ht="13.5"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</row>
    <row r="351" spans="12:61" ht="13.5"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</row>
    <row r="352" spans="12:61" ht="13.5"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</row>
    <row r="353" spans="12:61" ht="13.5"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</row>
    <row r="354" spans="12:61" ht="13.5"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</row>
    <row r="355" spans="12:61" ht="13.5"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</row>
    <row r="356" spans="12:61" ht="13.5"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</row>
    <row r="357" spans="12:61" ht="13.5"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</row>
    <row r="358" spans="12:61" ht="13.5"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</row>
    <row r="359" spans="12:61" ht="13.5"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</row>
    <row r="360" spans="12:61" ht="13.5"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</row>
    <row r="361" spans="12:61" ht="13.5"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</row>
    <row r="362" spans="12:61" ht="13.5"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</row>
    <row r="363" spans="12:61" ht="13.5"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</row>
    <row r="364" spans="12:61" ht="13.5"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</row>
    <row r="365" spans="12:61" ht="13.5"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</row>
    <row r="366" spans="12:61" ht="13.5"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</row>
    <row r="367" spans="12:61" ht="13.5"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</row>
    <row r="368" spans="12:61" ht="13.5"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</row>
    <row r="369" spans="12:61" ht="13.5"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</row>
    <row r="370" spans="12:61" ht="13.5"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</row>
    <row r="371" spans="12:61" ht="13.5"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</row>
    <row r="372" spans="12:61" ht="13.5"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</row>
    <row r="373" spans="12:61" ht="13.5"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</row>
    <row r="374" spans="12:61" ht="13.5"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</row>
    <row r="375" spans="12:61" ht="13.5"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</row>
    <row r="376" spans="12:61" ht="13.5"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</row>
    <row r="377" spans="12:61" ht="13.5"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</row>
    <row r="378" spans="12:61" ht="13.5"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</row>
    <row r="379" spans="12:61" ht="13.5"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</row>
    <row r="380" spans="12:61" ht="13.5"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</row>
    <row r="381" spans="12:61" ht="13.5"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</row>
    <row r="382" spans="12:61" ht="13.5"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</row>
    <row r="383" spans="12:61" ht="13.5"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</row>
    <row r="384" spans="12:61" ht="13.5"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</row>
    <row r="385" spans="12:61" ht="13.5"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</row>
    <row r="386" spans="12:61" ht="13.5"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</row>
    <row r="387" spans="12:61" ht="13.5"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</row>
    <row r="388" spans="12:61" ht="13.5"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</row>
    <row r="389" spans="12:61" ht="13.5"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</row>
    <row r="390" spans="12:61" ht="13.5"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</row>
    <row r="391" spans="12:61" ht="13.5"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</row>
    <row r="392" spans="12:61" ht="13.5"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</row>
    <row r="393" spans="12:61" ht="13.5"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</row>
    <row r="394" spans="12:61" ht="13.5"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</row>
    <row r="395" spans="12:61" ht="13.5"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</row>
    <row r="396" spans="12:61" ht="13.5"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</row>
    <row r="397" spans="12:61" ht="13.5"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</row>
    <row r="398" spans="12:61" ht="13.5"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</row>
    <row r="399" spans="12:61" ht="13.5"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</row>
    <row r="400" spans="12:61" ht="13.5"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</row>
    <row r="401" spans="12:61" ht="13.5"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</row>
    <row r="402" spans="12:61" ht="13.5"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</row>
    <row r="403" spans="12:61" ht="13.5"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</row>
    <row r="404" spans="12:61" ht="13.5"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</row>
    <row r="405" spans="12:61" ht="13.5"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</row>
    <row r="406" spans="12:61" ht="13.5"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</row>
    <row r="407" spans="12:61" ht="13.5"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</row>
    <row r="408" spans="12:61" ht="13.5"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</row>
    <row r="409" spans="12:61" ht="13.5"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</row>
    <row r="410" spans="12:61" ht="13.5"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</row>
    <row r="411" spans="12:61" ht="13.5"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</row>
    <row r="412" spans="12:61" ht="13.5"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</row>
    <row r="413" spans="12:61" ht="13.5"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</row>
    <row r="414" spans="12:61" ht="13.5"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</row>
    <row r="415" spans="12:61" ht="13.5"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</row>
    <row r="416" spans="12:61" ht="13.5"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</row>
    <row r="417" spans="12:61" ht="13.5"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</row>
    <row r="418" spans="12:61" ht="13.5"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</row>
    <row r="419" spans="12:61" ht="13.5"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</row>
    <row r="420" spans="12:61" ht="13.5"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</row>
    <row r="421" spans="12:61" ht="13.5"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</row>
    <row r="422" spans="12:61" ht="13.5"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</row>
    <row r="423" spans="12:61" ht="13.5"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</row>
    <row r="424" spans="12:61" ht="13.5"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</row>
    <row r="425" spans="12:61" ht="13.5"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</row>
    <row r="426" spans="12:61" ht="13.5"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</row>
    <row r="427" spans="12:61" ht="13.5"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</row>
    <row r="428" spans="12:61" ht="13.5"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</row>
    <row r="429" spans="12:61" ht="13.5"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</row>
    <row r="430" spans="12:61" ht="13.5"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</row>
    <row r="431" spans="12:61" ht="13.5"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</row>
    <row r="432" spans="12:61" ht="13.5"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</row>
    <row r="433" spans="12:61" ht="13.5"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</row>
    <row r="434" spans="12:61" ht="13.5"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</row>
    <row r="435" spans="12:61" ht="13.5"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</row>
    <row r="436" spans="12:61" ht="13.5"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</row>
    <row r="437" spans="12:61" ht="13.5"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</row>
    <row r="438" spans="12:61" ht="13.5"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</row>
    <row r="439" spans="12:61" ht="13.5"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</row>
    <row r="440" spans="12:61" ht="13.5"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</row>
    <row r="441" spans="12:61" ht="13.5"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</row>
    <row r="442" spans="12:61" ht="13.5"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</row>
    <row r="443" spans="12:61" ht="13.5"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</row>
    <row r="444" spans="12:61" ht="13.5"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</row>
    <row r="445" spans="12:61" ht="13.5"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</row>
    <row r="446" spans="12:61" ht="13.5"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</row>
    <row r="447" spans="12:61" ht="13.5"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</row>
    <row r="448" spans="12:61" ht="13.5"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</row>
    <row r="449" spans="12:61" ht="13.5"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</row>
    <row r="450" spans="12:61" ht="13.5"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</row>
    <row r="451" spans="12:61" ht="13.5"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</row>
    <row r="452" spans="12:61" ht="13.5"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</row>
    <row r="453" spans="12:61" ht="13.5"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</row>
    <row r="454" spans="12:61" ht="13.5"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</row>
    <row r="455" spans="12:61" ht="13.5"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</row>
    <row r="456" spans="12:61" ht="13.5"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</row>
    <row r="457" spans="12:61" ht="13.5"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</row>
    <row r="458" spans="12:61" ht="13.5"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</row>
    <row r="459" spans="12:61" ht="13.5"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</row>
    <row r="460" spans="12:61" ht="13.5"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</row>
    <row r="461" spans="12:61" ht="13.5"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</row>
    <row r="462" spans="12:61" ht="13.5"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</row>
    <row r="463" spans="12:61" ht="13.5"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</row>
    <row r="464" spans="12:61" ht="13.5"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</row>
    <row r="465" spans="12:61" ht="13.5"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</row>
    <row r="466" spans="12:61" ht="13.5"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</row>
    <row r="467" spans="12:61" ht="13.5"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</row>
    <row r="468" spans="12:61" ht="13.5"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</row>
    <row r="469" spans="12:61" ht="13.5"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</row>
    <row r="470" spans="12:61" ht="13.5"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</row>
    <row r="471" spans="12:61" ht="13.5"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</row>
    <row r="472" spans="12:61" ht="13.5"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</row>
    <row r="473" spans="12:61" ht="13.5"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</row>
    <row r="474" spans="12:61" ht="13.5"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</row>
    <row r="475" spans="12:61" ht="13.5"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</row>
    <row r="476" spans="12:61" ht="13.5"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</row>
    <row r="477" spans="12:61" ht="13.5"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</row>
    <row r="478" spans="12:61" ht="13.5"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</row>
    <row r="479" spans="12:61" ht="13.5"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</row>
    <row r="480" spans="12:61" ht="13.5"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</row>
    <row r="481" spans="12:61" ht="13.5"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</row>
    <row r="482" spans="12:61" ht="13.5"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</row>
    <row r="483" spans="12:61" ht="13.5"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</row>
    <row r="484" spans="12:61" ht="13.5"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</row>
    <row r="485" spans="12:61" ht="13.5"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</row>
    <row r="486" spans="12:61" ht="13.5"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</row>
    <row r="487" spans="12:61" ht="13.5"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</row>
    <row r="488" spans="12:61" ht="13.5"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</row>
    <row r="489" spans="12:61" ht="13.5"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</row>
    <row r="490" spans="12:61" ht="13.5"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</row>
    <row r="491" spans="12:61" ht="13.5"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</row>
    <row r="492" spans="12:61" ht="13.5"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</row>
    <row r="493" spans="12:61" ht="13.5"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</row>
    <row r="494" spans="12:61" ht="13.5"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</row>
    <row r="495" spans="12:61" ht="13.5"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</row>
    <row r="496" spans="12:61" ht="13.5"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</row>
    <row r="497" spans="12:61" ht="13.5"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</row>
    <row r="498" spans="12:61" ht="13.5"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</row>
    <row r="499" spans="12:61" ht="13.5"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</row>
    <row r="500" spans="12:61" ht="13.5"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</row>
    <row r="501" spans="12:61" ht="13.5"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</row>
    <row r="502" spans="12:61" ht="13.5"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</row>
    <row r="503" spans="12:61" ht="13.5"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</row>
    <row r="504" spans="12:61" ht="13.5"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</row>
    <row r="505" spans="12:61" ht="13.5"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</row>
    <row r="506" spans="12:61" ht="13.5"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</row>
    <row r="507" spans="12:61" ht="13.5"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</row>
    <row r="508" spans="12:61" ht="13.5"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</row>
    <row r="509" spans="12:61" ht="13.5"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</row>
    <row r="510" spans="12:61" ht="13.5"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</row>
    <row r="511" spans="12:61" ht="13.5"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</row>
    <row r="512" spans="12:61" ht="13.5"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</row>
    <row r="513" spans="12:61" ht="13.5"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</row>
    <row r="514" spans="12:61" ht="13.5"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</row>
    <row r="515" spans="12:61" ht="13.5"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</row>
    <row r="516" spans="12:61" ht="13.5"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</row>
    <row r="517" spans="12:61" ht="13.5"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</row>
    <row r="518" spans="12:61" ht="13.5"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</row>
    <row r="519" spans="12:61" ht="13.5"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</row>
    <row r="520" spans="12:61" ht="13.5"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</row>
    <row r="521" spans="12:61" ht="13.5"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</row>
    <row r="522" spans="12:61" ht="13.5"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</row>
    <row r="523" spans="12:61" ht="13.5"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</row>
    <row r="524" spans="12:61" ht="13.5"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</row>
    <row r="525" spans="12:61" ht="13.5"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</row>
    <row r="526" spans="12:61" ht="13.5"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</row>
    <row r="527" spans="12:61" ht="13.5"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</row>
    <row r="528" spans="12:61" ht="13.5"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</row>
    <row r="529" spans="12:61" ht="13.5"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</row>
    <row r="530" spans="12:61" ht="13.5"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</row>
    <row r="531" spans="12:61" ht="13.5"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</row>
    <row r="532" spans="12:61" ht="13.5"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</row>
    <row r="533" spans="12:61" ht="13.5"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</row>
    <row r="534" spans="12:61" ht="13.5"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</row>
    <row r="535" spans="12:61" ht="13.5"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</row>
    <row r="536" spans="12:61" ht="13.5"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</row>
    <row r="537" spans="12:61" ht="13.5"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</row>
    <row r="538" spans="12:61" ht="13.5"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</row>
    <row r="539" spans="12:61" ht="13.5"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</row>
    <row r="540" spans="12:61" ht="13.5"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</row>
    <row r="541" spans="12:61" ht="13.5"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</row>
    <row r="542" spans="12:61" ht="13.5"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</row>
    <row r="543" spans="12:61" ht="13.5"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</row>
    <row r="544" spans="12:61" ht="13.5"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</row>
    <row r="545" spans="12:61" ht="13.5"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</row>
    <row r="546" spans="12:61" ht="13.5"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</row>
    <row r="547" spans="12:61" ht="13.5"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</row>
    <row r="548" spans="12:61" ht="13.5"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</row>
    <row r="549" spans="12:61" ht="13.5"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</row>
    <row r="550" spans="12:61" ht="13.5"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</row>
    <row r="551" spans="12:61" ht="13.5"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</row>
    <row r="552" spans="12:61" ht="13.5"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</row>
    <row r="553" spans="12:61" ht="13.5"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</row>
    <row r="554" spans="12:61" ht="13.5"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</row>
    <row r="555" spans="12:61" ht="13.5"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</row>
    <row r="556" spans="12:61" ht="13.5"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</row>
    <row r="557" spans="12:61" ht="13.5"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</row>
    <row r="558" spans="12:61" ht="13.5"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</row>
    <row r="559" spans="12:61" ht="13.5"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</row>
    <row r="560" spans="12:61" ht="13.5"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</row>
    <row r="561" spans="12:61" ht="13.5"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</row>
    <row r="562" spans="12:61" ht="13.5"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</row>
    <row r="563" spans="12:61" ht="13.5"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</row>
    <row r="564" spans="12:61" ht="13.5"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</row>
    <row r="565" spans="12:61" ht="13.5"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</row>
    <row r="566" spans="12:61" ht="13.5"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</row>
    <row r="567" spans="12:61" ht="13.5"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</row>
    <row r="568" spans="12:61" ht="13.5"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</row>
    <row r="569" spans="12:61" ht="13.5"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</row>
    <row r="570" spans="12:61" ht="13.5"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</row>
    <row r="571" spans="12:61" ht="13.5"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</row>
    <row r="572" spans="12:61" ht="13.5"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</row>
    <row r="573" spans="12:61" ht="13.5"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</row>
    <row r="574" spans="12:61" ht="13.5"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</row>
    <row r="575" spans="12:61" ht="13.5"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</row>
    <row r="576" spans="12:61" ht="13.5"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</row>
    <row r="577" spans="12:61" ht="13.5"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</row>
    <row r="578" spans="12:61" ht="13.5"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</row>
    <row r="579" spans="12:61" ht="13.5"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</row>
    <row r="580" spans="12:61" ht="13.5"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</row>
    <row r="581" spans="12:61" ht="13.5"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</row>
    <row r="582" spans="12:61" ht="13.5"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</row>
    <row r="583" spans="12:61" ht="13.5"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</row>
    <row r="584" spans="12:61" ht="13.5"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</row>
    <row r="585" spans="12:61" ht="13.5"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</row>
    <row r="586" spans="12:61" ht="13.5"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</row>
    <row r="587" spans="12:61" ht="13.5"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</row>
    <row r="588" spans="12:61" ht="13.5"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</row>
    <row r="589" spans="12:61" ht="13.5"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</row>
    <row r="590" spans="12:61" ht="13.5"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</row>
    <row r="591" spans="12:61" ht="13.5"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</row>
    <row r="592" spans="12:61" ht="13.5"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</row>
    <row r="593" spans="12:61" ht="13.5"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</row>
    <row r="594" spans="12:61" ht="13.5"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</row>
    <row r="595" spans="12:61" ht="13.5"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</row>
    <row r="596" spans="12:61" ht="13.5"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</row>
    <row r="597" spans="12:61" ht="13.5"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</row>
    <row r="598" spans="12:61" ht="13.5"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</row>
    <row r="599" spans="12:61" ht="13.5"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</row>
    <row r="600" spans="12:61" ht="13.5"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</row>
    <row r="601" spans="12:61" ht="13.5"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</row>
    <row r="602" spans="12:61" ht="13.5"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</row>
    <row r="603" spans="12:61" ht="13.5"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</row>
    <row r="604" spans="12:61" ht="13.5"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</row>
    <row r="605" spans="12:61" ht="13.5"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</row>
    <row r="606" spans="12:61" ht="13.5"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</row>
    <row r="607" spans="12:61" ht="13.5"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</row>
    <row r="608" spans="12:61" ht="13.5"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</row>
    <row r="609" spans="12:61" ht="13.5"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</row>
    <row r="610" spans="12:61" ht="13.5"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</row>
    <row r="611" spans="12:61" ht="13.5"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</row>
    <row r="612" spans="12:61" ht="13.5"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</row>
    <row r="613" spans="12:61" ht="13.5"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</row>
    <row r="614" spans="12:61" ht="13.5"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</row>
    <row r="615" spans="12:61" ht="13.5"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</row>
    <row r="616" spans="12:61" ht="13.5"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</row>
    <row r="617" spans="12:61" ht="13.5"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</row>
    <row r="618" spans="12:61" ht="13.5"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</row>
    <row r="619" spans="12:61" ht="13.5"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</row>
    <row r="620" spans="12:61" ht="13.5"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</row>
    <row r="621" spans="12:61" ht="13.5"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</row>
    <row r="622" spans="12:61" ht="13.5"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</row>
    <row r="623" spans="12:61" ht="13.5"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</row>
    <row r="624" spans="12:61" ht="13.5"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</row>
    <row r="625" spans="12:61" ht="13.5"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</row>
    <row r="626" spans="12:61" ht="13.5"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</row>
    <row r="627" spans="12:61" ht="13.5"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</row>
    <row r="628" spans="12:61" ht="13.5"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</row>
    <row r="629" spans="12:61" ht="13.5"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</row>
    <row r="630" spans="12:61" ht="13.5"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</row>
    <row r="631" spans="12:61" ht="13.5"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</row>
    <row r="632" spans="12:61" ht="13.5"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</row>
    <row r="633" spans="12:61" ht="13.5"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</row>
    <row r="634" spans="12:61" ht="13.5"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</row>
    <row r="635" spans="12:61" ht="13.5"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</row>
    <row r="636" spans="12:61" ht="13.5"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</row>
    <row r="637" spans="12:61" ht="13.5"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</row>
    <row r="638" spans="12:61" ht="13.5"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</row>
    <row r="639" spans="12:61" ht="13.5"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</row>
    <row r="640" spans="12:61" ht="13.5"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</row>
    <row r="641" spans="12:61" ht="13.5"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</row>
    <row r="642" spans="12:61" ht="13.5"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</row>
    <row r="643" spans="12:61" ht="13.5"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</row>
    <row r="644" spans="12:61" ht="13.5"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</row>
    <row r="645" spans="12:61" ht="13.5"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</row>
    <row r="646" spans="12:61" ht="13.5"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</row>
    <row r="647" spans="12:61" ht="13.5"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</row>
    <row r="648" spans="12:61" ht="13.5"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</row>
    <row r="649" spans="12:61" ht="13.5"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</row>
    <row r="650" spans="12:61" ht="13.5"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</row>
    <row r="651" spans="12:61" ht="13.5"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</row>
    <row r="652" spans="12:61" ht="13.5"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</row>
    <row r="653" spans="12:61" ht="13.5"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</row>
    <row r="654" spans="12:61" ht="13.5"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</row>
    <row r="655" spans="12:61" ht="13.5"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</row>
    <row r="656" spans="12:61" ht="13.5"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</row>
    <row r="657" spans="12:61" ht="13.5"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</row>
    <row r="658" spans="12:61" ht="13.5"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</row>
    <row r="659" spans="12:61" ht="13.5"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</row>
    <row r="660" spans="12:61" ht="13.5"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</row>
    <row r="661" spans="12:61" ht="13.5"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</row>
    <row r="662" spans="12:61" ht="13.5"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</row>
    <row r="663" spans="12:61" ht="13.5"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</row>
    <row r="664" spans="12:61" ht="13.5"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</row>
    <row r="665" spans="12:61" ht="13.5"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</row>
    <row r="666" spans="12:61" ht="13.5"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</row>
    <row r="667" spans="12:61" ht="13.5"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</row>
    <row r="668" spans="12:61" ht="13.5"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</row>
    <row r="669" spans="12:61" ht="13.5"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</row>
    <row r="670" spans="12:61" ht="13.5"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</row>
    <row r="671" spans="12:61" ht="13.5"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</row>
    <row r="672" spans="12:61" ht="13.5"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</row>
    <row r="673" spans="12:61" ht="13.5"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</row>
    <row r="674" spans="12:61" ht="13.5"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</row>
    <row r="675" spans="12:61" ht="13.5"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</row>
    <row r="676" spans="12:61" ht="13.5"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</row>
    <row r="677" spans="12:61" ht="13.5"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</row>
    <row r="678" spans="12:61" ht="13.5"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</row>
    <row r="679" spans="12:61" ht="13.5"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</row>
    <row r="680" spans="12:61" ht="13.5"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</row>
    <row r="681" spans="12:61" ht="13.5"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</row>
    <row r="682" spans="12:61" ht="13.5"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</row>
    <row r="683" spans="12:61" ht="13.5"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</row>
    <row r="684" spans="12:61" ht="13.5"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</row>
    <row r="685" spans="12:61" ht="13.5"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</row>
    <row r="686" spans="12:61" ht="13.5"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</row>
    <row r="687" spans="12:61" ht="13.5"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</row>
    <row r="688" spans="12:61" ht="13.5"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</row>
    <row r="689" spans="12:61" ht="13.5"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</row>
    <row r="690" spans="12:61" ht="13.5"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</row>
    <row r="691" spans="12:61" ht="13.5"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</row>
    <row r="692" spans="12:61" ht="13.5"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</row>
    <row r="693" spans="12:61" ht="13.5"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</row>
    <row r="694" spans="12:61" ht="13.5"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</row>
    <row r="695" spans="12:61" ht="13.5"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</row>
    <row r="696" spans="12:61" ht="13.5"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</row>
    <row r="697" spans="12:61" ht="13.5"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</row>
    <row r="698" spans="12:61" ht="13.5"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</row>
    <row r="699" spans="12:61" ht="13.5"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</row>
    <row r="700" spans="12:61" ht="13.5"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</row>
    <row r="701" spans="12:61" ht="13.5"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</row>
    <row r="702" spans="12:61" ht="13.5"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</row>
    <row r="703" spans="12:61" ht="13.5"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</row>
    <row r="704" spans="12:61" ht="13.5"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</row>
    <row r="705" spans="12:61" ht="13.5"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</row>
    <row r="706" spans="12:61" ht="13.5"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</row>
    <row r="707" spans="12:61" ht="13.5"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</row>
    <row r="708" spans="12:61" ht="13.5"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</row>
    <row r="709" spans="12:61" ht="13.5"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</row>
    <row r="710" spans="12:61" ht="13.5"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</row>
    <row r="711" spans="12:61" ht="13.5"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</row>
    <row r="712" spans="12:61" ht="13.5"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</row>
    <row r="713" spans="12:61" ht="13.5"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</row>
    <row r="714" spans="12:61" ht="13.5"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</row>
    <row r="715" spans="12:61" ht="13.5"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</row>
    <row r="716" spans="12:61" ht="13.5"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</row>
    <row r="717" spans="12:61" ht="13.5"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</row>
    <row r="718" spans="12:61" ht="13.5"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</row>
    <row r="719" spans="12:61" ht="13.5"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</row>
    <row r="720" spans="12:61" ht="13.5"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</row>
    <row r="721" spans="12:61" ht="13.5"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</row>
    <row r="722" spans="12:61" ht="13.5"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</row>
    <row r="723" spans="12:61" ht="13.5"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</row>
    <row r="724" spans="12:61" ht="13.5"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</row>
    <row r="725" spans="12:61" ht="13.5"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</row>
    <row r="726" spans="12:61" ht="13.5"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</row>
    <row r="727" spans="12:61" ht="13.5"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</row>
    <row r="728" spans="12:61" ht="13.5"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</row>
    <row r="729" spans="12:61" ht="13.5"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</row>
    <row r="730" spans="12:61" ht="13.5"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</row>
    <row r="731" spans="12:61" ht="13.5"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</row>
    <row r="732" spans="12:61" ht="13.5"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</row>
    <row r="733" spans="12:61" ht="13.5"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</row>
    <row r="734" spans="12:61" ht="13.5"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</row>
    <row r="735" spans="12:61" ht="13.5"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</row>
    <row r="736" spans="12:61" ht="13.5"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</row>
    <row r="737" spans="12:61" ht="13.5"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</row>
    <row r="738" spans="12:61" ht="13.5"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</row>
    <row r="739" spans="12:61" ht="13.5"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</row>
    <row r="740" spans="12:61" ht="13.5"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</row>
    <row r="741" spans="12:61" ht="13.5"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</row>
    <row r="742" spans="12:61" ht="13.5"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</row>
    <row r="743" spans="12:61" ht="13.5"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</row>
    <row r="744" spans="12:61" ht="13.5"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</row>
    <row r="745" spans="12:61" ht="13.5"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</row>
    <row r="746" spans="12:61" ht="13.5"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</row>
    <row r="747" spans="12:61" ht="13.5"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</row>
    <row r="748" spans="12:61" ht="13.5"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</row>
    <row r="749" spans="12:61" ht="13.5"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</row>
    <row r="750" spans="12:61" ht="13.5"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</row>
    <row r="751" spans="12:61" ht="13.5"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</row>
    <row r="752" spans="12:61" ht="13.5"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</row>
    <row r="753" spans="12:61" ht="13.5"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</row>
    <row r="754" spans="12:61" ht="13.5"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</row>
    <row r="755" spans="12:61" ht="13.5"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</row>
    <row r="756" spans="12:61" ht="13.5"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</row>
    <row r="757" spans="12:61" ht="13.5"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</row>
    <row r="758" spans="12:61" ht="13.5"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</row>
    <row r="759" spans="12:61" ht="13.5"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</row>
    <row r="760" spans="12:61" ht="13.5"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</row>
    <row r="761" spans="12:61" ht="13.5"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</row>
    <row r="762" spans="12:61" ht="13.5"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</row>
    <row r="763" spans="12:61" ht="13.5"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</row>
    <row r="764" spans="12:61" ht="13.5"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</row>
    <row r="765" spans="12:61" ht="13.5"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</row>
    <row r="766" spans="12:61" ht="13.5"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</row>
    <row r="767" spans="12:61" ht="13.5"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</row>
    <row r="768" spans="12:61" ht="13.5"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</row>
    <row r="769" spans="12:61" ht="13.5"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</row>
    <row r="770" spans="12:61" ht="13.5"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</row>
    <row r="771" spans="12:61" ht="13.5"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</row>
    <row r="772" spans="12:61" ht="13.5"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</row>
    <row r="773" spans="12:61" ht="13.5"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</row>
    <row r="774" spans="12:61" ht="13.5"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</row>
    <row r="775" spans="12:61" ht="13.5"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</row>
    <row r="776" spans="12:61" ht="13.5"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</row>
    <row r="777" spans="12:61" ht="13.5"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</row>
    <row r="778" spans="12:61" ht="13.5"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</row>
    <row r="779" spans="12:61" ht="13.5"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</row>
    <row r="780" spans="12:61" ht="13.5"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</row>
    <row r="781" spans="12:61" ht="13.5"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</row>
    <row r="782" spans="12:61" ht="13.5"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</row>
    <row r="783" spans="12:61" ht="13.5"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</row>
    <row r="784" spans="12:61" ht="13.5"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</row>
    <row r="785" spans="12:61" ht="13.5"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</row>
    <row r="786" spans="12:61" ht="13.5"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</row>
    <row r="787" spans="12:61" ht="13.5"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</row>
    <row r="788" spans="12:61" ht="13.5"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</row>
    <row r="789" spans="12:61" ht="13.5"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</row>
    <row r="790" spans="12:61" ht="13.5"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</row>
    <row r="791" spans="12:61" ht="13.5"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</row>
    <row r="792" spans="12:61" ht="13.5"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</row>
    <row r="793" spans="12:61" ht="13.5"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</row>
    <row r="794" spans="12:61" ht="13.5"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</row>
    <row r="795" spans="12:61" ht="13.5"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</row>
    <row r="796" spans="12:61" ht="13.5"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</row>
    <row r="797" spans="12:61" ht="13.5"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</row>
    <row r="798" spans="12:61" ht="13.5"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</row>
    <row r="799" spans="12:61" ht="13.5"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</row>
    <row r="800" spans="12:61" ht="13.5"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</row>
    <row r="801" spans="12:61" ht="13.5"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</row>
    <row r="802" spans="12:61" ht="13.5"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</row>
    <row r="803" spans="12:61" ht="13.5"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</row>
    <row r="804" spans="12:61" ht="13.5"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</row>
    <row r="805" spans="12:61" ht="13.5"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</row>
    <row r="806" spans="12:61" ht="13.5"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</row>
    <row r="807" spans="12:61" ht="13.5"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</row>
    <row r="808" spans="12:61" ht="13.5"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</row>
    <row r="809" spans="12:61" ht="13.5"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</row>
    <row r="810" spans="12:61" ht="13.5"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</row>
    <row r="811" spans="12:61" ht="13.5"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</row>
    <row r="812" spans="12:61" ht="13.5"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</row>
    <row r="813" spans="12:61" ht="13.5"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</row>
    <row r="814" spans="12:61" ht="13.5"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</row>
    <row r="815" spans="12:61" ht="13.5"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</row>
    <row r="816" spans="12:61" ht="13.5"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</row>
    <row r="817" spans="12:61" ht="13.5"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</row>
    <row r="818" spans="12:61" ht="13.5"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</row>
    <row r="819" spans="12:61" ht="13.5"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</row>
    <row r="820" spans="12:61" ht="13.5"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</row>
    <row r="821" spans="12:61" ht="13.5"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</row>
    <row r="822" spans="12:61" ht="13.5"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</row>
    <row r="823" spans="12:61" ht="13.5"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</row>
    <row r="824" spans="12:61" ht="13.5"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</row>
    <row r="825" spans="12:61" ht="13.5"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</row>
    <row r="826" spans="12:61" ht="13.5"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</row>
    <row r="827" spans="12:61" ht="13.5"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</row>
    <row r="828" spans="12:61" ht="13.5"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</row>
    <row r="829" spans="12:61" ht="13.5"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</row>
    <row r="830" spans="12:61" ht="13.5"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</row>
    <row r="831" spans="12:61" ht="13.5"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</row>
    <row r="832" spans="12:61" ht="13.5"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</row>
    <row r="833" spans="12:61" ht="13.5"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</row>
    <row r="834" spans="12:61" ht="13.5"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</row>
    <row r="835" spans="12:61" ht="13.5"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</row>
    <row r="836" spans="12:61" ht="13.5"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</row>
    <row r="837" spans="12:61" ht="13.5"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</row>
    <row r="838" spans="12:61" ht="13.5"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</row>
    <row r="839" spans="12:61" ht="13.5"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</row>
    <row r="840" spans="12:61" ht="13.5"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</row>
    <row r="841" spans="12:61" ht="13.5"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</row>
    <row r="842" spans="12:61" ht="13.5"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</row>
    <row r="843" spans="12:61" ht="13.5"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</row>
    <row r="844" spans="12:61" ht="13.5"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</row>
    <row r="845" spans="12:61" ht="13.5"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</row>
    <row r="846" spans="12:61" ht="13.5"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</row>
    <row r="847" spans="12:61" ht="13.5"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</row>
    <row r="848" spans="12:61" ht="13.5"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</row>
    <row r="849" spans="12:61" ht="13.5"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</row>
    <row r="850" spans="12:61" ht="13.5"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</row>
    <row r="851" spans="12:61" ht="13.5"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</row>
    <row r="852" spans="12:61" ht="13.5"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</row>
    <row r="853" spans="12:61" ht="13.5"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</row>
    <row r="854" spans="12:61" ht="13.5"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</row>
    <row r="855" spans="12:61" ht="13.5"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</row>
    <row r="856" spans="12:61" ht="13.5"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</row>
    <row r="857" spans="12:61" ht="13.5"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</row>
    <row r="858" spans="12:61" ht="13.5"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</row>
    <row r="859" spans="12:61" ht="13.5"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</row>
    <row r="860" spans="12:61" ht="13.5"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</row>
    <row r="861" spans="12:61" ht="13.5"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</row>
    <row r="862" spans="12:61" ht="13.5"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</row>
    <row r="863" spans="12:61" ht="13.5"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</row>
    <row r="864" spans="12:61" ht="13.5"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</row>
    <row r="865" spans="12:61" ht="13.5"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</row>
    <row r="866" spans="12:61" ht="13.5"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</row>
    <row r="867" spans="12:61" ht="13.5"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</row>
    <row r="868" spans="12:61" ht="13.5"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</row>
    <row r="869" spans="12:61" ht="13.5"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</row>
    <row r="870" spans="12:61" ht="13.5"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</row>
    <row r="871" spans="12:61" ht="13.5"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</row>
    <row r="872" spans="12:61" ht="13.5"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</row>
    <row r="873" spans="12:61" ht="13.5"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</row>
    <row r="874" spans="12:61" ht="13.5"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</row>
    <row r="875" spans="12:61" ht="13.5"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</row>
    <row r="876" spans="12:61" ht="13.5"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</row>
    <row r="877" spans="12:61" ht="13.5"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</row>
    <row r="878" spans="12:61" ht="13.5"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</row>
    <row r="879" spans="12:61" ht="13.5"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</row>
    <row r="880" spans="12:61" ht="13.5"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</row>
    <row r="881" spans="12:61" ht="13.5"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</row>
    <row r="882" spans="12:61" ht="13.5"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</row>
    <row r="883" spans="12:61" ht="13.5"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</row>
    <row r="884" spans="12:61" ht="13.5"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</row>
    <row r="885" spans="12:61" ht="13.5"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</row>
    <row r="886" spans="12:61" ht="13.5"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</row>
    <row r="887" spans="12:61" ht="13.5"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</row>
    <row r="888" spans="12:61" ht="13.5"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</row>
    <row r="889" spans="12:61" ht="13.5"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</row>
    <row r="890" spans="12:61" ht="13.5"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</row>
    <row r="891" spans="12:61" ht="13.5"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</row>
    <row r="892" spans="12:61" ht="13.5"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</row>
    <row r="893" spans="12:61" ht="13.5"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</row>
    <row r="894" spans="12:61" ht="13.5"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</row>
    <row r="895" spans="12:61" ht="13.5"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</row>
    <row r="896" spans="12:61" ht="13.5"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</row>
    <row r="897" spans="12:61" ht="13.5"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</row>
    <row r="898" spans="12:61" ht="13.5"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</row>
    <row r="899" spans="12:61" ht="13.5"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</row>
    <row r="900" spans="12:61" ht="13.5"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</row>
    <row r="901" spans="12:61" ht="13.5"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</row>
    <row r="902" spans="12:61" ht="13.5"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</row>
    <row r="903" spans="12:61" ht="13.5"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</row>
    <row r="904" spans="12:61" ht="13.5"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</row>
    <row r="905" spans="12:61" ht="13.5"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</row>
    <row r="906" spans="12:61" ht="13.5"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</row>
    <row r="907" spans="12:61" ht="13.5"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</row>
    <row r="908" spans="12:61" ht="13.5"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</row>
    <row r="909" spans="12:61" ht="13.5"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</row>
    <row r="910" spans="12:61" ht="13.5"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</row>
    <row r="911" spans="12:61" ht="13.5"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</row>
    <row r="912" spans="12:61" ht="13.5"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</row>
    <row r="913" spans="12:61" ht="13.5"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</row>
    <row r="914" spans="12:61" ht="13.5"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</row>
    <row r="915" spans="12:61" ht="13.5"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</row>
    <row r="916" spans="12:61" ht="13.5"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</row>
    <row r="917" spans="12:61" ht="13.5"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</row>
    <row r="918" spans="12:61" ht="13.5"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</row>
    <row r="919" spans="12:61" ht="13.5"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</row>
  </sheetData>
  <sheetProtection formatCells="0" selectLockedCells="1"/>
  <mergeCells count="5">
    <mergeCell ref="A1:H1"/>
    <mergeCell ref="J2:K2"/>
    <mergeCell ref="B3:D3"/>
    <mergeCell ref="E3:G3"/>
    <mergeCell ref="H3:K3"/>
  </mergeCells>
  <printOptions horizontalCentered="1"/>
  <pageMargins left="0.7874015748031497" right="0.7874015748031497" top="0.7480314960629921" bottom="0.1968503937007874" header="0.5118110236220472" footer="0.5118110236220472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2"/>
  <sheetViews>
    <sheetView zoomScaleSheetLayoutView="75" workbookViewId="0" topLeftCell="A1">
      <selection activeCell="A11" sqref="A11"/>
    </sheetView>
  </sheetViews>
  <sheetFormatPr defaultColWidth="8.796875" defaultRowHeight="14.25"/>
  <cols>
    <col min="1" max="1" width="4.3984375" style="0" customWidth="1"/>
    <col min="2" max="2" width="13.5" style="0" customWidth="1"/>
    <col min="3" max="3" width="9.5" style="14" customWidth="1"/>
    <col min="4" max="4" width="2.09765625" style="0" customWidth="1"/>
    <col min="5" max="5" width="4.3984375" style="0" customWidth="1"/>
    <col min="6" max="6" width="13.5" style="0" customWidth="1"/>
    <col min="7" max="7" width="10" style="0" bestFit="1" customWidth="1"/>
    <col min="8" max="8" width="1.69921875" style="0" customWidth="1"/>
    <col min="9" max="9" width="4.3984375" style="0" customWidth="1"/>
    <col min="10" max="10" width="13.5" style="0" customWidth="1"/>
    <col min="11" max="11" width="10" style="0" bestFit="1" customWidth="1"/>
    <col min="12" max="12" width="2.09765625" style="0" customWidth="1"/>
    <col min="13" max="13" width="4.3984375" style="0" customWidth="1"/>
    <col min="14" max="14" width="13.5" style="0" customWidth="1"/>
    <col min="15" max="15" width="9.19921875" style="11" customWidth="1"/>
    <col min="16" max="16" width="2.09765625" style="0" customWidth="1"/>
    <col min="17" max="17" width="11.3984375" style="128" hidden="1" customWidth="1"/>
    <col min="18" max="18" width="9.09765625" style="148" hidden="1" customWidth="1"/>
    <col min="19" max="21" width="9.09765625" style="128" hidden="1" customWidth="1"/>
    <col min="22" max="22" width="2.19921875" style="0" hidden="1" customWidth="1"/>
    <col min="23" max="23" width="11.3984375" style="128" hidden="1" customWidth="1"/>
    <col min="24" max="24" width="9.09765625" style="0" hidden="1" customWidth="1"/>
    <col min="25" max="25" width="9.09765625" style="152" hidden="1" customWidth="1"/>
    <col min="26" max="27" width="9.09765625" style="0" hidden="1" customWidth="1"/>
    <col min="28" max="28" width="1.69921875" style="0" hidden="1" customWidth="1"/>
    <col min="29" max="29" width="11.3984375" style="128" hidden="1" customWidth="1"/>
    <col min="30" max="31" width="9.09765625" style="0" hidden="1" customWidth="1"/>
    <col min="32" max="32" width="9.09765625" style="152" hidden="1" customWidth="1"/>
    <col min="33" max="33" width="9.09765625" style="0" hidden="1" customWidth="1"/>
    <col min="34" max="34" width="1.59765625" style="0" hidden="1" customWidth="1"/>
    <col min="35" max="35" width="11.3984375" style="0" hidden="1" customWidth="1"/>
    <col min="36" max="38" width="9.09765625" style="0" hidden="1" customWidth="1"/>
    <col min="39" max="39" width="9.09765625" style="152" hidden="1" customWidth="1"/>
    <col min="40" max="42" width="0" style="0" hidden="1" customWidth="1"/>
  </cols>
  <sheetData>
    <row r="1" spans="2:39" ht="21" customHeight="1">
      <c r="B1" s="77" t="s">
        <v>103</v>
      </c>
      <c r="C1"/>
      <c r="O1"/>
      <c r="R1" s="165"/>
      <c r="Y1" s="76"/>
      <c r="AF1" s="76"/>
      <c r="AM1" s="76"/>
    </row>
    <row r="2" spans="1:39" ht="21" customHeight="1">
      <c r="A2" s="76"/>
      <c r="B2" s="9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R2" s="165"/>
      <c r="Y2" s="76"/>
      <c r="AF2" s="76"/>
      <c r="AM2" s="76"/>
    </row>
    <row r="3" spans="1:39" ht="21.75" customHeight="1">
      <c r="A3" s="76" t="s">
        <v>292</v>
      </c>
      <c r="B3" s="97"/>
      <c r="C3" s="76"/>
      <c r="D3" s="76"/>
      <c r="E3" s="76" t="s">
        <v>293</v>
      </c>
      <c r="F3" s="97"/>
      <c r="G3" s="76"/>
      <c r="H3" s="76"/>
      <c r="I3" s="76" t="s">
        <v>294</v>
      </c>
      <c r="J3" s="97"/>
      <c r="K3" s="76"/>
      <c r="L3" s="76"/>
      <c r="M3" s="76" t="s">
        <v>296</v>
      </c>
      <c r="N3" s="98"/>
      <c r="O3" s="76"/>
      <c r="R3" s="165"/>
      <c r="Y3" s="76"/>
      <c r="AF3" s="76"/>
      <c r="AM3" s="76"/>
    </row>
    <row r="4" spans="1:39" ht="13.5">
      <c r="A4" s="67"/>
      <c r="B4" s="67"/>
      <c r="C4" s="86"/>
      <c r="D4" s="79"/>
      <c r="E4" s="67"/>
      <c r="F4" s="67"/>
      <c r="G4" s="86"/>
      <c r="H4" s="79"/>
      <c r="I4" s="67"/>
      <c r="J4" s="67"/>
      <c r="K4" s="86"/>
      <c r="L4" s="79"/>
      <c r="M4" s="67"/>
      <c r="N4" s="67"/>
      <c r="O4" s="87"/>
      <c r="Q4" s="128" t="s">
        <v>232</v>
      </c>
      <c r="R4" s="165"/>
      <c r="W4" s="128" t="s">
        <v>233</v>
      </c>
      <c r="Y4" s="76"/>
      <c r="AC4" s="128" t="s">
        <v>234</v>
      </c>
      <c r="AF4" s="76"/>
      <c r="AI4" s="128" t="s">
        <v>235</v>
      </c>
      <c r="AM4" s="76"/>
    </row>
    <row r="5" spans="1:39" ht="13.5">
      <c r="A5" s="70"/>
      <c r="B5" s="70"/>
      <c r="C5" s="75" t="s">
        <v>108</v>
      </c>
      <c r="D5" s="79"/>
      <c r="E5" s="70"/>
      <c r="F5" s="70"/>
      <c r="G5" s="75" t="s">
        <v>108</v>
      </c>
      <c r="H5" s="79"/>
      <c r="I5" s="70"/>
      <c r="J5" s="70"/>
      <c r="K5" s="75" t="s">
        <v>108</v>
      </c>
      <c r="L5" s="79"/>
      <c r="M5" s="70"/>
      <c r="N5" s="70"/>
      <c r="O5" s="88"/>
      <c r="Q5" s="143"/>
      <c r="R5" s="164" t="s">
        <v>107</v>
      </c>
      <c r="S5" s="144"/>
      <c r="T5" s="144"/>
      <c r="U5" s="145"/>
      <c r="W5" s="143"/>
      <c r="X5" s="164" t="s">
        <v>107</v>
      </c>
      <c r="Y5" s="166"/>
      <c r="Z5" s="144"/>
      <c r="AA5" s="145"/>
      <c r="AC5" s="143"/>
      <c r="AD5" s="164" t="s">
        <v>107</v>
      </c>
      <c r="AE5" s="144"/>
      <c r="AF5" s="166"/>
      <c r="AG5" s="145"/>
      <c r="AI5" s="143"/>
      <c r="AJ5" s="164" t="s">
        <v>107</v>
      </c>
      <c r="AK5" s="144"/>
      <c r="AL5" s="144"/>
      <c r="AM5" s="167"/>
    </row>
    <row r="6" spans="1:39" ht="13.5">
      <c r="A6" s="90" t="s">
        <v>92</v>
      </c>
      <c r="B6" s="103" t="s">
        <v>91</v>
      </c>
      <c r="C6" s="89" t="s">
        <v>4</v>
      </c>
      <c r="D6" s="79"/>
      <c r="E6" s="90" t="s">
        <v>92</v>
      </c>
      <c r="F6" s="103" t="s">
        <v>91</v>
      </c>
      <c r="G6" s="89" t="s">
        <v>4</v>
      </c>
      <c r="H6" s="79"/>
      <c r="I6" s="90" t="s">
        <v>92</v>
      </c>
      <c r="J6" s="103" t="s">
        <v>91</v>
      </c>
      <c r="K6" s="89" t="s">
        <v>4</v>
      </c>
      <c r="L6" s="79"/>
      <c r="M6" s="90" t="s">
        <v>92</v>
      </c>
      <c r="N6" s="103" t="s">
        <v>91</v>
      </c>
      <c r="O6" s="91" t="s">
        <v>5</v>
      </c>
      <c r="Q6" s="146"/>
      <c r="R6" s="149" t="s">
        <v>38</v>
      </c>
      <c r="S6" s="139"/>
      <c r="T6" s="15"/>
      <c r="U6" s="141"/>
      <c r="W6" s="146"/>
      <c r="X6" s="17" t="s">
        <v>38</v>
      </c>
      <c r="Y6" s="153"/>
      <c r="Z6" s="15"/>
      <c r="AA6" s="141"/>
      <c r="AC6" s="146"/>
      <c r="AD6" s="17" t="s">
        <v>38</v>
      </c>
      <c r="AE6" s="139"/>
      <c r="AF6" s="15"/>
      <c r="AG6" s="141"/>
      <c r="AI6" s="146"/>
      <c r="AJ6" s="17" t="s">
        <v>38</v>
      </c>
      <c r="AK6" s="139"/>
      <c r="AL6" s="15"/>
      <c r="AM6" s="141"/>
    </row>
    <row r="7" spans="1:39" ht="13.5">
      <c r="A7" s="67"/>
      <c r="B7" s="67"/>
      <c r="C7" s="80" t="s">
        <v>89</v>
      </c>
      <c r="D7" s="76"/>
      <c r="E7" s="67"/>
      <c r="F7" s="67"/>
      <c r="G7" s="80" t="s">
        <v>89</v>
      </c>
      <c r="H7" s="76"/>
      <c r="I7" s="67"/>
      <c r="J7" s="67"/>
      <c r="K7" s="80" t="s">
        <v>89</v>
      </c>
      <c r="L7" s="76"/>
      <c r="M7" s="67"/>
      <c r="N7" s="67"/>
      <c r="O7" s="84" t="s">
        <v>251</v>
      </c>
      <c r="Q7" s="147"/>
      <c r="R7" s="150" t="s">
        <v>4</v>
      </c>
      <c r="S7" s="140" t="s">
        <v>5</v>
      </c>
      <c r="T7" s="138" t="s">
        <v>42</v>
      </c>
      <c r="U7" s="142" t="s">
        <v>43</v>
      </c>
      <c r="W7" s="147"/>
      <c r="X7" s="23" t="s">
        <v>4</v>
      </c>
      <c r="Y7" s="154" t="s">
        <v>5</v>
      </c>
      <c r="Z7" s="138" t="s">
        <v>42</v>
      </c>
      <c r="AA7" s="142" t="s">
        <v>43</v>
      </c>
      <c r="AC7" s="147"/>
      <c r="AD7" s="23" t="s">
        <v>4</v>
      </c>
      <c r="AE7" s="140" t="s">
        <v>5</v>
      </c>
      <c r="AF7" s="155" t="s">
        <v>42</v>
      </c>
      <c r="AG7" s="142" t="s">
        <v>43</v>
      </c>
      <c r="AI7" s="147"/>
      <c r="AJ7" s="23" t="s">
        <v>4</v>
      </c>
      <c r="AK7" s="140" t="s">
        <v>5</v>
      </c>
      <c r="AL7" s="138" t="s">
        <v>42</v>
      </c>
      <c r="AM7" s="156" t="s">
        <v>43</v>
      </c>
    </row>
    <row r="8" spans="1:39" ht="24.75" customHeight="1">
      <c r="A8" s="70">
        <v>1</v>
      </c>
      <c r="B8" s="82" t="s">
        <v>286</v>
      </c>
      <c r="C8" s="81">
        <v>155</v>
      </c>
      <c r="D8" s="76"/>
      <c r="E8" s="70">
        <v>1</v>
      </c>
      <c r="F8" s="82" t="s">
        <v>286</v>
      </c>
      <c r="G8" s="81">
        <v>140</v>
      </c>
      <c r="H8" s="76"/>
      <c r="I8" s="70">
        <v>1</v>
      </c>
      <c r="J8" s="82" t="s">
        <v>67</v>
      </c>
      <c r="K8" s="99">
        <v>125</v>
      </c>
      <c r="L8" s="76"/>
      <c r="M8" s="70">
        <v>1</v>
      </c>
      <c r="N8" s="82" t="s">
        <v>286</v>
      </c>
      <c r="O8" s="363">
        <v>0.29235905464285045</v>
      </c>
      <c r="Q8" s="349" t="s">
        <v>286</v>
      </c>
      <c r="R8" s="151">
        <v>155</v>
      </c>
      <c r="S8" s="364">
        <v>0.29235905464285045</v>
      </c>
      <c r="T8" s="137">
        <v>140</v>
      </c>
      <c r="U8" s="136">
        <v>15</v>
      </c>
      <c r="W8" s="349" t="s">
        <v>286</v>
      </c>
      <c r="X8" s="151">
        <v>155</v>
      </c>
      <c r="Y8" s="364">
        <v>0.29235905464285045</v>
      </c>
      <c r="Z8" s="137">
        <v>140</v>
      </c>
      <c r="AA8" s="136">
        <v>15</v>
      </c>
      <c r="AC8" s="349" t="s">
        <v>67</v>
      </c>
      <c r="AD8" s="151">
        <v>-1079</v>
      </c>
      <c r="AE8" s="364">
        <v>-0.2925863658549813</v>
      </c>
      <c r="AF8" s="137">
        <v>-1204</v>
      </c>
      <c r="AG8" s="136">
        <v>125</v>
      </c>
      <c r="AI8" s="349" t="s">
        <v>286</v>
      </c>
      <c r="AJ8" s="151">
        <v>155</v>
      </c>
      <c r="AK8" s="364">
        <v>0.29235905464285045</v>
      </c>
      <c r="AL8" s="137">
        <v>140</v>
      </c>
      <c r="AM8" s="136">
        <v>15</v>
      </c>
    </row>
    <row r="9" spans="1:39" ht="24.75" customHeight="1">
      <c r="A9" s="70">
        <v>2</v>
      </c>
      <c r="B9" s="82" t="s">
        <v>57</v>
      </c>
      <c r="C9" s="81">
        <v>11</v>
      </c>
      <c r="D9" s="76"/>
      <c r="E9" s="70">
        <v>2</v>
      </c>
      <c r="F9" s="82" t="s">
        <v>62</v>
      </c>
      <c r="G9" s="81">
        <v>-7</v>
      </c>
      <c r="H9" s="76"/>
      <c r="I9" s="70">
        <v>2</v>
      </c>
      <c r="J9" s="82" t="s">
        <v>57</v>
      </c>
      <c r="K9" s="99">
        <v>46</v>
      </c>
      <c r="L9" s="76"/>
      <c r="M9" s="70">
        <v>2</v>
      </c>
      <c r="N9" s="82" t="s">
        <v>57</v>
      </c>
      <c r="O9" s="363">
        <v>0.07454089584603917</v>
      </c>
      <c r="Q9" s="349" t="s">
        <v>57</v>
      </c>
      <c r="R9" s="151">
        <v>11</v>
      </c>
      <c r="S9" s="364">
        <v>0.07454089584603917</v>
      </c>
      <c r="T9" s="137">
        <v>-35</v>
      </c>
      <c r="U9" s="136">
        <v>46</v>
      </c>
      <c r="W9" s="349" t="s">
        <v>62</v>
      </c>
      <c r="X9" s="151">
        <v>-5</v>
      </c>
      <c r="Y9" s="364">
        <v>-1.0460251046025104</v>
      </c>
      <c r="Z9" s="137">
        <v>-7</v>
      </c>
      <c r="AA9" s="136">
        <v>2</v>
      </c>
      <c r="AC9" s="349" t="s">
        <v>57</v>
      </c>
      <c r="AD9" s="151">
        <v>11</v>
      </c>
      <c r="AE9" s="364">
        <v>0.07454089584603917</v>
      </c>
      <c r="AF9" s="137">
        <v>-35</v>
      </c>
      <c r="AG9" s="136">
        <v>46</v>
      </c>
      <c r="AI9" s="349" t="s">
        <v>57</v>
      </c>
      <c r="AJ9" s="151">
        <v>11</v>
      </c>
      <c r="AK9" s="364">
        <v>0.07454089584603917</v>
      </c>
      <c r="AL9" s="137">
        <v>-35</v>
      </c>
      <c r="AM9" s="136">
        <v>46</v>
      </c>
    </row>
    <row r="10" spans="1:39" ht="24.75" customHeight="1">
      <c r="A10" s="70">
        <v>3</v>
      </c>
      <c r="B10" s="82" t="s">
        <v>52</v>
      </c>
      <c r="C10" s="81">
        <v>-5</v>
      </c>
      <c r="D10" s="76"/>
      <c r="E10" s="70">
        <v>3</v>
      </c>
      <c r="F10" s="82" t="s">
        <v>57</v>
      </c>
      <c r="G10" s="81">
        <v>-35</v>
      </c>
      <c r="H10" s="76"/>
      <c r="I10" s="70">
        <v>3</v>
      </c>
      <c r="J10" s="82" t="s">
        <v>52</v>
      </c>
      <c r="K10" s="99">
        <v>37</v>
      </c>
      <c r="L10" s="76"/>
      <c r="M10" s="70">
        <v>3</v>
      </c>
      <c r="N10" s="82" t="s">
        <v>52</v>
      </c>
      <c r="O10" s="363">
        <v>-0.06692544505420961</v>
      </c>
      <c r="Q10" s="349" t="s">
        <v>52</v>
      </c>
      <c r="R10" s="151">
        <v>-5</v>
      </c>
      <c r="S10" s="364">
        <v>-0.06692544505420961</v>
      </c>
      <c r="T10" s="137">
        <v>-42</v>
      </c>
      <c r="U10" s="136">
        <v>37</v>
      </c>
      <c r="W10" s="349" t="s">
        <v>57</v>
      </c>
      <c r="X10" s="151">
        <v>11</v>
      </c>
      <c r="Y10" s="364">
        <v>0.07454089584603917</v>
      </c>
      <c r="Z10" s="137">
        <v>-35</v>
      </c>
      <c r="AA10" s="136">
        <v>46</v>
      </c>
      <c r="AC10" s="349" t="s">
        <v>52</v>
      </c>
      <c r="AD10" s="151">
        <v>-5</v>
      </c>
      <c r="AE10" s="364">
        <v>-0.06692544505420961</v>
      </c>
      <c r="AF10" s="137">
        <v>-42</v>
      </c>
      <c r="AG10" s="136">
        <v>37</v>
      </c>
      <c r="AI10" s="349" t="s">
        <v>52</v>
      </c>
      <c r="AJ10" s="151">
        <v>-5</v>
      </c>
      <c r="AK10" s="364">
        <v>-0.06692544505420961</v>
      </c>
      <c r="AL10" s="137">
        <v>-42</v>
      </c>
      <c r="AM10" s="136">
        <v>37</v>
      </c>
    </row>
    <row r="11" spans="1:39" ht="24.75" customHeight="1">
      <c r="A11" s="70">
        <v>4</v>
      </c>
      <c r="B11" s="82" t="s">
        <v>62</v>
      </c>
      <c r="C11" s="81">
        <v>-5</v>
      </c>
      <c r="D11" s="76"/>
      <c r="E11" s="70">
        <v>4</v>
      </c>
      <c r="F11" s="82" t="s">
        <v>52</v>
      </c>
      <c r="G11" s="81">
        <v>-42</v>
      </c>
      <c r="H11" s="76"/>
      <c r="I11" s="70">
        <v>4</v>
      </c>
      <c r="J11" s="82" t="s">
        <v>60</v>
      </c>
      <c r="K11" s="99">
        <v>30</v>
      </c>
      <c r="L11" s="76"/>
      <c r="M11" s="70">
        <v>4</v>
      </c>
      <c r="N11" s="82" t="s">
        <v>67</v>
      </c>
      <c r="O11" s="363">
        <v>-0.2925863658549813</v>
      </c>
      <c r="Q11" s="349" t="s">
        <v>62</v>
      </c>
      <c r="R11" s="151">
        <v>-5</v>
      </c>
      <c r="S11" s="364">
        <v>-1.0460251046025104</v>
      </c>
      <c r="T11" s="137">
        <v>-7</v>
      </c>
      <c r="U11" s="136">
        <v>2</v>
      </c>
      <c r="W11" s="349" t="s">
        <v>52</v>
      </c>
      <c r="X11" s="151">
        <v>-5</v>
      </c>
      <c r="Y11" s="364">
        <v>-0.06692544505420961</v>
      </c>
      <c r="Z11" s="137">
        <v>-42</v>
      </c>
      <c r="AA11" s="136">
        <v>37</v>
      </c>
      <c r="AC11" s="349" t="s">
        <v>60</v>
      </c>
      <c r="AD11" s="151">
        <v>-24</v>
      </c>
      <c r="AE11" s="364">
        <v>-0.7455731593662628</v>
      </c>
      <c r="AF11" s="137">
        <v>-54</v>
      </c>
      <c r="AG11" s="136">
        <v>30</v>
      </c>
      <c r="AI11" s="349" t="s">
        <v>67</v>
      </c>
      <c r="AJ11" s="151">
        <v>-1079</v>
      </c>
      <c r="AK11" s="364">
        <v>-0.2925863658549813</v>
      </c>
      <c r="AL11" s="137">
        <v>-1204</v>
      </c>
      <c r="AM11" s="136">
        <v>125</v>
      </c>
    </row>
    <row r="12" spans="1:39" ht="24.75" customHeight="1">
      <c r="A12" s="70">
        <v>5</v>
      </c>
      <c r="B12" s="82" t="s">
        <v>60</v>
      </c>
      <c r="C12" s="81">
        <v>-24</v>
      </c>
      <c r="D12" s="76"/>
      <c r="E12" s="70">
        <v>5</v>
      </c>
      <c r="F12" s="82" t="s">
        <v>78</v>
      </c>
      <c r="G12" s="81">
        <v>-51</v>
      </c>
      <c r="H12" s="76"/>
      <c r="I12" s="70">
        <v>5</v>
      </c>
      <c r="J12" s="82" t="s">
        <v>286</v>
      </c>
      <c r="K12" s="99">
        <v>15</v>
      </c>
      <c r="L12" s="76"/>
      <c r="M12" s="70">
        <v>5</v>
      </c>
      <c r="N12" s="82" t="s">
        <v>60</v>
      </c>
      <c r="O12" s="363">
        <v>-0.7455731593662628</v>
      </c>
      <c r="Q12" s="349" t="s">
        <v>60</v>
      </c>
      <c r="R12" s="151">
        <v>-24</v>
      </c>
      <c r="S12" s="364">
        <v>-0.7455731593662628</v>
      </c>
      <c r="T12" s="137">
        <v>-54</v>
      </c>
      <c r="U12" s="136">
        <v>30</v>
      </c>
      <c r="W12" s="350" t="s">
        <v>78</v>
      </c>
      <c r="X12" s="151">
        <v>-90</v>
      </c>
      <c r="Y12" s="364">
        <v>-1.8303843807199511</v>
      </c>
      <c r="Z12" s="137">
        <v>-51</v>
      </c>
      <c r="AA12" s="136">
        <v>-39</v>
      </c>
      <c r="AC12" s="349" t="s">
        <v>286</v>
      </c>
      <c r="AD12" s="151">
        <v>155</v>
      </c>
      <c r="AE12" s="364">
        <v>0.29235905464285045</v>
      </c>
      <c r="AF12" s="137">
        <v>140</v>
      </c>
      <c r="AG12" s="136">
        <v>15</v>
      </c>
      <c r="AI12" s="349" t="s">
        <v>60</v>
      </c>
      <c r="AJ12" s="151">
        <v>-24</v>
      </c>
      <c r="AK12" s="364">
        <v>-0.7455731593662628</v>
      </c>
      <c r="AL12" s="137">
        <v>-54</v>
      </c>
      <c r="AM12" s="136">
        <v>30</v>
      </c>
    </row>
    <row r="13" spans="1:39" ht="24.75" customHeight="1">
      <c r="A13" s="70">
        <v>6</v>
      </c>
      <c r="B13" s="104" t="s">
        <v>61</v>
      </c>
      <c r="C13" s="81">
        <v>-75</v>
      </c>
      <c r="D13" s="76"/>
      <c r="E13" s="70">
        <v>6</v>
      </c>
      <c r="F13" s="82" t="s">
        <v>82</v>
      </c>
      <c r="G13" s="81">
        <v>-51</v>
      </c>
      <c r="H13" s="76"/>
      <c r="I13" s="70">
        <v>6</v>
      </c>
      <c r="J13" s="82" t="s">
        <v>62</v>
      </c>
      <c r="K13" s="99">
        <v>2</v>
      </c>
      <c r="L13" s="76"/>
      <c r="M13" s="70">
        <v>6</v>
      </c>
      <c r="N13" s="82" t="s">
        <v>285</v>
      </c>
      <c r="O13" s="363">
        <v>-0.8040400341755157</v>
      </c>
      <c r="Q13" s="349" t="s">
        <v>61</v>
      </c>
      <c r="R13" s="151">
        <v>-75</v>
      </c>
      <c r="S13" s="364">
        <v>-2.4374390640233994</v>
      </c>
      <c r="T13" s="137">
        <v>-59</v>
      </c>
      <c r="U13" s="136">
        <v>-16</v>
      </c>
      <c r="W13" s="349" t="s">
        <v>82</v>
      </c>
      <c r="X13" s="151">
        <v>-99</v>
      </c>
      <c r="Y13" s="364">
        <v>-1.2863825363825365</v>
      </c>
      <c r="Z13" s="137">
        <v>-51</v>
      </c>
      <c r="AA13" s="136">
        <v>-48</v>
      </c>
      <c r="AC13" s="349" t="s">
        <v>62</v>
      </c>
      <c r="AD13" s="151">
        <v>-5</v>
      </c>
      <c r="AE13" s="364">
        <v>-1.0460251046025104</v>
      </c>
      <c r="AF13" s="137">
        <v>-7</v>
      </c>
      <c r="AG13" s="136">
        <v>2</v>
      </c>
      <c r="AI13" s="349" t="s">
        <v>285</v>
      </c>
      <c r="AJ13" s="151">
        <v>-527</v>
      </c>
      <c r="AK13" s="364">
        <v>-0.8040400341755157</v>
      </c>
      <c r="AL13" s="137">
        <v>-340</v>
      </c>
      <c r="AM13" s="136">
        <v>-187</v>
      </c>
    </row>
    <row r="14" spans="1:39" ht="24.75" customHeight="1">
      <c r="A14" s="70">
        <v>7</v>
      </c>
      <c r="B14" s="82" t="s">
        <v>78</v>
      </c>
      <c r="C14" s="81">
        <v>-90</v>
      </c>
      <c r="D14" s="76"/>
      <c r="E14" s="70">
        <v>7</v>
      </c>
      <c r="F14" s="82" t="s">
        <v>51</v>
      </c>
      <c r="G14" s="81">
        <v>-54</v>
      </c>
      <c r="H14" s="76"/>
      <c r="I14" s="70">
        <v>7</v>
      </c>
      <c r="J14" s="82" t="s">
        <v>289</v>
      </c>
      <c r="K14" s="99">
        <v>-9</v>
      </c>
      <c r="L14" s="76"/>
      <c r="M14" s="70">
        <v>7</v>
      </c>
      <c r="N14" s="82" t="s">
        <v>70</v>
      </c>
      <c r="O14" s="363">
        <v>-0.8238861059847088</v>
      </c>
      <c r="Q14" s="349" t="s">
        <v>78</v>
      </c>
      <c r="R14" s="151">
        <v>-90</v>
      </c>
      <c r="S14" s="364">
        <v>-1.8303843807199511</v>
      </c>
      <c r="T14" s="137">
        <v>-51</v>
      </c>
      <c r="U14" s="136">
        <v>-39</v>
      </c>
      <c r="W14" s="349" t="s">
        <v>51</v>
      </c>
      <c r="X14" s="151">
        <v>-100</v>
      </c>
      <c r="Y14" s="364">
        <v>-1.2467273407305821</v>
      </c>
      <c r="Z14" s="137">
        <v>-54</v>
      </c>
      <c r="AA14" s="136">
        <v>-46</v>
      </c>
      <c r="AC14" s="349" t="s">
        <v>289</v>
      </c>
      <c r="AD14" s="151">
        <v>-102</v>
      </c>
      <c r="AE14" s="364">
        <v>-0.9796388782174413</v>
      </c>
      <c r="AF14" s="137">
        <v>-93</v>
      </c>
      <c r="AG14" s="136">
        <v>-9</v>
      </c>
      <c r="AI14" s="349" t="s">
        <v>70</v>
      </c>
      <c r="AJ14" s="151">
        <v>-250</v>
      </c>
      <c r="AK14" s="364">
        <v>-0.8238861059847088</v>
      </c>
      <c r="AL14" s="137">
        <v>-127</v>
      </c>
      <c r="AM14" s="136">
        <v>-123</v>
      </c>
    </row>
    <row r="15" spans="1:39" ht="24.75" customHeight="1">
      <c r="A15" s="70">
        <v>8</v>
      </c>
      <c r="B15" s="82" t="s">
        <v>54</v>
      </c>
      <c r="C15" s="81">
        <v>-93</v>
      </c>
      <c r="D15" s="76"/>
      <c r="E15" s="70">
        <v>8</v>
      </c>
      <c r="F15" s="82" t="s">
        <v>60</v>
      </c>
      <c r="G15" s="81">
        <v>-54</v>
      </c>
      <c r="H15" s="76"/>
      <c r="I15" s="70">
        <v>8</v>
      </c>
      <c r="J15" s="82" t="s">
        <v>54</v>
      </c>
      <c r="K15" s="99">
        <v>-13</v>
      </c>
      <c r="L15" s="76"/>
      <c r="M15" s="70">
        <v>8</v>
      </c>
      <c r="N15" s="82" t="s">
        <v>69</v>
      </c>
      <c r="O15" s="363">
        <v>-0.8530332592222878</v>
      </c>
      <c r="Q15" s="349" t="s">
        <v>54</v>
      </c>
      <c r="R15" s="151">
        <v>-93</v>
      </c>
      <c r="S15" s="364">
        <v>-1.0849276714885674</v>
      </c>
      <c r="T15" s="137">
        <v>-80</v>
      </c>
      <c r="U15" s="136">
        <v>-13</v>
      </c>
      <c r="W15" s="349" t="s">
        <v>60</v>
      </c>
      <c r="X15" s="151">
        <v>-24</v>
      </c>
      <c r="Y15" s="364">
        <v>-0.7455731593662628</v>
      </c>
      <c r="Z15" s="137">
        <v>-54</v>
      </c>
      <c r="AA15" s="136">
        <v>30</v>
      </c>
      <c r="AC15" s="349" t="s">
        <v>54</v>
      </c>
      <c r="AD15" s="151">
        <v>-93</v>
      </c>
      <c r="AE15" s="364">
        <v>-1.0849276714885674</v>
      </c>
      <c r="AF15" s="137">
        <v>-80</v>
      </c>
      <c r="AG15" s="136">
        <v>-13</v>
      </c>
      <c r="AI15" s="349" t="s">
        <v>69</v>
      </c>
      <c r="AJ15" s="151">
        <v>-564</v>
      </c>
      <c r="AK15" s="364">
        <v>-0.8530332592222878</v>
      </c>
      <c r="AL15" s="137">
        <v>-212</v>
      </c>
      <c r="AM15" s="136">
        <v>-352</v>
      </c>
    </row>
    <row r="16" spans="1:39" ht="24.75" customHeight="1">
      <c r="A16" s="70">
        <v>9</v>
      </c>
      <c r="B16" s="82" t="s">
        <v>82</v>
      </c>
      <c r="C16" s="81">
        <v>-99</v>
      </c>
      <c r="D16" s="76"/>
      <c r="E16" s="70">
        <v>9</v>
      </c>
      <c r="F16" s="82" t="s">
        <v>79</v>
      </c>
      <c r="G16" s="81">
        <v>-56</v>
      </c>
      <c r="H16" s="76"/>
      <c r="I16" s="70">
        <v>9</v>
      </c>
      <c r="J16" s="82" t="s">
        <v>61</v>
      </c>
      <c r="K16" s="100">
        <v>-16</v>
      </c>
      <c r="L16" s="76"/>
      <c r="M16" s="70">
        <v>9</v>
      </c>
      <c r="N16" s="82" t="s">
        <v>56</v>
      </c>
      <c r="O16" s="363">
        <v>-0.8862891075068687</v>
      </c>
      <c r="Q16" s="350" t="s">
        <v>82</v>
      </c>
      <c r="R16" s="151">
        <v>-99</v>
      </c>
      <c r="S16" s="364">
        <v>-1.2863825363825365</v>
      </c>
      <c r="T16" s="137">
        <v>-51</v>
      </c>
      <c r="U16" s="136">
        <v>-48</v>
      </c>
      <c r="W16" s="349" t="s">
        <v>79</v>
      </c>
      <c r="X16" s="151">
        <v>-119</v>
      </c>
      <c r="Y16" s="364">
        <v>-3.046594982078853</v>
      </c>
      <c r="Z16" s="137">
        <v>-56</v>
      </c>
      <c r="AA16" s="136">
        <v>-63</v>
      </c>
      <c r="AC16" s="349" t="s">
        <v>61</v>
      </c>
      <c r="AD16" s="151">
        <v>-75</v>
      </c>
      <c r="AE16" s="364">
        <v>-2.4374390640233994</v>
      </c>
      <c r="AF16" s="137">
        <v>-59</v>
      </c>
      <c r="AG16" s="136">
        <v>-16</v>
      </c>
      <c r="AI16" s="349" t="s">
        <v>56</v>
      </c>
      <c r="AJ16" s="151">
        <v>-200</v>
      </c>
      <c r="AK16" s="364">
        <v>-0.8862891075068687</v>
      </c>
      <c r="AL16" s="137">
        <v>-174</v>
      </c>
      <c r="AM16" s="136">
        <v>-26</v>
      </c>
    </row>
    <row r="17" spans="1:39" ht="24.75" customHeight="1">
      <c r="A17" s="70">
        <v>10</v>
      </c>
      <c r="B17" s="82" t="s">
        <v>51</v>
      </c>
      <c r="C17" s="81">
        <v>-100</v>
      </c>
      <c r="D17" s="76"/>
      <c r="E17" s="70">
        <v>10</v>
      </c>
      <c r="F17" s="82" t="s">
        <v>61</v>
      </c>
      <c r="G17" s="81">
        <v>-59</v>
      </c>
      <c r="H17" s="76"/>
      <c r="I17" s="70">
        <v>10</v>
      </c>
      <c r="J17" s="82" t="s">
        <v>56</v>
      </c>
      <c r="K17" s="99">
        <v>-26</v>
      </c>
      <c r="L17" s="76"/>
      <c r="M17" s="70">
        <v>10</v>
      </c>
      <c r="N17" s="82" t="s">
        <v>72</v>
      </c>
      <c r="O17" s="363">
        <v>-0.9036833676504232</v>
      </c>
      <c r="Q17" s="349" t="s">
        <v>51</v>
      </c>
      <c r="R17" s="151">
        <v>-100</v>
      </c>
      <c r="S17" s="364">
        <v>-1.2467273407305821</v>
      </c>
      <c r="T17" s="137">
        <v>-54</v>
      </c>
      <c r="U17" s="136">
        <v>-46</v>
      </c>
      <c r="W17" s="349" t="s">
        <v>61</v>
      </c>
      <c r="X17" s="151">
        <v>-75</v>
      </c>
      <c r="Y17" s="364">
        <v>-2.4374390640233994</v>
      </c>
      <c r="Z17" s="137">
        <v>-59</v>
      </c>
      <c r="AA17" s="136">
        <v>-16</v>
      </c>
      <c r="AC17" s="349" t="s">
        <v>56</v>
      </c>
      <c r="AD17" s="151">
        <v>-200</v>
      </c>
      <c r="AE17" s="364">
        <v>-0.8862891075068687</v>
      </c>
      <c r="AF17" s="137">
        <v>-174</v>
      </c>
      <c r="AG17" s="136">
        <v>-26</v>
      </c>
      <c r="AI17" s="349" t="s">
        <v>72</v>
      </c>
      <c r="AJ17" s="151">
        <v>-711</v>
      </c>
      <c r="AK17" s="364">
        <v>-0.9036833676504232</v>
      </c>
      <c r="AL17" s="137">
        <v>-389</v>
      </c>
      <c r="AM17" s="136">
        <v>-322</v>
      </c>
    </row>
    <row r="18" spans="1:39" ht="24.75" customHeight="1">
      <c r="A18" s="70">
        <v>11</v>
      </c>
      <c r="B18" s="82" t="s">
        <v>289</v>
      </c>
      <c r="C18" s="81">
        <v>-102</v>
      </c>
      <c r="D18" s="76"/>
      <c r="E18" s="70">
        <v>11</v>
      </c>
      <c r="F18" s="82" t="s">
        <v>53</v>
      </c>
      <c r="G18" s="81">
        <v>-78</v>
      </c>
      <c r="H18" s="76"/>
      <c r="I18" s="70">
        <v>11</v>
      </c>
      <c r="J18" s="82" t="s">
        <v>17</v>
      </c>
      <c r="K18" s="99">
        <v>-38</v>
      </c>
      <c r="L18" s="76"/>
      <c r="M18" s="70">
        <v>11</v>
      </c>
      <c r="N18" s="82" t="s">
        <v>288</v>
      </c>
      <c r="O18" s="363">
        <v>-0.9249324799289651</v>
      </c>
      <c r="Q18" s="349" t="s">
        <v>289</v>
      </c>
      <c r="R18" s="151">
        <v>-102</v>
      </c>
      <c r="S18" s="364">
        <v>-0.9796388782174413</v>
      </c>
      <c r="T18" s="137">
        <v>-93</v>
      </c>
      <c r="U18" s="136">
        <v>-9</v>
      </c>
      <c r="W18" s="349" t="s">
        <v>53</v>
      </c>
      <c r="X18" s="151">
        <v>-167</v>
      </c>
      <c r="Y18" s="364">
        <v>-2.598008711885501</v>
      </c>
      <c r="Z18" s="137">
        <v>-78</v>
      </c>
      <c r="AA18" s="136">
        <v>-89</v>
      </c>
      <c r="AC18" s="349" t="s">
        <v>17</v>
      </c>
      <c r="AD18" s="151">
        <v>-183</v>
      </c>
      <c r="AE18" s="364">
        <v>-1.0150313383992458</v>
      </c>
      <c r="AF18" s="137">
        <v>-145</v>
      </c>
      <c r="AG18" s="136">
        <v>-38</v>
      </c>
      <c r="AI18" s="349" t="s">
        <v>288</v>
      </c>
      <c r="AJ18" s="151">
        <v>-250</v>
      </c>
      <c r="AK18" s="364">
        <v>-0.9249324799289651</v>
      </c>
      <c r="AL18" s="137">
        <v>-179</v>
      </c>
      <c r="AM18" s="136">
        <v>-71</v>
      </c>
    </row>
    <row r="19" spans="1:39" ht="24.75" customHeight="1">
      <c r="A19" s="70">
        <v>12</v>
      </c>
      <c r="B19" s="82" t="s">
        <v>58</v>
      </c>
      <c r="C19" s="81">
        <v>-118</v>
      </c>
      <c r="D19" s="76"/>
      <c r="E19" s="70">
        <v>12</v>
      </c>
      <c r="F19" s="82" t="s">
        <v>58</v>
      </c>
      <c r="G19" s="81">
        <v>-78</v>
      </c>
      <c r="H19" s="76"/>
      <c r="I19" s="70">
        <v>12</v>
      </c>
      <c r="J19" s="82" t="s">
        <v>78</v>
      </c>
      <c r="K19" s="99">
        <v>-39</v>
      </c>
      <c r="L19" s="76"/>
      <c r="M19" s="70">
        <v>12</v>
      </c>
      <c r="N19" s="82" t="s">
        <v>71</v>
      </c>
      <c r="O19" s="363">
        <v>-0.9386781564976533</v>
      </c>
      <c r="Q19" s="349" t="s">
        <v>58</v>
      </c>
      <c r="R19" s="151">
        <v>-118</v>
      </c>
      <c r="S19" s="364">
        <v>-2.5316455696202533</v>
      </c>
      <c r="T19" s="137">
        <v>-78</v>
      </c>
      <c r="U19" s="136">
        <v>-40</v>
      </c>
      <c r="W19" s="349" t="s">
        <v>58</v>
      </c>
      <c r="X19" s="151">
        <v>-118</v>
      </c>
      <c r="Y19" s="364">
        <v>-2.5316455696202533</v>
      </c>
      <c r="Z19" s="137">
        <v>-78</v>
      </c>
      <c r="AA19" s="136">
        <v>-40</v>
      </c>
      <c r="AC19" s="349" t="s">
        <v>78</v>
      </c>
      <c r="AD19" s="151">
        <v>-90</v>
      </c>
      <c r="AE19" s="364">
        <v>-1.8303843807199511</v>
      </c>
      <c r="AF19" s="137">
        <v>-51</v>
      </c>
      <c r="AG19" s="136">
        <v>-39</v>
      </c>
      <c r="AI19" s="349" t="s">
        <v>71</v>
      </c>
      <c r="AJ19" s="151">
        <v>-244</v>
      </c>
      <c r="AK19" s="364">
        <v>-0.9386781564976533</v>
      </c>
      <c r="AL19" s="137">
        <v>-134</v>
      </c>
      <c r="AM19" s="136">
        <v>-110</v>
      </c>
    </row>
    <row r="20" spans="1:39" ht="24.75" customHeight="1">
      <c r="A20" s="70">
        <v>13</v>
      </c>
      <c r="B20" s="82" t="s">
        <v>79</v>
      </c>
      <c r="C20" s="81">
        <v>-119</v>
      </c>
      <c r="D20" s="76"/>
      <c r="E20" s="70">
        <v>13</v>
      </c>
      <c r="F20" s="82" t="s">
        <v>54</v>
      </c>
      <c r="G20" s="81">
        <v>-80</v>
      </c>
      <c r="H20" s="76"/>
      <c r="I20" s="70">
        <v>13</v>
      </c>
      <c r="J20" s="82" t="s">
        <v>58</v>
      </c>
      <c r="K20" s="99">
        <v>-40</v>
      </c>
      <c r="L20" s="76"/>
      <c r="M20" s="70">
        <v>13</v>
      </c>
      <c r="N20" s="82" t="s">
        <v>289</v>
      </c>
      <c r="O20" s="363">
        <v>-0.9796388782174413</v>
      </c>
      <c r="Q20" s="349" t="s">
        <v>79</v>
      </c>
      <c r="R20" s="151">
        <v>-119</v>
      </c>
      <c r="S20" s="364">
        <v>-3.046594982078853</v>
      </c>
      <c r="T20" s="137">
        <v>-56</v>
      </c>
      <c r="U20" s="136">
        <v>-63</v>
      </c>
      <c r="W20" s="349" t="s">
        <v>54</v>
      </c>
      <c r="X20" s="151">
        <v>-93</v>
      </c>
      <c r="Y20" s="364">
        <v>-1.0849276714885674</v>
      </c>
      <c r="Z20" s="137">
        <v>-80</v>
      </c>
      <c r="AA20" s="136">
        <v>-13</v>
      </c>
      <c r="AC20" s="349" t="s">
        <v>58</v>
      </c>
      <c r="AD20" s="151">
        <v>-118</v>
      </c>
      <c r="AE20" s="364">
        <v>-2.5316455696202533</v>
      </c>
      <c r="AF20" s="137">
        <v>-78</v>
      </c>
      <c r="AG20" s="136">
        <v>-40</v>
      </c>
      <c r="AI20" s="349" t="s">
        <v>289</v>
      </c>
      <c r="AJ20" s="151">
        <v>-102</v>
      </c>
      <c r="AK20" s="364">
        <v>-0.9796388782174413</v>
      </c>
      <c r="AL20" s="137">
        <v>-93</v>
      </c>
      <c r="AM20" s="136">
        <v>-9</v>
      </c>
    </row>
    <row r="21" spans="1:39" ht="24.75" customHeight="1">
      <c r="A21" s="70">
        <v>14</v>
      </c>
      <c r="B21" s="82" t="s">
        <v>81</v>
      </c>
      <c r="C21" s="81">
        <v>-162</v>
      </c>
      <c r="D21" s="76"/>
      <c r="E21" s="70">
        <v>14</v>
      </c>
      <c r="F21" s="82" t="s">
        <v>289</v>
      </c>
      <c r="G21" s="81">
        <v>-93</v>
      </c>
      <c r="H21" s="76"/>
      <c r="I21" s="70">
        <v>14</v>
      </c>
      <c r="J21" s="82" t="s">
        <v>51</v>
      </c>
      <c r="K21" s="100">
        <v>-46</v>
      </c>
      <c r="L21" s="76"/>
      <c r="M21" s="70">
        <v>14</v>
      </c>
      <c r="N21" s="82" t="s">
        <v>17</v>
      </c>
      <c r="O21" s="363">
        <v>-1.0150313383992458</v>
      </c>
      <c r="Q21" s="349" t="s">
        <v>81</v>
      </c>
      <c r="R21" s="151">
        <v>-162</v>
      </c>
      <c r="S21" s="364">
        <v>-1.2360750801159774</v>
      </c>
      <c r="T21" s="137">
        <v>-103</v>
      </c>
      <c r="U21" s="136">
        <v>-59</v>
      </c>
      <c r="W21" s="349" t="s">
        <v>289</v>
      </c>
      <c r="X21" s="151">
        <v>-102</v>
      </c>
      <c r="Y21" s="364">
        <v>-0.9796388782174413</v>
      </c>
      <c r="Z21" s="137">
        <v>-93</v>
      </c>
      <c r="AA21" s="136">
        <v>-9</v>
      </c>
      <c r="AC21" s="349" t="s">
        <v>51</v>
      </c>
      <c r="AD21" s="151">
        <v>-100</v>
      </c>
      <c r="AE21" s="364">
        <v>-1.2467273407305821</v>
      </c>
      <c r="AF21" s="137">
        <v>-54</v>
      </c>
      <c r="AG21" s="136">
        <v>-46</v>
      </c>
      <c r="AI21" s="349" t="s">
        <v>17</v>
      </c>
      <c r="AJ21" s="151">
        <v>-183</v>
      </c>
      <c r="AK21" s="364">
        <v>-1.0150313383992458</v>
      </c>
      <c r="AL21" s="137">
        <v>-145</v>
      </c>
      <c r="AM21" s="136">
        <v>-38</v>
      </c>
    </row>
    <row r="22" spans="1:39" ht="24.75" customHeight="1">
      <c r="A22" s="70">
        <v>15</v>
      </c>
      <c r="B22" s="82" t="s">
        <v>53</v>
      </c>
      <c r="C22" s="81">
        <v>-167</v>
      </c>
      <c r="D22" s="76"/>
      <c r="E22" s="70">
        <v>15</v>
      </c>
      <c r="F22" s="82" t="s">
        <v>81</v>
      </c>
      <c r="G22" s="81">
        <v>-103</v>
      </c>
      <c r="H22" s="76"/>
      <c r="I22" s="70">
        <v>15</v>
      </c>
      <c r="J22" s="82" t="s">
        <v>82</v>
      </c>
      <c r="K22" s="99">
        <v>-48</v>
      </c>
      <c r="L22" s="76"/>
      <c r="M22" s="70">
        <v>15</v>
      </c>
      <c r="N22" s="82" t="s">
        <v>62</v>
      </c>
      <c r="O22" s="363">
        <v>-1.0460251046025104</v>
      </c>
      <c r="Q22" s="349" t="s">
        <v>53</v>
      </c>
      <c r="R22" s="151">
        <v>-167</v>
      </c>
      <c r="S22" s="364">
        <v>-2.598008711885501</v>
      </c>
      <c r="T22" s="137">
        <v>-78</v>
      </c>
      <c r="U22" s="136">
        <v>-89</v>
      </c>
      <c r="W22" s="349" t="s">
        <v>81</v>
      </c>
      <c r="X22" s="151">
        <v>-162</v>
      </c>
      <c r="Y22" s="364">
        <v>-1.2360750801159774</v>
      </c>
      <c r="Z22" s="137">
        <v>-103</v>
      </c>
      <c r="AA22" s="136">
        <v>-59</v>
      </c>
      <c r="AC22" s="349" t="s">
        <v>82</v>
      </c>
      <c r="AD22" s="151">
        <v>-99</v>
      </c>
      <c r="AE22" s="364">
        <v>-1.2863825363825365</v>
      </c>
      <c r="AF22" s="137">
        <v>-51</v>
      </c>
      <c r="AG22" s="136">
        <v>-48</v>
      </c>
      <c r="AI22" s="349" t="s">
        <v>62</v>
      </c>
      <c r="AJ22" s="151">
        <v>-5</v>
      </c>
      <c r="AK22" s="364">
        <v>-1.0460251046025104</v>
      </c>
      <c r="AL22" s="137">
        <v>-7</v>
      </c>
      <c r="AM22" s="136">
        <v>2</v>
      </c>
    </row>
    <row r="23" spans="1:39" ht="24.75" customHeight="1">
      <c r="A23" s="70">
        <v>16</v>
      </c>
      <c r="B23" s="82" t="s">
        <v>90</v>
      </c>
      <c r="C23" s="81">
        <v>-179</v>
      </c>
      <c r="D23" s="76"/>
      <c r="E23" s="70">
        <v>16</v>
      </c>
      <c r="F23" s="82" t="s">
        <v>90</v>
      </c>
      <c r="G23" s="81">
        <v>-104</v>
      </c>
      <c r="H23" s="76"/>
      <c r="I23" s="70">
        <v>16</v>
      </c>
      <c r="J23" s="82" t="s">
        <v>81</v>
      </c>
      <c r="K23" s="100">
        <v>-59</v>
      </c>
      <c r="L23" s="76"/>
      <c r="M23" s="70">
        <v>16</v>
      </c>
      <c r="N23" s="82" t="s">
        <v>54</v>
      </c>
      <c r="O23" s="363">
        <v>-1.0849276714885674</v>
      </c>
      <c r="Q23" s="349" t="s">
        <v>90</v>
      </c>
      <c r="R23" s="151">
        <v>-179</v>
      </c>
      <c r="S23" s="364">
        <v>-1.3371180996489131</v>
      </c>
      <c r="T23" s="137">
        <v>-104</v>
      </c>
      <c r="U23" s="136">
        <v>-75</v>
      </c>
      <c r="W23" s="349" t="s">
        <v>90</v>
      </c>
      <c r="X23" s="151">
        <v>-179</v>
      </c>
      <c r="Y23" s="364">
        <v>-1.3371180996489131</v>
      </c>
      <c r="Z23" s="137">
        <v>-104</v>
      </c>
      <c r="AA23" s="136">
        <v>-75</v>
      </c>
      <c r="AC23" s="349" t="s">
        <v>81</v>
      </c>
      <c r="AD23" s="151">
        <v>-162</v>
      </c>
      <c r="AE23" s="364">
        <v>-1.2360750801159774</v>
      </c>
      <c r="AF23" s="137">
        <v>-103</v>
      </c>
      <c r="AG23" s="136">
        <v>-59</v>
      </c>
      <c r="AI23" s="349" t="s">
        <v>54</v>
      </c>
      <c r="AJ23" s="151">
        <v>-93</v>
      </c>
      <c r="AK23" s="364">
        <v>-1.0849276714885674</v>
      </c>
      <c r="AL23" s="137">
        <v>-80</v>
      </c>
      <c r="AM23" s="136">
        <v>-13</v>
      </c>
    </row>
    <row r="24" spans="1:39" ht="24.75" customHeight="1">
      <c r="A24" s="70">
        <v>17</v>
      </c>
      <c r="B24" s="82" t="s">
        <v>17</v>
      </c>
      <c r="C24" s="81">
        <v>-183</v>
      </c>
      <c r="D24" s="76"/>
      <c r="E24" s="70">
        <v>17</v>
      </c>
      <c r="F24" s="82" t="s">
        <v>70</v>
      </c>
      <c r="G24" s="81">
        <v>-127</v>
      </c>
      <c r="H24" s="76"/>
      <c r="I24" s="70">
        <v>17</v>
      </c>
      <c r="J24" s="82" t="s">
        <v>79</v>
      </c>
      <c r="K24" s="99">
        <v>-63</v>
      </c>
      <c r="L24" s="76"/>
      <c r="M24" s="70">
        <v>17</v>
      </c>
      <c r="N24" s="82" t="s">
        <v>68</v>
      </c>
      <c r="O24" s="363">
        <v>-1.213815426490602</v>
      </c>
      <c r="Q24" s="349" t="s">
        <v>17</v>
      </c>
      <c r="R24" s="151">
        <v>-183</v>
      </c>
      <c r="S24" s="364">
        <v>-1.0150313383992458</v>
      </c>
      <c r="T24" s="137">
        <v>-145</v>
      </c>
      <c r="U24" s="136">
        <v>-38</v>
      </c>
      <c r="W24" s="349" t="s">
        <v>70</v>
      </c>
      <c r="X24" s="151">
        <v>-250</v>
      </c>
      <c r="Y24" s="364">
        <v>-0.8238861059847088</v>
      </c>
      <c r="Z24" s="137">
        <v>-127</v>
      </c>
      <c r="AA24" s="136">
        <v>-123</v>
      </c>
      <c r="AC24" s="349" t="s">
        <v>79</v>
      </c>
      <c r="AD24" s="151">
        <v>-119</v>
      </c>
      <c r="AE24" s="364">
        <v>-3.046594982078853</v>
      </c>
      <c r="AF24" s="137">
        <v>-56</v>
      </c>
      <c r="AG24" s="136">
        <v>-63</v>
      </c>
      <c r="AI24" s="349" t="s">
        <v>68</v>
      </c>
      <c r="AJ24" s="151">
        <v>-660</v>
      </c>
      <c r="AK24" s="364">
        <v>-1.213815426490602</v>
      </c>
      <c r="AL24" s="137">
        <v>-439</v>
      </c>
      <c r="AM24" s="136">
        <v>-221</v>
      </c>
    </row>
    <row r="25" spans="1:39" ht="24.75" customHeight="1">
      <c r="A25" s="70">
        <v>18</v>
      </c>
      <c r="B25" s="82" t="s">
        <v>56</v>
      </c>
      <c r="C25" s="81">
        <v>-200</v>
      </c>
      <c r="D25" s="76"/>
      <c r="E25" s="70">
        <v>18</v>
      </c>
      <c r="F25" s="82" t="s">
        <v>71</v>
      </c>
      <c r="G25" s="81">
        <v>-134</v>
      </c>
      <c r="H25" s="76"/>
      <c r="I25" s="70">
        <v>18</v>
      </c>
      <c r="J25" s="82" t="s">
        <v>288</v>
      </c>
      <c r="K25" s="100">
        <v>-71</v>
      </c>
      <c r="L25" s="76"/>
      <c r="M25" s="70">
        <v>18</v>
      </c>
      <c r="N25" s="82" t="s">
        <v>81</v>
      </c>
      <c r="O25" s="363">
        <v>-1.2360750801159774</v>
      </c>
      <c r="Q25" s="349" t="s">
        <v>56</v>
      </c>
      <c r="R25" s="151">
        <v>-200</v>
      </c>
      <c r="S25" s="364">
        <v>-0.8862891075068687</v>
      </c>
      <c r="T25" s="137">
        <v>-174</v>
      </c>
      <c r="U25" s="136">
        <v>-26</v>
      </c>
      <c r="W25" s="349" t="s">
        <v>71</v>
      </c>
      <c r="X25" s="151">
        <v>-244</v>
      </c>
      <c r="Y25" s="364">
        <v>-0.9386781564976533</v>
      </c>
      <c r="Z25" s="137">
        <v>-134</v>
      </c>
      <c r="AA25" s="136">
        <v>-110</v>
      </c>
      <c r="AC25" s="349" t="s">
        <v>288</v>
      </c>
      <c r="AD25" s="151">
        <v>-250</v>
      </c>
      <c r="AE25" s="364">
        <v>-0.9249324799289651</v>
      </c>
      <c r="AF25" s="137">
        <v>-179</v>
      </c>
      <c r="AG25" s="136">
        <v>-71</v>
      </c>
      <c r="AI25" s="349" t="s">
        <v>81</v>
      </c>
      <c r="AJ25" s="151">
        <v>-162</v>
      </c>
      <c r="AK25" s="364">
        <v>-1.2360750801159774</v>
      </c>
      <c r="AL25" s="137">
        <v>-103</v>
      </c>
      <c r="AM25" s="136">
        <v>-59</v>
      </c>
    </row>
    <row r="26" spans="1:39" ht="24.75" customHeight="1">
      <c r="A26" s="70">
        <v>19</v>
      </c>
      <c r="B26" s="82" t="s">
        <v>287</v>
      </c>
      <c r="C26" s="81">
        <v>-241</v>
      </c>
      <c r="D26" s="76"/>
      <c r="E26" s="70">
        <v>19</v>
      </c>
      <c r="F26" s="82" t="s">
        <v>17</v>
      </c>
      <c r="G26" s="81">
        <v>-145</v>
      </c>
      <c r="H26" s="76"/>
      <c r="I26" s="70">
        <v>19</v>
      </c>
      <c r="J26" s="82" t="s">
        <v>90</v>
      </c>
      <c r="K26" s="99">
        <v>-75</v>
      </c>
      <c r="L26" s="76"/>
      <c r="M26" s="70">
        <v>19</v>
      </c>
      <c r="N26" s="82" t="s">
        <v>51</v>
      </c>
      <c r="O26" s="363">
        <v>-1.2467273407305821</v>
      </c>
      <c r="Q26" s="349" t="s">
        <v>287</v>
      </c>
      <c r="R26" s="151">
        <v>-241</v>
      </c>
      <c r="S26" s="364">
        <v>-2.3486989572166457</v>
      </c>
      <c r="T26" s="137">
        <v>-149</v>
      </c>
      <c r="U26" s="136">
        <v>-92</v>
      </c>
      <c r="W26" s="349" t="s">
        <v>17</v>
      </c>
      <c r="X26" s="151">
        <v>-183</v>
      </c>
      <c r="Y26" s="364">
        <v>-1.0150313383992458</v>
      </c>
      <c r="Z26" s="137">
        <v>-145</v>
      </c>
      <c r="AA26" s="136">
        <v>-38</v>
      </c>
      <c r="AC26" s="349" t="s">
        <v>90</v>
      </c>
      <c r="AD26" s="151">
        <v>-179</v>
      </c>
      <c r="AE26" s="364">
        <v>-1.3371180996489131</v>
      </c>
      <c r="AF26" s="137">
        <v>-104</v>
      </c>
      <c r="AG26" s="136">
        <v>-75</v>
      </c>
      <c r="AI26" s="349" t="s">
        <v>51</v>
      </c>
      <c r="AJ26" s="151">
        <v>-100</v>
      </c>
      <c r="AK26" s="364">
        <v>-1.2467273407305821</v>
      </c>
      <c r="AL26" s="137">
        <v>-54</v>
      </c>
      <c r="AM26" s="136">
        <v>-46</v>
      </c>
    </row>
    <row r="27" spans="1:39" ht="24.75" customHeight="1">
      <c r="A27" s="70">
        <v>20</v>
      </c>
      <c r="B27" s="82" t="s">
        <v>71</v>
      </c>
      <c r="C27" s="81">
        <v>-244</v>
      </c>
      <c r="D27" s="76"/>
      <c r="E27" s="70">
        <v>20</v>
      </c>
      <c r="F27" s="82" t="s">
        <v>287</v>
      </c>
      <c r="G27" s="81">
        <v>-149</v>
      </c>
      <c r="H27" s="76"/>
      <c r="I27" s="70">
        <v>20</v>
      </c>
      <c r="J27" s="82" t="s">
        <v>291</v>
      </c>
      <c r="K27" s="99">
        <v>-76</v>
      </c>
      <c r="L27" s="76"/>
      <c r="M27" s="70">
        <v>20</v>
      </c>
      <c r="N27" s="82" t="s">
        <v>73</v>
      </c>
      <c r="O27" s="363">
        <v>-1.2510372119742132</v>
      </c>
      <c r="Q27" s="349" t="s">
        <v>71</v>
      </c>
      <c r="R27" s="151">
        <v>-244</v>
      </c>
      <c r="S27" s="364">
        <v>-0.9386781564976533</v>
      </c>
      <c r="T27" s="137">
        <v>-134</v>
      </c>
      <c r="U27" s="136">
        <v>-110</v>
      </c>
      <c r="W27" s="349" t="s">
        <v>287</v>
      </c>
      <c r="X27" s="151">
        <v>-241</v>
      </c>
      <c r="Y27" s="364">
        <v>-2.3486989572166457</v>
      </c>
      <c r="Z27" s="137">
        <v>-149</v>
      </c>
      <c r="AA27" s="136">
        <v>-92</v>
      </c>
      <c r="AC27" s="349" t="s">
        <v>291</v>
      </c>
      <c r="AD27" s="151">
        <v>-331</v>
      </c>
      <c r="AE27" s="364">
        <v>-1.8377658097829104</v>
      </c>
      <c r="AF27" s="137">
        <v>-255</v>
      </c>
      <c r="AG27" s="136">
        <v>-76</v>
      </c>
      <c r="AI27" s="349" t="s">
        <v>73</v>
      </c>
      <c r="AJ27" s="151">
        <v>-392</v>
      </c>
      <c r="AK27" s="364">
        <v>-1.2510372119742132</v>
      </c>
      <c r="AL27" s="137">
        <v>-218</v>
      </c>
      <c r="AM27" s="136">
        <v>-174</v>
      </c>
    </row>
    <row r="28" spans="1:39" ht="24.75" customHeight="1">
      <c r="A28" s="70">
        <v>21</v>
      </c>
      <c r="B28" s="82" t="s">
        <v>70</v>
      </c>
      <c r="C28" s="81">
        <v>-250</v>
      </c>
      <c r="D28" s="76"/>
      <c r="E28" s="70">
        <v>21</v>
      </c>
      <c r="F28" s="82" t="s">
        <v>56</v>
      </c>
      <c r="G28" s="81">
        <v>-174</v>
      </c>
      <c r="H28" s="76"/>
      <c r="I28" s="70">
        <v>21</v>
      </c>
      <c r="J28" s="82" t="s">
        <v>53</v>
      </c>
      <c r="K28" s="99">
        <v>-89</v>
      </c>
      <c r="L28" s="76"/>
      <c r="M28" s="70">
        <v>21</v>
      </c>
      <c r="N28" s="82" t="s">
        <v>82</v>
      </c>
      <c r="O28" s="363">
        <v>-1.2863825363825365</v>
      </c>
      <c r="Q28" s="349" t="s">
        <v>70</v>
      </c>
      <c r="R28" s="151">
        <v>-250</v>
      </c>
      <c r="S28" s="364">
        <v>-0.8238861059847088</v>
      </c>
      <c r="T28" s="137">
        <v>-127</v>
      </c>
      <c r="U28" s="136">
        <v>-123</v>
      </c>
      <c r="W28" s="349" t="s">
        <v>56</v>
      </c>
      <c r="X28" s="151">
        <v>-200</v>
      </c>
      <c r="Y28" s="364">
        <v>-0.8862891075068687</v>
      </c>
      <c r="Z28" s="137">
        <v>-174</v>
      </c>
      <c r="AA28" s="136">
        <v>-26</v>
      </c>
      <c r="AC28" s="349" t="s">
        <v>53</v>
      </c>
      <c r="AD28" s="151">
        <v>-167</v>
      </c>
      <c r="AE28" s="364">
        <v>-2.598008711885501</v>
      </c>
      <c r="AF28" s="137">
        <v>-78</v>
      </c>
      <c r="AG28" s="136">
        <v>-89</v>
      </c>
      <c r="AI28" s="349" t="s">
        <v>82</v>
      </c>
      <c r="AJ28" s="151">
        <v>-99</v>
      </c>
      <c r="AK28" s="364">
        <v>-1.2863825363825365</v>
      </c>
      <c r="AL28" s="137">
        <v>-51</v>
      </c>
      <c r="AM28" s="136">
        <v>-48</v>
      </c>
    </row>
    <row r="29" spans="1:39" ht="24.75" customHeight="1">
      <c r="A29" s="70">
        <v>22</v>
      </c>
      <c r="B29" s="82" t="s">
        <v>288</v>
      </c>
      <c r="C29" s="81">
        <v>-250</v>
      </c>
      <c r="D29" s="76"/>
      <c r="E29" s="70">
        <v>22</v>
      </c>
      <c r="F29" s="82" t="s">
        <v>288</v>
      </c>
      <c r="G29" s="81">
        <v>-179</v>
      </c>
      <c r="H29" s="76"/>
      <c r="I29" s="70">
        <v>22</v>
      </c>
      <c r="J29" s="82" t="s">
        <v>287</v>
      </c>
      <c r="K29" s="99">
        <v>-92</v>
      </c>
      <c r="L29" s="76"/>
      <c r="M29" s="70">
        <v>22</v>
      </c>
      <c r="N29" s="82" t="s">
        <v>90</v>
      </c>
      <c r="O29" s="363">
        <v>-1.3371180996489131</v>
      </c>
      <c r="Q29" s="349" t="s">
        <v>288</v>
      </c>
      <c r="R29" s="151">
        <v>-250</v>
      </c>
      <c r="S29" s="364">
        <v>-0.9249324799289651</v>
      </c>
      <c r="T29" s="137">
        <v>-179</v>
      </c>
      <c r="U29" s="136">
        <v>-71</v>
      </c>
      <c r="W29" s="349" t="s">
        <v>288</v>
      </c>
      <c r="X29" s="151">
        <v>-250</v>
      </c>
      <c r="Y29" s="364">
        <v>-0.9249324799289651</v>
      </c>
      <c r="Z29" s="137">
        <v>-179</v>
      </c>
      <c r="AA29" s="136">
        <v>-71</v>
      </c>
      <c r="AC29" s="350" t="s">
        <v>287</v>
      </c>
      <c r="AD29" s="151">
        <v>-241</v>
      </c>
      <c r="AE29" s="364">
        <v>-2.3486989572166457</v>
      </c>
      <c r="AF29" s="137">
        <v>-149</v>
      </c>
      <c r="AG29" s="136">
        <v>-92</v>
      </c>
      <c r="AI29" s="350" t="s">
        <v>90</v>
      </c>
      <c r="AJ29" s="151">
        <v>-179</v>
      </c>
      <c r="AK29" s="364">
        <v>-1.3371180996489131</v>
      </c>
      <c r="AL29" s="137">
        <v>-104</v>
      </c>
      <c r="AM29" s="136">
        <v>-75</v>
      </c>
    </row>
    <row r="30" spans="1:39" ht="24.75" customHeight="1">
      <c r="A30" s="70">
        <v>23</v>
      </c>
      <c r="B30" s="82" t="s">
        <v>291</v>
      </c>
      <c r="C30" s="81">
        <v>-331</v>
      </c>
      <c r="D30" s="76"/>
      <c r="E30" s="70">
        <v>23</v>
      </c>
      <c r="F30" s="82" t="s">
        <v>290</v>
      </c>
      <c r="G30" s="81">
        <v>-210</v>
      </c>
      <c r="H30" s="76"/>
      <c r="I30" s="70">
        <v>23</v>
      </c>
      <c r="J30" s="82" t="s">
        <v>71</v>
      </c>
      <c r="K30" s="99">
        <v>-110</v>
      </c>
      <c r="L30" s="76"/>
      <c r="M30" s="70">
        <v>23</v>
      </c>
      <c r="N30" s="82" t="s">
        <v>78</v>
      </c>
      <c r="O30" s="363">
        <v>-1.8303843807199511</v>
      </c>
      <c r="Q30" s="349" t="s">
        <v>291</v>
      </c>
      <c r="R30" s="151">
        <v>-331</v>
      </c>
      <c r="S30" s="364">
        <v>-1.8377658097829104</v>
      </c>
      <c r="T30" s="137">
        <v>-255</v>
      </c>
      <c r="U30" s="136">
        <v>-76</v>
      </c>
      <c r="W30" s="349" t="s">
        <v>290</v>
      </c>
      <c r="X30" s="151">
        <v>-334</v>
      </c>
      <c r="Y30" s="364">
        <v>-1.9722468260997932</v>
      </c>
      <c r="Z30" s="137">
        <v>-210</v>
      </c>
      <c r="AA30" s="136">
        <v>-124</v>
      </c>
      <c r="AC30" s="349" t="s">
        <v>71</v>
      </c>
      <c r="AD30" s="151">
        <v>-244</v>
      </c>
      <c r="AE30" s="364">
        <v>-0.9386781564976533</v>
      </c>
      <c r="AF30" s="137">
        <v>-134</v>
      </c>
      <c r="AG30" s="136">
        <v>-110</v>
      </c>
      <c r="AI30" s="349" t="s">
        <v>78</v>
      </c>
      <c r="AJ30" s="151">
        <v>-90</v>
      </c>
      <c r="AK30" s="364">
        <v>-1.8303843807199511</v>
      </c>
      <c r="AL30" s="137">
        <v>-51</v>
      </c>
      <c r="AM30" s="136">
        <v>-39</v>
      </c>
    </row>
    <row r="31" spans="1:39" ht="24.75" customHeight="1">
      <c r="A31" s="70">
        <v>24</v>
      </c>
      <c r="B31" s="82" t="s">
        <v>290</v>
      </c>
      <c r="C31" s="81">
        <v>-334</v>
      </c>
      <c r="D31" s="76"/>
      <c r="E31" s="70">
        <v>24</v>
      </c>
      <c r="F31" s="82" t="s">
        <v>69</v>
      </c>
      <c r="G31" s="81">
        <v>-212</v>
      </c>
      <c r="H31" s="76"/>
      <c r="I31" s="70">
        <v>24</v>
      </c>
      <c r="J31" s="82" t="s">
        <v>70</v>
      </c>
      <c r="K31" s="99">
        <v>-123</v>
      </c>
      <c r="L31" s="76"/>
      <c r="M31" s="70">
        <v>24</v>
      </c>
      <c r="N31" s="82" t="s">
        <v>291</v>
      </c>
      <c r="O31" s="363">
        <v>-1.8377658097829104</v>
      </c>
      <c r="Q31" s="349" t="s">
        <v>290</v>
      </c>
      <c r="R31" s="151">
        <v>-334</v>
      </c>
      <c r="S31" s="364">
        <v>-1.9722468260997932</v>
      </c>
      <c r="T31" s="137">
        <v>-210</v>
      </c>
      <c r="U31" s="136">
        <v>-124</v>
      </c>
      <c r="W31" s="349" t="s">
        <v>69</v>
      </c>
      <c r="X31" s="151">
        <v>-564</v>
      </c>
      <c r="Y31" s="364">
        <v>-0.8530332592222878</v>
      </c>
      <c r="Z31" s="137">
        <v>-212</v>
      </c>
      <c r="AA31" s="136">
        <v>-352</v>
      </c>
      <c r="AC31" s="349" t="s">
        <v>70</v>
      </c>
      <c r="AD31" s="151">
        <v>-250</v>
      </c>
      <c r="AE31" s="364">
        <v>-0.8238861059847088</v>
      </c>
      <c r="AF31" s="137">
        <v>-127</v>
      </c>
      <c r="AG31" s="136">
        <v>-123</v>
      </c>
      <c r="AI31" s="349" t="s">
        <v>291</v>
      </c>
      <c r="AJ31" s="151">
        <v>-331</v>
      </c>
      <c r="AK31" s="364">
        <v>-1.8377658097829104</v>
      </c>
      <c r="AL31" s="137">
        <v>-255</v>
      </c>
      <c r="AM31" s="136">
        <v>-76</v>
      </c>
    </row>
    <row r="32" spans="1:39" ht="24.75" customHeight="1">
      <c r="A32" s="70">
        <v>25</v>
      </c>
      <c r="B32" s="82" t="s">
        <v>73</v>
      </c>
      <c r="C32" s="81">
        <v>-392</v>
      </c>
      <c r="D32" s="76"/>
      <c r="E32" s="70">
        <v>25</v>
      </c>
      <c r="F32" s="82" t="s">
        <v>73</v>
      </c>
      <c r="G32" s="81">
        <v>-218</v>
      </c>
      <c r="H32" s="76"/>
      <c r="I32" s="70">
        <v>25</v>
      </c>
      <c r="J32" s="82" t="s">
        <v>290</v>
      </c>
      <c r="K32" s="99">
        <v>-124</v>
      </c>
      <c r="L32" s="76"/>
      <c r="M32" s="70">
        <v>25</v>
      </c>
      <c r="N32" s="82" t="s">
        <v>290</v>
      </c>
      <c r="O32" s="363">
        <v>-1.9722468260997932</v>
      </c>
      <c r="Q32" s="349" t="s">
        <v>73</v>
      </c>
      <c r="R32" s="151">
        <v>-392</v>
      </c>
      <c r="S32" s="364">
        <v>-1.2510372119742132</v>
      </c>
      <c r="T32" s="137">
        <v>-218</v>
      </c>
      <c r="U32" s="136">
        <v>-174</v>
      </c>
      <c r="W32" s="349" t="s">
        <v>73</v>
      </c>
      <c r="X32" s="151">
        <v>-392</v>
      </c>
      <c r="Y32" s="364">
        <v>-1.2510372119742132</v>
      </c>
      <c r="Z32" s="137">
        <v>-218</v>
      </c>
      <c r="AA32" s="136">
        <v>-174</v>
      </c>
      <c r="AC32" s="349" t="s">
        <v>290</v>
      </c>
      <c r="AD32" s="151">
        <v>-334</v>
      </c>
      <c r="AE32" s="364">
        <v>-1.9722468260997932</v>
      </c>
      <c r="AF32" s="137">
        <v>-210</v>
      </c>
      <c r="AG32" s="136">
        <v>-124</v>
      </c>
      <c r="AI32" s="349" t="s">
        <v>290</v>
      </c>
      <c r="AJ32" s="151">
        <v>-334</v>
      </c>
      <c r="AK32" s="364">
        <v>-1.9722468260997932</v>
      </c>
      <c r="AL32" s="137">
        <v>-210</v>
      </c>
      <c r="AM32" s="136">
        <v>-124</v>
      </c>
    </row>
    <row r="33" spans="1:39" ht="24.75" customHeight="1">
      <c r="A33" s="70">
        <v>26</v>
      </c>
      <c r="B33" s="82" t="s">
        <v>285</v>
      </c>
      <c r="C33" s="81">
        <v>-527</v>
      </c>
      <c r="D33" s="76"/>
      <c r="E33" s="70">
        <v>26</v>
      </c>
      <c r="F33" s="82" t="s">
        <v>291</v>
      </c>
      <c r="G33" s="81">
        <v>-255</v>
      </c>
      <c r="H33" s="76"/>
      <c r="I33" s="70">
        <v>26</v>
      </c>
      <c r="J33" s="82" t="s">
        <v>73</v>
      </c>
      <c r="K33" s="99">
        <v>-174</v>
      </c>
      <c r="L33" s="76"/>
      <c r="M33" s="70">
        <v>26</v>
      </c>
      <c r="N33" s="82" t="s">
        <v>287</v>
      </c>
      <c r="O33" s="363">
        <v>-2.3486989572166457</v>
      </c>
      <c r="Q33" s="349" t="s">
        <v>285</v>
      </c>
      <c r="R33" s="151">
        <v>-527</v>
      </c>
      <c r="S33" s="364">
        <v>-0.8040400341755157</v>
      </c>
      <c r="T33" s="137">
        <v>-340</v>
      </c>
      <c r="U33" s="136">
        <v>-187</v>
      </c>
      <c r="W33" s="349" t="s">
        <v>291</v>
      </c>
      <c r="X33" s="151">
        <v>-331</v>
      </c>
      <c r="Y33" s="364">
        <v>-1.8377658097829104</v>
      </c>
      <c r="Z33" s="137">
        <v>-255</v>
      </c>
      <c r="AA33" s="136">
        <v>-76</v>
      </c>
      <c r="AC33" s="349" t="s">
        <v>73</v>
      </c>
      <c r="AD33" s="151">
        <v>-392</v>
      </c>
      <c r="AE33" s="364">
        <v>-1.2510372119742132</v>
      </c>
      <c r="AF33" s="137">
        <v>-218</v>
      </c>
      <c r="AG33" s="136">
        <v>-174</v>
      </c>
      <c r="AI33" s="349" t="s">
        <v>287</v>
      </c>
      <c r="AJ33" s="151">
        <v>-241</v>
      </c>
      <c r="AK33" s="364">
        <v>-2.3486989572166457</v>
      </c>
      <c r="AL33" s="137">
        <v>-149</v>
      </c>
      <c r="AM33" s="136">
        <v>-92</v>
      </c>
    </row>
    <row r="34" spans="1:39" ht="24.75" customHeight="1">
      <c r="A34" s="70">
        <v>27</v>
      </c>
      <c r="B34" s="82" t="s">
        <v>69</v>
      </c>
      <c r="C34" s="81">
        <v>-564</v>
      </c>
      <c r="D34" s="76"/>
      <c r="E34" s="70">
        <v>27</v>
      </c>
      <c r="F34" s="82" t="s">
        <v>285</v>
      </c>
      <c r="G34" s="81">
        <v>-340</v>
      </c>
      <c r="H34" s="76"/>
      <c r="I34" s="70">
        <v>27</v>
      </c>
      <c r="J34" s="82" t="s">
        <v>285</v>
      </c>
      <c r="K34" s="99">
        <v>-187</v>
      </c>
      <c r="L34" s="76"/>
      <c r="M34" s="70">
        <v>27</v>
      </c>
      <c r="N34" s="82" t="s">
        <v>61</v>
      </c>
      <c r="O34" s="363">
        <v>-2.4374390640233994</v>
      </c>
      <c r="Q34" s="349" t="s">
        <v>69</v>
      </c>
      <c r="R34" s="151">
        <v>-564</v>
      </c>
      <c r="S34" s="364">
        <v>-0.8530332592222878</v>
      </c>
      <c r="T34" s="137">
        <v>-212</v>
      </c>
      <c r="U34" s="136">
        <v>-352</v>
      </c>
      <c r="W34" s="349" t="s">
        <v>285</v>
      </c>
      <c r="X34" s="151">
        <v>-527</v>
      </c>
      <c r="Y34" s="364">
        <v>-0.8040400341755157</v>
      </c>
      <c r="Z34" s="137">
        <v>-340</v>
      </c>
      <c r="AA34" s="136">
        <v>-187</v>
      </c>
      <c r="AC34" s="349" t="s">
        <v>285</v>
      </c>
      <c r="AD34" s="151">
        <v>-527</v>
      </c>
      <c r="AE34" s="364">
        <v>-0.8040400341755157</v>
      </c>
      <c r="AF34" s="137">
        <v>-340</v>
      </c>
      <c r="AG34" s="136">
        <v>-187</v>
      </c>
      <c r="AI34" s="349" t="s">
        <v>61</v>
      </c>
      <c r="AJ34" s="151">
        <v>-75</v>
      </c>
      <c r="AK34" s="364">
        <v>-2.4374390640233994</v>
      </c>
      <c r="AL34" s="137">
        <v>-59</v>
      </c>
      <c r="AM34" s="136">
        <v>-16</v>
      </c>
    </row>
    <row r="35" spans="1:39" ht="24.75" customHeight="1">
      <c r="A35" s="70">
        <v>28</v>
      </c>
      <c r="B35" s="82" t="s">
        <v>68</v>
      </c>
      <c r="C35" s="81">
        <v>-660</v>
      </c>
      <c r="D35" s="76"/>
      <c r="E35" s="70">
        <v>28</v>
      </c>
      <c r="F35" s="82" t="s">
        <v>72</v>
      </c>
      <c r="G35" s="81">
        <v>-389</v>
      </c>
      <c r="H35" s="76"/>
      <c r="I35" s="70">
        <v>28</v>
      </c>
      <c r="J35" s="82" t="s">
        <v>68</v>
      </c>
      <c r="K35" s="99">
        <v>-221</v>
      </c>
      <c r="L35" s="76"/>
      <c r="M35" s="70">
        <v>28</v>
      </c>
      <c r="N35" s="82" t="s">
        <v>58</v>
      </c>
      <c r="O35" s="363">
        <v>-2.5316455696202533</v>
      </c>
      <c r="Q35" s="349" t="s">
        <v>68</v>
      </c>
      <c r="R35" s="151">
        <v>-660</v>
      </c>
      <c r="S35" s="364">
        <v>-1.213815426490602</v>
      </c>
      <c r="T35" s="137">
        <v>-439</v>
      </c>
      <c r="U35" s="136">
        <v>-221</v>
      </c>
      <c r="W35" s="349" t="s">
        <v>72</v>
      </c>
      <c r="X35" s="151">
        <v>-711</v>
      </c>
      <c r="Y35" s="364">
        <v>-0.9036833676504232</v>
      </c>
      <c r="Z35" s="137">
        <v>-389</v>
      </c>
      <c r="AA35" s="136">
        <v>-322</v>
      </c>
      <c r="AC35" s="349" t="s">
        <v>68</v>
      </c>
      <c r="AD35" s="151">
        <v>-660</v>
      </c>
      <c r="AE35" s="364">
        <v>-1.213815426490602</v>
      </c>
      <c r="AF35" s="137">
        <v>-439</v>
      </c>
      <c r="AG35" s="136">
        <v>-221</v>
      </c>
      <c r="AI35" s="349" t="s">
        <v>58</v>
      </c>
      <c r="AJ35" s="151">
        <v>-118</v>
      </c>
      <c r="AK35" s="364">
        <v>-2.5316455696202533</v>
      </c>
      <c r="AL35" s="137">
        <v>-78</v>
      </c>
      <c r="AM35" s="136">
        <v>-40</v>
      </c>
    </row>
    <row r="36" spans="1:39" ht="24.75" customHeight="1">
      <c r="A36" s="70">
        <v>29</v>
      </c>
      <c r="B36" s="82" t="s">
        <v>72</v>
      </c>
      <c r="C36" s="81">
        <v>-711</v>
      </c>
      <c r="D36" s="76"/>
      <c r="E36" s="70">
        <v>29</v>
      </c>
      <c r="F36" s="82" t="s">
        <v>68</v>
      </c>
      <c r="G36" s="81">
        <v>-439</v>
      </c>
      <c r="H36" s="76"/>
      <c r="I36" s="70">
        <v>29</v>
      </c>
      <c r="J36" s="82" t="s">
        <v>72</v>
      </c>
      <c r="K36" s="99">
        <v>-322</v>
      </c>
      <c r="L36" s="76"/>
      <c r="M36" s="70">
        <v>29</v>
      </c>
      <c r="N36" s="82" t="s">
        <v>53</v>
      </c>
      <c r="O36" s="363">
        <v>-2.598008711885501</v>
      </c>
      <c r="Q36" s="349" t="s">
        <v>72</v>
      </c>
      <c r="R36" s="151">
        <v>-711</v>
      </c>
      <c r="S36" s="364">
        <v>-0.9036833676504232</v>
      </c>
      <c r="T36" s="137">
        <v>-389</v>
      </c>
      <c r="U36" s="136">
        <v>-322</v>
      </c>
      <c r="W36" s="349" t="s">
        <v>68</v>
      </c>
      <c r="X36" s="151">
        <v>-660</v>
      </c>
      <c r="Y36" s="364">
        <v>-1.213815426490602</v>
      </c>
      <c r="Z36" s="137">
        <v>-439</v>
      </c>
      <c r="AA36" s="136">
        <v>-221</v>
      </c>
      <c r="AC36" s="349" t="s">
        <v>72</v>
      </c>
      <c r="AD36" s="151">
        <v>-711</v>
      </c>
      <c r="AE36" s="364">
        <v>-0.9036833676504232</v>
      </c>
      <c r="AF36" s="137">
        <v>-389</v>
      </c>
      <c r="AG36" s="136">
        <v>-322</v>
      </c>
      <c r="AI36" s="349" t="s">
        <v>53</v>
      </c>
      <c r="AJ36" s="151">
        <v>-167</v>
      </c>
      <c r="AK36" s="364">
        <v>-2.598008711885501</v>
      </c>
      <c r="AL36" s="137">
        <v>-78</v>
      </c>
      <c r="AM36" s="136">
        <v>-89</v>
      </c>
    </row>
    <row r="37" spans="1:39" ht="24.75" customHeight="1">
      <c r="A37" s="73">
        <v>30</v>
      </c>
      <c r="B37" s="85" t="s">
        <v>67</v>
      </c>
      <c r="C37" s="83">
        <v>-1079</v>
      </c>
      <c r="D37" s="76"/>
      <c r="E37" s="73">
        <v>30</v>
      </c>
      <c r="F37" s="85" t="s">
        <v>67</v>
      </c>
      <c r="G37" s="83">
        <v>-1204</v>
      </c>
      <c r="H37" s="76"/>
      <c r="I37" s="73">
        <v>30</v>
      </c>
      <c r="J37" s="85" t="s">
        <v>69</v>
      </c>
      <c r="K37" s="101">
        <v>-352</v>
      </c>
      <c r="L37" s="76"/>
      <c r="M37" s="73">
        <v>30</v>
      </c>
      <c r="N37" s="85" t="s">
        <v>79</v>
      </c>
      <c r="O37" s="365">
        <v>-3.046594982078853</v>
      </c>
      <c r="Q37" s="349" t="s">
        <v>67</v>
      </c>
      <c r="R37" s="151">
        <v>-1079</v>
      </c>
      <c r="S37" s="366">
        <v>-0.2925863658549813</v>
      </c>
      <c r="T37" s="137">
        <v>-1204</v>
      </c>
      <c r="U37" s="136">
        <v>125</v>
      </c>
      <c r="W37" s="349" t="s">
        <v>67</v>
      </c>
      <c r="X37" s="151">
        <v>-1079</v>
      </c>
      <c r="Y37" s="366">
        <v>-0.2925863658549813</v>
      </c>
      <c r="Z37" s="137">
        <v>-1204</v>
      </c>
      <c r="AA37" s="136">
        <v>125</v>
      </c>
      <c r="AC37" s="349" t="s">
        <v>69</v>
      </c>
      <c r="AD37" s="151">
        <v>-564</v>
      </c>
      <c r="AE37" s="366">
        <v>-0.8530332592222878</v>
      </c>
      <c r="AF37" s="137">
        <v>-212</v>
      </c>
      <c r="AG37" s="136">
        <v>-352</v>
      </c>
      <c r="AI37" s="349" t="s">
        <v>79</v>
      </c>
      <c r="AJ37" s="151">
        <v>-119</v>
      </c>
      <c r="AK37" s="366">
        <v>-3.046594982078853</v>
      </c>
      <c r="AL37" s="137">
        <v>-56</v>
      </c>
      <c r="AM37" s="136">
        <v>-63</v>
      </c>
    </row>
    <row r="38" spans="1:15" ht="13.5">
      <c r="A38" s="79"/>
      <c r="B38" s="105"/>
      <c r="C38" s="97"/>
      <c r="D38" s="76"/>
      <c r="E38" s="76"/>
      <c r="F38" s="105"/>
      <c r="G38" s="76"/>
      <c r="H38" s="76"/>
      <c r="I38" s="76"/>
      <c r="J38" s="105"/>
      <c r="K38" s="76"/>
      <c r="L38" s="76"/>
      <c r="M38" s="76"/>
      <c r="N38" s="105"/>
      <c r="O38" s="102"/>
    </row>
    <row r="39" spans="1:15" ht="13.5">
      <c r="A39" s="79"/>
      <c r="B39" s="76"/>
      <c r="C39" s="97">
        <f>SUM(C8:C38)</f>
        <v>-7138</v>
      </c>
      <c r="D39" s="76"/>
      <c r="E39" s="76"/>
      <c r="F39" s="105"/>
      <c r="G39" s="97">
        <f>SUM(G8:G38)</f>
        <v>-4980</v>
      </c>
      <c r="H39" s="76"/>
      <c r="I39" s="76"/>
      <c r="J39" s="76"/>
      <c r="K39" s="97">
        <f>SUM(K8:K38)</f>
        <v>-2158</v>
      </c>
      <c r="L39" s="76"/>
      <c r="M39" s="76"/>
      <c r="N39" s="76"/>
      <c r="O39" s="102"/>
    </row>
    <row r="40" spans="1:15" ht="13.5">
      <c r="A40" s="79"/>
      <c r="B40" s="76"/>
      <c r="C40" s="97"/>
      <c r="D40" s="76"/>
      <c r="E40" s="76"/>
      <c r="F40" s="105"/>
      <c r="G40" s="76"/>
      <c r="H40" s="76"/>
      <c r="I40" s="76"/>
      <c r="J40" s="76"/>
      <c r="K40" s="76"/>
      <c r="L40" s="76"/>
      <c r="M40" s="76"/>
      <c r="N40" s="76"/>
      <c r="O40" s="102"/>
    </row>
    <row r="41" spans="1:17" ht="13.5">
      <c r="A41" s="79"/>
      <c r="B41" s="76"/>
      <c r="C41" s="97"/>
      <c r="D41" s="76"/>
      <c r="E41" s="76"/>
      <c r="F41" s="105"/>
      <c r="G41" s="76"/>
      <c r="H41" s="76"/>
      <c r="I41" s="76"/>
      <c r="J41" s="76"/>
      <c r="K41" s="76"/>
      <c r="L41" s="76"/>
      <c r="M41" s="76"/>
      <c r="N41" s="76"/>
      <c r="O41" s="102"/>
      <c r="Q41" t="s">
        <v>238</v>
      </c>
    </row>
    <row r="42" spans="1:17" ht="13.5">
      <c r="A42" s="76"/>
      <c r="B42" s="76"/>
      <c r="C42" s="97"/>
      <c r="D42" s="76"/>
      <c r="E42" s="76"/>
      <c r="F42" s="105"/>
      <c r="G42" s="76"/>
      <c r="H42" s="76"/>
      <c r="I42" s="76"/>
      <c r="J42" s="76"/>
      <c r="K42" s="76"/>
      <c r="L42" s="76"/>
      <c r="M42" s="76"/>
      <c r="N42" s="76"/>
      <c r="O42" s="102"/>
      <c r="Q42" t="s">
        <v>241</v>
      </c>
    </row>
    <row r="43" spans="1:17" ht="13.5">
      <c r="A43" s="76"/>
      <c r="B43" s="76"/>
      <c r="C43" s="97"/>
      <c r="D43" s="76"/>
      <c r="E43" s="76"/>
      <c r="F43" s="105"/>
      <c r="G43" s="76"/>
      <c r="H43" s="76"/>
      <c r="I43" s="76"/>
      <c r="J43" s="76"/>
      <c r="K43" s="76"/>
      <c r="L43" s="76"/>
      <c r="M43" s="76"/>
      <c r="N43" s="76"/>
      <c r="O43" s="102"/>
      <c r="Q43" t="s">
        <v>242</v>
      </c>
    </row>
    <row r="44" spans="1:17" ht="13.5">
      <c r="A44" s="76"/>
      <c r="B44" s="76"/>
      <c r="C44" s="97"/>
      <c r="D44" s="76"/>
      <c r="E44" s="76"/>
      <c r="F44" s="105"/>
      <c r="G44" s="76"/>
      <c r="H44" s="76"/>
      <c r="I44" s="76"/>
      <c r="J44" s="76"/>
      <c r="K44" s="76"/>
      <c r="L44" s="76"/>
      <c r="M44" s="76"/>
      <c r="N44" s="76"/>
      <c r="O44" s="102"/>
      <c r="Q44" t="s">
        <v>253</v>
      </c>
    </row>
    <row r="45" spans="1:17" ht="13.5">
      <c r="A45" s="76"/>
      <c r="B45" s="76"/>
      <c r="C45" s="97"/>
      <c r="D45" s="76"/>
      <c r="E45" s="76"/>
      <c r="F45" s="105"/>
      <c r="G45" s="76"/>
      <c r="H45" s="76"/>
      <c r="I45" s="76"/>
      <c r="J45" s="76"/>
      <c r="K45" s="76"/>
      <c r="L45" s="76"/>
      <c r="M45" s="76"/>
      <c r="N45" s="76"/>
      <c r="O45" s="102"/>
      <c r="Q45" t="s">
        <v>239</v>
      </c>
    </row>
    <row r="46" spans="1:17" ht="13.5">
      <c r="A46" s="76"/>
      <c r="B46" s="76"/>
      <c r="C46" s="97"/>
      <c r="D46" s="76"/>
      <c r="E46" s="76"/>
      <c r="F46" s="105"/>
      <c r="G46" s="76"/>
      <c r="H46" s="76"/>
      <c r="I46" s="76"/>
      <c r="J46" s="76"/>
      <c r="K46" s="76"/>
      <c r="L46" s="76"/>
      <c r="M46" s="76"/>
      <c r="N46" s="76"/>
      <c r="O46" s="102"/>
      <c r="Q46" t="s">
        <v>252</v>
      </c>
    </row>
    <row r="47" spans="1:17" ht="13.5">
      <c r="A47" s="76"/>
      <c r="B47" s="76"/>
      <c r="C47" s="97"/>
      <c r="D47" s="76"/>
      <c r="E47" s="76"/>
      <c r="F47" s="105"/>
      <c r="G47" s="76"/>
      <c r="H47" s="76"/>
      <c r="I47" s="76"/>
      <c r="J47" s="76"/>
      <c r="K47" s="76"/>
      <c r="L47" s="76"/>
      <c r="M47" s="76"/>
      <c r="N47" s="76"/>
      <c r="O47" s="102"/>
      <c r="Q47" t="s">
        <v>240</v>
      </c>
    </row>
    <row r="48" spans="1:17" ht="13.5">
      <c r="A48" s="76"/>
      <c r="B48" s="76"/>
      <c r="C48" s="97"/>
      <c r="D48" s="76"/>
      <c r="E48" s="76"/>
      <c r="F48" s="105"/>
      <c r="G48" s="76"/>
      <c r="H48" s="76"/>
      <c r="I48" s="76"/>
      <c r="J48" s="76"/>
      <c r="K48" s="76"/>
      <c r="L48" s="76"/>
      <c r="M48" s="76"/>
      <c r="N48" s="76"/>
      <c r="O48" s="102"/>
      <c r="Q48" t="s">
        <v>46</v>
      </c>
    </row>
    <row r="49" spans="6:17" ht="13.5">
      <c r="F49" s="78"/>
      <c r="Q49" t="s">
        <v>47</v>
      </c>
    </row>
    <row r="50" spans="6:17" ht="13.5">
      <c r="F50" s="78"/>
      <c r="Q50" t="s">
        <v>49</v>
      </c>
    </row>
    <row r="51" spans="6:17" ht="13.5">
      <c r="F51" s="78"/>
      <c r="Q51" t="s">
        <v>17</v>
      </c>
    </row>
    <row r="52" spans="6:17" ht="13.5">
      <c r="F52" s="78"/>
      <c r="Q52" t="s">
        <v>254</v>
      </c>
    </row>
    <row r="53" spans="6:17" ht="13.5">
      <c r="F53" s="78"/>
      <c r="Q53" t="s">
        <v>255</v>
      </c>
    </row>
    <row r="54" spans="6:17" ht="13.5">
      <c r="F54" s="78"/>
      <c r="Q54" t="s">
        <v>256</v>
      </c>
    </row>
    <row r="55" spans="6:17" ht="13.5">
      <c r="F55" s="78"/>
      <c r="Q55" t="s">
        <v>257</v>
      </c>
    </row>
    <row r="56" spans="6:17" ht="13.5">
      <c r="F56" s="78"/>
      <c r="Q56" t="s">
        <v>50</v>
      </c>
    </row>
    <row r="57" spans="6:17" ht="13.5">
      <c r="F57" s="78"/>
      <c r="Q57" t="s">
        <v>51</v>
      </c>
    </row>
    <row r="58" spans="6:17" ht="13.5">
      <c r="F58" s="78"/>
      <c r="Q58" t="s">
        <v>52</v>
      </c>
    </row>
    <row r="59" spans="6:17" ht="13.5">
      <c r="F59" s="78"/>
      <c r="Q59" t="s">
        <v>53</v>
      </c>
    </row>
    <row r="60" spans="6:17" ht="13.5">
      <c r="F60" s="78"/>
      <c r="Q60" t="s">
        <v>54</v>
      </c>
    </row>
    <row r="61" spans="6:17" ht="13.5">
      <c r="F61" s="78"/>
      <c r="Q61" t="s">
        <v>90</v>
      </c>
    </row>
    <row r="62" spans="6:17" ht="13.5">
      <c r="F62" s="78"/>
      <c r="Q62" t="s">
        <v>55</v>
      </c>
    </row>
    <row r="63" spans="6:17" ht="13.5">
      <c r="F63" s="78"/>
      <c r="Q63" t="s">
        <v>56</v>
      </c>
    </row>
    <row r="64" spans="6:17" ht="13.5">
      <c r="F64" s="78"/>
      <c r="Q64" t="s">
        <v>57</v>
      </c>
    </row>
    <row r="65" spans="6:17" ht="13.5">
      <c r="F65" s="78"/>
      <c r="Q65" t="s">
        <v>58</v>
      </c>
    </row>
    <row r="66" spans="6:17" ht="13.5">
      <c r="F66" s="78"/>
      <c r="Q66" t="s">
        <v>59</v>
      </c>
    </row>
    <row r="67" spans="6:17" ht="13.5">
      <c r="F67" s="78"/>
      <c r="Q67" t="s">
        <v>60</v>
      </c>
    </row>
    <row r="68" spans="6:17" ht="13.5">
      <c r="F68" s="78"/>
      <c r="Q68" t="s">
        <v>61</v>
      </c>
    </row>
    <row r="69" spans="6:17" ht="13.5">
      <c r="F69" s="78"/>
      <c r="Q69" t="s">
        <v>62</v>
      </c>
    </row>
    <row r="70" spans="6:17" ht="13.5">
      <c r="F70" s="78"/>
      <c r="Q70" t="s">
        <v>48</v>
      </c>
    </row>
    <row r="71" ht="13.5">
      <c r="F71" s="78"/>
    </row>
    <row r="72" ht="13.5">
      <c r="F72" s="78"/>
    </row>
    <row r="73" ht="13.5">
      <c r="F73" s="78"/>
    </row>
    <row r="74" ht="13.5">
      <c r="F74" s="78"/>
    </row>
    <row r="75" ht="13.5">
      <c r="F75" s="78"/>
    </row>
    <row r="76" ht="13.5">
      <c r="F76" s="78"/>
    </row>
    <row r="77" ht="13.5">
      <c r="F77" s="78"/>
    </row>
    <row r="78" ht="13.5">
      <c r="F78" s="78"/>
    </row>
    <row r="79" ht="13.5">
      <c r="F79" s="78"/>
    </row>
    <row r="80" ht="13.5">
      <c r="F80" s="78"/>
    </row>
    <row r="81" ht="13.5">
      <c r="F81" s="78"/>
    </row>
    <row r="82" ht="13.5">
      <c r="F82" s="78"/>
    </row>
    <row r="83" ht="13.5">
      <c r="F83" s="78"/>
    </row>
    <row r="84" ht="13.5">
      <c r="F84" s="78"/>
    </row>
    <row r="85" ht="13.5">
      <c r="F85" s="78"/>
    </row>
    <row r="86" ht="13.5">
      <c r="F86" s="78"/>
    </row>
    <row r="87" ht="13.5">
      <c r="F87" s="78"/>
    </row>
    <row r="88" ht="13.5">
      <c r="F88" s="78"/>
    </row>
    <row r="89" ht="13.5">
      <c r="F89" s="78"/>
    </row>
    <row r="90" ht="13.5">
      <c r="F90" s="78"/>
    </row>
    <row r="91" ht="13.5">
      <c r="F91" s="78"/>
    </row>
    <row r="92" ht="13.5">
      <c r="F92" s="78"/>
    </row>
    <row r="93" ht="13.5">
      <c r="F93" s="78"/>
    </row>
    <row r="94" ht="13.5">
      <c r="F94" s="78"/>
    </row>
    <row r="95" ht="13.5">
      <c r="F95" s="78"/>
    </row>
    <row r="96" ht="13.5">
      <c r="F96" s="78"/>
    </row>
    <row r="97" ht="13.5">
      <c r="F97" s="78"/>
    </row>
    <row r="98" ht="13.5">
      <c r="F98" s="78"/>
    </row>
    <row r="99" ht="13.5">
      <c r="F99" s="78"/>
    </row>
    <row r="100" ht="13.5">
      <c r="F100" s="78"/>
    </row>
    <row r="101" ht="13.5">
      <c r="F101" s="78"/>
    </row>
    <row r="102" ht="13.5">
      <c r="F102" s="78"/>
    </row>
    <row r="103" ht="13.5">
      <c r="F103" s="78"/>
    </row>
    <row r="104" ht="13.5">
      <c r="F104" s="78"/>
    </row>
    <row r="105" ht="13.5">
      <c r="F105" s="78"/>
    </row>
    <row r="106" ht="13.5">
      <c r="F106" s="78"/>
    </row>
    <row r="107" ht="13.5">
      <c r="F107" s="78"/>
    </row>
    <row r="108" ht="13.5">
      <c r="F108" s="78"/>
    </row>
    <row r="109" ht="13.5">
      <c r="F109" s="78"/>
    </row>
    <row r="110" ht="13.5">
      <c r="F110" s="78"/>
    </row>
    <row r="111" ht="13.5">
      <c r="F111" s="78"/>
    </row>
    <row r="112" ht="13.5">
      <c r="F112" s="78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colBreaks count="2" manualBreakCount="2">
    <brk id="15" max="36" man="1"/>
    <brk id="2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workbookViewId="0" topLeftCell="B1">
      <selection activeCell="B9" sqref="B9"/>
    </sheetView>
  </sheetViews>
  <sheetFormatPr defaultColWidth="8.796875" defaultRowHeight="14.25"/>
  <cols>
    <col min="1" max="1" width="7.19921875" style="0" hidden="1" customWidth="1"/>
    <col min="2" max="3" width="12.59765625" style="0" customWidth="1"/>
    <col min="4" max="5" width="10.69921875" style="0" customWidth="1"/>
    <col min="6" max="7" width="10.59765625" style="0" customWidth="1"/>
    <col min="8" max="8" width="2.3984375" style="0" customWidth="1"/>
    <col min="9" max="9" width="5.5" style="0" customWidth="1"/>
    <col min="10" max="10" width="11.59765625" style="0" bestFit="1" customWidth="1"/>
    <col min="11" max="11" width="9.09765625" style="0" bestFit="1" customWidth="1"/>
    <col min="12" max="12" width="2" style="0" customWidth="1"/>
    <col min="13" max="13" width="5.5" style="0" bestFit="1" customWidth="1"/>
    <col min="14" max="14" width="11.59765625" style="0" bestFit="1" customWidth="1"/>
    <col min="15" max="15" width="9.09765625" style="0" bestFit="1" customWidth="1"/>
    <col min="16" max="16" width="1.59765625" style="0" customWidth="1"/>
    <col min="17" max="17" width="4.19921875" style="0" customWidth="1"/>
    <col min="18" max="18" width="11.59765625" style="0" hidden="1" customWidth="1"/>
    <col min="19" max="19" width="12.69921875" style="0" hidden="1" customWidth="1"/>
    <col min="20" max="20" width="0" style="0" hidden="1" customWidth="1"/>
    <col min="21" max="21" width="30.3984375" style="0" hidden="1" customWidth="1"/>
    <col min="22" max="22" width="11" style="0" hidden="1" customWidth="1"/>
    <col min="23" max="30" width="0" style="0" hidden="1" customWidth="1"/>
    <col min="31" max="31" width="11.59765625" style="0" hidden="1" customWidth="1"/>
    <col min="32" max="35" width="0" style="0" hidden="1" customWidth="1"/>
  </cols>
  <sheetData>
    <row r="1" spans="2:30" ht="24" customHeight="1" thickBot="1">
      <c r="B1" s="77" t="s">
        <v>93</v>
      </c>
      <c r="G1" t="s">
        <v>26</v>
      </c>
      <c r="I1" s="417" t="s">
        <v>227</v>
      </c>
      <c r="J1" s="397"/>
      <c r="K1" s="397"/>
      <c r="L1" s="5"/>
      <c r="M1" s="417" t="s">
        <v>228</v>
      </c>
      <c r="N1" s="397"/>
      <c r="O1" s="397"/>
      <c r="P1" s="281"/>
      <c r="U1" s="18" t="s">
        <v>226</v>
      </c>
      <c r="V1" s="18"/>
      <c r="W1" s="18"/>
      <c r="X1" s="18"/>
      <c r="Y1" s="168" t="s">
        <v>221</v>
      </c>
      <c r="Z1" s="168"/>
      <c r="AA1" s="168"/>
      <c r="AB1" s="168"/>
      <c r="AC1" s="168"/>
      <c r="AD1" s="168"/>
    </row>
    <row r="2" spans="1:33" ht="26.25" customHeight="1">
      <c r="A2" s="21"/>
      <c r="B2" s="408" t="s">
        <v>94</v>
      </c>
      <c r="C2" s="92"/>
      <c r="D2" s="93"/>
      <c r="E2" s="93"/>
      <c r="F2" s="410" t="s">
        <v>44</v>
      </c>
      <c r="G2" s="411"/>
      <c r="I2" s="418"/>
      <c r="J2" s="418"/>
      <c r="K2" s="418"/>
      <c r="L2" s="18"/>
      <c r="M2" s="418"/>
      <c r="N2" s="418"/>
      <c r="O2" s="418"/>
      <c r="P2" s="300"/>
      <c r="R2" s="415" t="s">
        <v>100</v>
      </c>
      <c r="S2" s="413" t="s">
        <v>295</v>
      </c>
      <c r="U2" s="257" t="s">
        <v>273</v>
      </c>
      <c r="V2" s="405" t="s">
        <v>222</v>
      </c>
      <c r="W2" s="406"/>
      <c r="X2" s="407"/>
      <c r="Y2" s="405" t="s">
        <v>223</v>
      </c>
      <c r="Z2" s="406"/>
      <c r="AA2" s="407"/>
      <c r="AB2" s="405" t="s">
        <v>224</v>
      </c>
      <c r="AC2" s="406"/>
      <c r="AD2" s="407"/>
      <c r="AE2" s="405" t="s">
        <v>237</v>
      </c>
      <c r="AF2" s="406"/>
      <c r="AG2" s="407"/>
    </row>
    <row r="3" spans="1:33" ht="26.25" customHeight="1" thickBot="1">
      <c r="A3" s="21" t="s">
        <v>95</v>
      </c>
      <c r="B3" s="409"/>
      <c r="C3" s="94" t="s">
        <v>109</v>
      </c>
      <c r="D3" s="95" t="s">
        <v>96</v>
      </c>
      <c r="E3" s="95" t="s">
        <v>97</v>
      </c>
      <c r="F3" s="95" t="s">
        <v>98</v>
      </c>
      <c r="G3" s="95" t="s">
        <v>99</v>
      </c>
      <c r="I3" s="21" t="s">
        <v>92</v>
      </c>
      <c r="J3" s="170"/>
      <c r="K3" s="95" t="s">
        <v>98</v>
      </c>
      <c r="L3" s="5"/>
      <c r="M3" s="21" t="s">
        <v>92</v>
      </c>
      <c r="N3" s="170"/>
      <c r="O3" s="95" t="s">
        <v>99</v>
      </c>
      <c r="P3" s="301"/>
      <c r="R3" s="416"/>
      <c r="S3" s="414"/>
      <c r="U3" s="258" t="s">
        <v>274</v>
      </c>
      <c r="V3" s="171" t="s">
        <v>225</v>
      </c>
      <c r="W3" s="172" t="s">
        <v>40</v>
      </c>
      <c r="X3" s="173" t="s">
        <v>41</v>
      </c>
      <c r="Y3" s="171" t="s">
        <v>225</v>
      </c>
      <c r="Z3" s="172" t="s">
        <v>40</v>
      </c>
      <c r="AA3" s="173" t="s">
        <v>41</v>
      </c>
      <c r="AB3" s="171" t="s">
        <v>225</v>
      </c>
      <c r="AC3" s="172" t="s">
        <v>40</v>
      </c>
      <c r="AD3" s="173" t="s">
        <v>41</v>
      </c>
      <c r="AE3" s="171" t="s">
        <v>112</v>
      </c>
      <c r="AF3" s="172" t="s">
        <v>113</v>
      </c>
      <c r="AG3" s="173" t="s">
        <v>114</v>
      </c>
    </row>
    <row r="4" spans="1:33" ht="26.25" customHeight="1" thickBot="1">
      <c r="A4" s="21">
        <v>100</v>
      </c>
      <c r="B4" s="299" t="s">
        <v>105</v>
      </c>
      <c r="C4" s="107">
        <v>-4980</v>
      </c>
      <c r="D4" s="107">
        <v>7510</v>
      </c>
      <c r="E4" s="107">
        <v>12490</v>
      </c>
      <c r="F4" s="109">
        <f aca="true" t="shared" si="0" ref="F4:F42">D4/$S4*1000</f>
        <v>7.531683717422459</v>
      </c>
      <c r="G4" s="109">
        <f aca="true" t="shared" si="1" ref="G4:G42">E4/$S4*1000</f>
        <v>12.52606253403549</v>
      </c>
      <c r="I4" s="95">
        <v>1</v>
      </c>
      <c r="J4" s="299" t="s">
        <v>47</v>
      </c>
      <c r="K4" s="109">
        <v>9.713865363939869</v>
      </c>
      <c r="M4" s="95">
        <v>1</v>
      </c>
      <c r="N4" s="299" t="s">
        <v>61</v>
      </c>
      <c r="O4" s="329">
        <v>22.749431264218394</v>
      </c>
      <c r="P4" s="302"/>
      <c r="R4" s="24" t="s">
        <v>64</v>
      </c>
      <c r="S4" s="22">
        <v>997121</v>
      </c>
      <c r="U4" s="212" t="s">
        <v>181</v>
      </c>
      <c r="V4" s="214">
        <v>-4980</v>
      </c>
      <c r="W4" s="215">
        <v>-2495</v>
      </c>
      <c r="X4" s="216">
        <v>-2485</v>
      </c>
      <c r="Y4" s="214">
        <v>7510</v>
      </c>
      <c r="Z4" s="215">
        <v>3744</v>
      </c>
      <c r="AA4" s="216">
        <v>3766</v>
      </c>
      <c r="AB4" s="214">
        <v>12490</v>
      </c>
      <c r="AC4" s="215">
        <v>6239</v>
      </c>
      <c r="AD4" s="216">
        <v>6251</v>
      </c>
      <c r="AE4" s="367">
        <v>-0.4994378816613029</v>
      </c>
      <c r="AF4" s="368">
        <v>0.7531683717422459</v>
      </c>
      <c r="AG4" s="369">
        <v>1.252606253403549</v>
      </c>
    </row>
    <row r="5" spans="1:33" ht="26.25" customHeight="1" thickBot="1">
      <c r="A5" s="21">
        <v>110</v>
      </c>
      <c r="B5" s="299" t="s">
        <v>65</v>
      </c>
      <c r="C5" s="107">
        <v>-2923</v>
      </c>
      <c r="D5" s="107">
        <v>6062</v>
      </c>
      <c r="E5" s="107">
        <v>8985</v>
      </c>
      <c r="F5" s="109">
        <f t="shared" si="0"/>
        <v>7.830200133818663</v>
      </c>
      <c r="G5" s="109">
        <f t="shared" si="1"/>
        <v>11.605798119821953</v>
      </c>
      <c r="I5" s="95">
        <v>2</v>
      </c>
      <c r="J5" s="299" t="s">
        <v>55</v>
      </c>
      <c r="K5" s="109">
        <v>8.835958509412217</v>
      </c>
      <c r="M5" s="95">
        <v>2</v>
      </c>
      <c r="N5" s="299" t="s">
        <v>60</v>
      </c>
      <c r="O5" s="329">
        <v>22.05653929791861</v>
      </c>
      <c r="P5" s="302"/>
      <c r="R5" s="24" t="s">
        <v>65</v>
      </c>
      <c r="S5" s="22">
        <v>774182</v>
      </c>
      <c r="U5" s="212" t="s">
        <v>182</v>
      </c>
      <c r="V5" s="214">
        <v>-2923</v>
      </c>
      <c r="W5" s="215">
        <v>-1472</v>
      </c>
      <c r="X5" s="259">
        <v>-1451</v>
      </c>
      <c r="Y5" s="214">
        <v>6062</v>
      </c>
      <c r="Z5" s="215">
        <v>3043</v>
      </c>
      <c r="AA5" s="216">
        <v>3019</v>
      </c>
      <c r="AB5" s="214">
        <v>8985</v>
      </c>
      <c r="AC5" s="215">
        <v>4515</v>
      </c>
      <c r="AD5" s="216">
        <v>4470</v>
      </c>
      <c r="AE5" s="367">
        <v>-0.3775597986003291</v>
      </c>
      <c r="AF5" s="368">
        <v>0.7830200133818663</v>
      </c>
      <c r="AG5" s="369">
        <v>1.1605798119821953</v>
      </c>
    </row>
    <row r="6" spans="1:33" ht="26.25" customHeight="1" thickBot="1">
      <c r="A6" s="21">
        <v>120</v>
      </c>
      <c r="B6" s="299" t="s">
        <v>66</v>
      </c>
      <c r="C6" s="107">
        <v>-2057</v>
      </c>
      <c r="D6" s="108">
        <v>1448</v>
      </c>
      <c r="E6" s="108">
        <v>3505</v>
      </c>
      <c r="F6" s="109">
        <f t="shared" si="0"/>
        <v>6.495050215529809</v>
      </c>
      <c r="G6" s="109">
        <f t="shared" si="1"/>
        <v>15.721789368392251</v>
      </c>
      <c r="I6" s="95">
        <v>3</v>
      </c>
      <c r="J6" s="299" t="s">
        <v>52</v>
      </c>
      <c r="K6" s="109">
        <v>8.70030785704725</v>
      </c>
      <c r="M6" s="95">
        <v>3</v>
      </c>
      <c r="N6" s="299" t="s">
        <v>58</v>
      </c>
      <c r="O6" s="329">
        <v>20.596438532503754</v>
      </c>
      <c r="P6" s="302"/>
      <c r="R6" s="24" t="s">
        <v>66</v>
      </c>
      <c r="S6" s="22">
        <v>222939</v>
      </c>
      <c r="U6" s="212" t="s">
        <v>183</v>
      </c>
      <c r="V6" s="214">
        <v>-2057</v>
      </c>
      <c r="W6" s="260">
        <v>-1023</v>
      </c>
      <c r="X6" s="259">
        <v>-1034</v>
      </c>
      <c r="Y6" s="214">
        <v>1448</v>
      </c>
      <c r="Z6" s="260">
        <v>701</v>
      </c>
      <c r="AA6" s="259">
        <v>747</v>
      </c>
      <c r="AB6" s="214">
        <v>3505</v>
      </c>
      <c r="AC6" s="215">
        <v>1724</v>
      </c>
      <c r="AD6" s="216">
        <v>1781</v>
      </c>
      <c r="AE6" s="367">
        <v>-0.9226739152862442</v>
      </c>
      <c r="AF6" s="368">
        <v>0.6495050215529808</v>
      </c>
      <c r="AG6" s="369">
        <v>1.5721789368392252</v>
      </c>
    </row>
    <row r="7" spans="1:33" ht="26.25" customHeight="1">
      <c r="A7" s="21">
        <v>201</v>
      </c>
      <c r="B7" s="303" t="s">
        <v>67</v>
      </c>
      <c r="C7" s="282">
        <v>-1204</v>
      </c>
      <c r="D7" s="282">
        <v>3075</v>
      </c>
      <c r="E7" s="282">
        <v>4279</v>
      </c>
      <c r="F7" s="283">
        <f t="shared" si="0"/>
        <v>8.338304680297197</v>
      </c>
      <c r="G7" s="283">
        <f t="shared" si="1"/>
        <v>11.60312381365584</v>
      </c>
      <c r="I7" s="95">
        <v>4</v>
      </c>
      <c r="J7" s="299" t="s">
        <v>67</v>
      </c>
      <c r="K7" s="109">
        <v>8.338304680297197</v>
      </c>
      <c r="M7" s="95">
        <v>4</v>
      </c>
      <c r="N7" s="299" t="s">
        <v>79</v>
      </c>
      <c r="O7" s="329">
        <v>19.71326164874552</v>
      </c>
      <c r="P7" s="302"/>
      <c r="R7" s="24" t="s">
        <v>67</v>
      </c>
      <c r="S7" s="22">
        <v>368780</v>
      </c>
      <c r="U7" s="219" t="s">
        <v>184</v>
      </c>
      <c r="V7" s="256">
        <v>-1204</v>
      </c>
      <c r="W7" s="222">
        <v>-650</v>
      </c>
      <c r="X7" s="251">
        <v>-554</v>
      </c>
      <c r="Y7" s="221">
        <v>3075</v>
      </c>
      <c r="Z7" s="222">
        <v>1527</v>
      </c>
      <c r="AA7" s="223">
        <v>1548</v>
      </c>
      <c r="AB7" s="221">
        <v>4279</v>
      </c>
      <c r="AC7" s="222">
        <v>2177</v>
      </c>
      <c r="AD7" s="223">
        <v>2102</v>
      </c>
      <c r="AE7" s="370">
        <v>-0.3264819133358642</v>
      </c>
      <c r="AF7" s="371">
        <v>0.8338304680297196</v>
      </c>
      <c r="AG7" s="372">
        <v>1.1603123813655838</v>
      </c>
    </row>
    <row r="8" spans="1:33" ht="26.25" customHeight="1">
      <c r="A8" s="21">
        <v>202</v>
      </c>
      <c r="B8" s="304" t="s">
        <v>68</v>
      </c>
      <c r="C8" s="284">
        <v>-439</v>
      </c>
      <c r="D8" s="284">
        <v>316</v>
      </c>
      <c r="E8" s="284">
        <v>755</v>
      </c>
      <c r="F8" s="285">
        <f t="shared" si="0"/>
        <v>5.811601132894398</v>
      </c>
      <c r="G8" s="285">
        <f t="shared" si="1"/>
        <v>13.885312833339464</v>
      </c>
      <c r="I8" s="95">
        <v>5</v>
      </c>
      <c r="J8" s="299" t="s">
        <v>81</v>
      </c>
      <c r="K8" s="109">
        <v>8.087898672363803</v>
      </c>
      <c r="M8" s="95">
        <v>5</v>
      </c>
      <c r="N8" s="299" t="s">
        <v>48</v>
      </c>
      <c r="O8" s="329">
        <v>19.6546554883127</v>
      </c>
      <c r="P8" s="302"/>
      <c r="R8" s="24" t="s">
        <v>68</v>
      </c>
      <c r="S8" s="22">
        <v>54374</v>
      </c>
      <c r="U8" s="225" t="s">
        <v>185</v>
      </c>
      <c r="V8" s="227">
        <v>-439</v>
      </c>
      <c r="W8" s="21">
        <v>-197</v>
      </c>
      <c r="X8" s="228">
        <v>-242</v>
      </c>
      <c r="Y8" s="227">
        <v>316</v>
      </c>
      <c r="Z8" s="21">
        <v>159</v>
      </c>
      <c r="AA8" s="228">
        <v>157</v>
      </c>
      <c r="AB8" s="227">
        <v>755</v>
      </c>
      <c r="AC8" s="21">
        <v>356</v>
      </c>
      <c r="AD8" s="228">
        <v>399</v>
      </c>
      <c r="AE8" s="373">
        <v>-0.8073711700445065</v>
      </c>
      <c r="AF8" s="374">
        <v>0.5811601132894398</v>
      </c>
      <c r="AG8" s="375">
        <v>1.3885312833339465</v>
      </c>
    </row>
    <row r="9" spans="1:33" ht="26.25" customHeight="1">
      <c r="A9" s="21">
        <v>203</v>
      </c>
      <c r="B9" s="304" t="s">
        <v>69</v>
      </c>
      <c r="C9" s="284">
        <v>-212</v>
      </c>
      <c r="D9" s="284">
        <v>446</v>
      </c>
      <c r="E9" s="284">
        <v>658</v>
      </c>
      <c r="F9" s="285">
        <f t="shared" si="0"/>
        <v>6.745617617254261</v>
      </c>
      <c r="G9" s="285">
        <f t="shared" si="1"/>
        <v>9.95205469092669</v>
      </c>
      <c r="I9" s="95">
        <v>6</v>
      </c>
      <c r="J9" s="299" t="s">
        <v>51</v>
      </c>
      <c r="K9" s="109">
        <v>7.854382246602667</v>
      </c>
      <c r="M9" s="95">
        <v>6</v>
      </c>
      <c r="N9" s="299" t="s">
        <v>62</v>
      </c>
      <c r="O9" s="329">
        <v>18.82845188284519</v>
      </c>
      <c r="P9" s="302"/>
      <c r="R9" s="24" t="s">
        <v>69</v>
      </c>
      <c r="S9" s="22">
        <v>66117</v>
      </c>
      <c r="U9" s="225" t="s">
        <v>186</v>
      </c>
      <c r="V9" s="227">
        <v>-212</v>
      </c>
      <c r="W9" s="21">
        <v>-123</v>
      </c>
      <c r="X9" s="228">
        <v>-89</v>
      </c>
      <c r="Y9" s="227">
        <v>446</v>
      </c>
      <c r="Z9" s="21">
        <v>231</v>
      </c>
      <c r="AA9" s="228">
        <v>215</v>
      </c>
      <c r="AB9" s="227">
        <v>658</v>
      </c>
      <c r="AC9" s="21">
        <v>354</v>
      </c>
      <c r="AD9" s="228">
        <v>304</v>
      </c>
      <c r="AE9" s="373">
        <v>-0.3206437073672429</v>
      </c>
      <c r="AF9" s="374">
        <v>0.6745617617254261</v>
      </c>
      <c r="AG9" s="375">
        <v>0.995205469092669</v>
      </c>
    </row>
    <row r="10" spans="1:33" ht="26.25" customHeight="1">
      <c r="A10" s="21">
        <v>204</v>
      </c>
      <c r="B10" s="304" t="s">
        <v>70</v>
      </c>
      <c r="C10" s="284">
        <v>-127</v>
      </c>
      <c r="D10" s="284">
        <v>217</v>
      </c>
      <c r="E10" s="284">
        <v>344</v>
      </c>
      <c r="F10" s="285">
        <f t="shared" si="0"/>
        <v>7.151331399947271</v>
      </c>
      <c r="G10" s="285">
        <f t="shared" si="1"/>
        <v>11.336672818349593</v>
      </c>
      <c r="I10" s="95">
        <v>7</v>
      </c>
      <c r="J10" s="299" t="s">
        <v>57</v>
      </c>
      <c r="K10" s="109">
        <v>7.7251473876804235</v>
      </c>
      <c r="M10" s="95">
        <v>7</v>
      </c>
      <c r="N10" s="299" t="s">
        <v>49</v>
      </c>
      <c r="O10" s="329">
        <v>18.419257382321412</v>
      </c>
      <c r="P10" s="302"/>
      <c r="R10" s="24" t="s">
        <v>70</v>
      </c>
      <c r="S10" s="22">
        <v>30344</v>
      </c>
      <c r="U10" s="225" t="s">
        <v>187</v>
      </c>
      <c r="V10" s="227">
        <v>-127</v>
      </c>
      <c r="W10" s="21">
        <v>-60</v>
      </c>
      <c r="X10" s="228">
        <v>-67</v>
      </c>
      <c r="Y10" s="227">
        <v>217</v>
      </c>
      <c r="Z10" s="21">
        <v>105</v>
      </c>
      <c r="AA10" s="228">
        <v>112</v>
      </c>
      <c r="AB10" s="227">
        <v>344</v>
      </c>
      <c r="AC10" s="21">
        <v>165</v>
      </c>
      <c r="AD10" s="228">
        <v>179</v>
      </c>
      <c r="AE10" s="373">
        <v>-0.418534141840232</v>
      </c>
      <c r="AF10" s="374">
        <v>0.715133139994727</v>
      </c>
      <c r="AG10" s="375">
        <v>1.1336672818349591</v>
      </c>
    </row>
    <row r="11" spans="1:33" ht="26.25" customHeight="1">
      <c r="A11" s="21">
        <v>205</v>
      </c>
      <c r="B11" s="304" t="s">
        <v>71</v>
      </c>
      <c r="C11" s="284">
        <v>-134</v>
      </c>
      <c r="D11" s="284">
        <v>193</v>
      </c>
      <c r="E11" s="284">
        <v>327</v>
      </c>
      <c r="F11" s="285">
        <f t="shared" si="0"/>
        <v>7.424790336231438</v>
      </c>
      <c r="G11" s="285">
        <f t="shared" si="1"/>
        <v>12.57982611371855</v>
      </c>
      <c r="I11" s="95">
        <v>8</v>
      </c>
      <c r="J11" s="299" t="s">
        <v>72</v>
      </c>
      <c r="K11" s="109">
        <v>7.638730013472635</v>
      </c>
      <c r="M11" s="95">
        <v>8</v>
      </c>
      <c r="N11" s="299" t="s">
        <v>59</v>
      </c>
      <c r="O11" s="329">
        <v>17.95098907587836</v>
      </c>
      <c r="P11" s="302"/>
      <c r="R11" s="24" t="s">
        <v>71</v>
      </c>
      <c r="S11" s="22">
        <v>25994</v>
      </c>
      <c r="U11" s="225" t="s">
        <v>188</v>
      </c>
      <c r="V11" s="227">
        <v>-134</v>
      </c>
      <c r="W11" s="21">
        <v>-54</v>
      </c>
      <c r="X11" s="228">
        <v>-80</v>
      </c>
      <c r="Y11" s="227">
        <v>193</v>
      </c>
      <c r="Z11" s="21">
        <v>99</v>
      </c>
      <c r="AA11" s="228">
        <v>94</v>
      </c>
      <c r="AB11" s="227">
        <v>327</v>
      </c>
      <c r="AC11" s="21">
        <v>153</v>
      </c>
      <c r="AD11" s="228">
        <v>174</v>
      </c>
      <c r="AE11" s="373">
        <v>-0.5155035777487113</v>
      </c>
      <c r="AF11" s="374">
        <v>0.7424790336231438</v>
      </c>
      <c r="AG11" s="375">
        <v>1.257982611371855</v>
      </c>
    </row>
    <row r="12" spans="1:33" ht="26.25" customHeight="1">
      <c r="A12" s="21">
        <v>206</v>
      </c>
      <c r="B12" s="304" t="s">
        <v>72</v>
      </c>
      <c r="C12" s="284">
        <v>-389</v>
      </c>
      <c r="D12" s="284">
        <v>601</v>
      </c>
      <c r="E12" s="284">
        <v>990</v>
      </c>
      <c r="F12" s="285">
        <f t="shared" si="0"/>
        <v>7.638730013472635</v>
      </c>
      <c r="G12" s="285">
        <f t="shared" si="1"/>
        <v>12.582932967284373</v>
      </c>
      <c r="I12" s="95">
        <v>9</v>
      </c>
      <c r="J12" s="299" t="s">
        <v>71</v>
      </c>
      <c r="K12" s="109">
        <v>7.424790336231438</v>
      </c>
      <c r="M12" s="95">
        <v>9</v>
      </c>
      <c r="N12" s="299" t="s">
        <v>55</v>
      </c>
      <c r="O12" s="329">
        <v>17.767960046100654</v>
      </c>
      <c r="P12" s="302"/>
      <c r="R12" s="24" t="s">
        <v>72</v>
      </c>
      <c r="S12" s="22">
        <v>78678</v>
      </c>
      <c r="U12" s="225" t="s">
        <v>189</v>
      </c>
      <c r="V12" s="227">
        <v>-389</v>
      </c>
      <c r="W12" s="21">
        <v>-208</v>
      </c>
      <c r="X12" s="228">
        <v>-181</v>
      </c>
      <c r="Y12" s="227">
        <v>601</v>
      </c>
      <c r="Z12" s="21">
        <v>292</v>
      </c>
      <c r="AA12" s="228">
        <v>309</v>
      </c>
      <c r="AB12" s="227">
        <v>990</v>
      </c>
      <c r="AC12" s="21">
        <v>500</v>
      </c>
      <c r="AD12" s="228">
        <v>490</v>
      </c>
      <c r="AE12" s="373">
        <v>-0.4944202953811739</v>
      </c>
      <c r="AF12" s="374">
        <v>0.7638730013472635</v>
      </c>
      <c r="AG12" s="375">
        <v>1.2582932967284375</v>
      </c>
    </row>
    <row r="13" spans="1:33" ht="26.25" customHeight="1">
      <c r="A13" s="21">
        <v>207</v>
      </c>
      <c r="B13" s="304" t="s">
        <v>73</v>
      </c>
      <c r="C13" s="284">
        <v>-218</v>
      </c>
      <c r="D13" s="284">
        <v>229</v>
      </c>
      <c r="E13" s="284">
        <v>447</v>
      </c>
      <c r="F13" s="285">
        <f t="shared" si="0"/>
        <v>7.3083551413799706</v>
      </c>
      <c r="G13" s="285">
        <f t="shared" si="1"/>
        <v>14.265653922256973</v>
      </c>
      <c r="I13" s="95">
        <v>10</v>
      </c>
      <c r="J13" s="299" t="s">
        <v>50</v>
      </c>
      <c r="K13" s="109">
        <v>7.399459839431722</v>
      </c>
      <c r="M13" s="95">
        <v>10</v>
      </c>
      <c r="N13" s="299" t="s">
        <v>53</v>
      </c>
      <c r="O13" s="329">
        <v>17.57934038581207</v>
      </c>
      <c r="P13" s="302"/>
      <c r="R13" s="24" t="s">
        <v>73</v>
      </c>
      <c r="S13" s="22">
        <v>31334</v>
      </c>
      <c r="U13" s="225" t="s">
        <v>190</v>
      </c>
      <c r="V13" s="227">
        <v>-218</v>
      </c>
      <c r="W13" s="21">
        <v>-91</v>
      </c>
      <c r="X13" s="228">
        <v>-127</v>
      </c>
      <c r="Y13" s="227">
        <v>229</v>
      </c>
      <c r="Z13" s="21">
        <v>132</v>
      </c>
      <c r="AA13" s="228">
        <v>97</v>
      </c>
      <c r="AB13" s="227">
        <v>447</v>
      </c>
      <c r="AC13" s="21">
        <v>223</v>
      </c>
      <c r="AD13" s="228">
        <v>224</v>
      </c>
      <c r="AE13" s="373">
        <v>-0.6957298780877003</v>
      </c>
      <c r="AF13" s="374">
        <v>0.7308355141379971</v>
      </c>
      <c r="AG13" s="375">
        <v>1.4265653922256973</v>
      </c>
    </row>
    <row r="14" spans="1:33" ht="26.25" customHeight="1">
      <c r="A14" s="21">
        <v>208</v>
      </c>
      <c r="B14" s="304" t="s">
        <v>74</v>
      </c>
      <c r="C14" s="284">
        <v>-340</v>
      </c>
      <c r="D14" s="284">
        <v>470</v>
      </c>
      <c r="E14" s="284">
        <v>810</v>
      </c>
      <c r="F14" s="285">
        <f t="shared" si="0"/>
        <v>7.170755523007445</v>
      </c>
      <c r="G14" s="285">
        <f t="shared" si="1"/>
        <v>12.358110582204322</v>
      </c>
      <c r="I14" s="95">
        <v>11</v>
      </c>
      <c r="J14" s="299" t="s">
        <v>73</v>
      </c>
      <c r="K14" s="109">
        <v>7.3083551413799706</v>
      </c>
      <c r="M14" s="95">
        <v>11</v>
      </c>
      <c r="N14" s="299" t="s">
        <v>81</v>
      </c>
      <c r="O14" s="329">
        <v>15.946894552113536</v>
      </c>
      <c r="P14" s="302"/>
      <c r="R14" s="24" t="s">
        <v>74</v>
      </c>
      <c r="S14" s="22">
        <v>65544</v>
      </c>
      <c r="U14" s="225" t="s">
        <v>191</v>
      </c>
      <c r="V14" s="227">
        <v>-340</v>
      </c>
      <c r="W14" s="21">
        <v>-151</v>
      </c>
      <c r="X14" s="228">
        <v>-189</v>
      </c>
      <c r="Y14" s="227">
        <v>470</v>
      </c>
      <c r="Z14" s="21">
        <v>245</v>
      </c>
      <c r="AA14" s="228">
        <v>225</v>
      </c>
      <c r="AB14" s="227">
        <v>810</v>
      </c>
      <c r="AC14" s="21">
        <v>396</v>
      </c>
      <c r="AD14" s="228">
        <v>414</v>
      </c>
      <c r="AE14" s="373">
        <v>-0.5187355059196875</v>
      </c>
      <c r="AF14" s="374">
        <v>0.7170755523007446</v>
      </c>
      <c r="AG14" s="375">
        <v>1.2358110582204322</v>
      </c>
    </row>
    <row r="15" spans="1:33" ht="26.25" customHeight="1" thickBot="1">
      <c r="A15" s="21">
        <v>209</v>
      </c>
      <c r="B15" s="305" t="s">
        <v>75</v>
      </c>
      <c r="C15" s="286">
        <v>140</v>
      </c>
      <c r="D15" s="286">
        <v>515</v>
      </c>
      <c r="E15" s="286">
        <v>375</v>
      </c>
      <c r="F15" s="287">
        <f t="shared" si="0"/>
        <v>9.713865363939869</v>
      </c>
      <c r="G15" s="287">
        <f t="shared" si="1"/>
        <v>7.073202934907671</v>
      </c>
      <c r="I15" s="95">
        <v>12</v>
      </c>
      <c r="J15" s="299" t="s">
        <v>46</v>
      </c>
      <c r="K15" s="109">
        <v>7.170755523007445</v>
      </c>
      <c r="M15" s="95">
        <v>12</v>
      </c>
      <c r="N15" s="299" t="s">
        <v>78</v>
      </c>
      <c r="O15" s="329">
        <v>15.25320317266626</v>
      </c>
      <c r="P15" s="302"/>
      <c r="R15" s="24" t="s">
        <v>75</v>
      </c>
      <c r="S15" s="22">
        <v>53017</v>
      </c>
      <c r="U15" s="232" t="s">
        <v>192</v>
      </c>
      <c r="V15" s="252">
        <v>140</v>
      </c>
      <c r="W15" s="19">
        <v>62</v>
      </c>
      <c r="X15" s="236">
        <v>78</v>
      </c>
      <c r="Y15" s="252">
        <v>515</v>
      </c>
      <c r="Z15" s="19">
        <v>253</v>
      </c>
      <c r="AA15" s="236">
        <v>262</v>
      </c>
      <c r="AB15" s="252">
        <v>375</v>
      </c>
      <c r="AC15" s="19">
        <v>191</v>
      </c>
      <c r="AD15" s="236">
        <v>184</v>
      </c>
      <c r="AE15" s="376">
        <v>0.26406624290321973</v>
      </c>
      <c r="AF15" s="377">
        <v>0.9713865363939869</v>
      </c>
      <c r="AG15" s="378">
        <v>0.7073202934907671</v>
      </c>
    </row>
    <row r="16" spans="1:33" ht="26.25" customHeight="1">
      <c r="A16" s="21">
        <v>300</v>
      </c>
      <c r="B16" s="21" t="s">
        <v>258</v>
      </c>
      <c r="C16" s="107">
        <v>-149</v>
      </c>
      <c r="D16" s="107">
        <v>40</v>
      </c>
      <c r="E16" s="107">
        <v>189</v>
      </c>
      <c r="F16" s="109">
        <f t="shared" si="0"/>
        <v>3.898255530650034</v>
      </c>
      <c r="G16" s="109">
        <f t="shared" si="1"/>
        <v>18.419257382321412</v>
      </c>
      <c r="I16" s="95">
        <v>13</v>
      </c>
      <c r="J16" s="299" t="s">
        <v>70</v>
      </c>
      <c r="K16" s="109">
        <v>7.151331399947271</v>
      </c>
      <c r="M16" s="95">
        <v>13</v>
      </c>
      <c r="N16" s="299" t="s">
        <v>54</v>
      </c>
      <c r="O16" s="329">
        <v>15.048996733551096</v>
      </c>
      <c r="P16" s="302"/>
      <c r="R16" s="24" t="s">
        <v>76</v>
      </c>
      <c r="S16" s="169">
        <v>10261</v>
      </c>
      <c r="U16" s="238" t="s">
        <v>193</v>
      </c>
      <c r="V16" s="240">
        <v>-149</v>
      </c>
      <c r="W16" s="241">
        <v>-86</v>
      </c>
      <c r="X16" s="242">
        <v>-63</v>
      </c>
      <c r="Y16" s="240">
        <v>40</v>
      </c>
      <c r="Z16" s="241">
        <v>16</v>
      </c>
      <c r="AA16" s="242">
        <v>24</v>
      </c>
      <c r="AB16" s="240">
        <v>189</v>
      </c>
      <c r="AC16" s="241">
        <v>102</v>
      </c>
      <c r="AD16" s="242">
        <v>87</v>
      </c>
      <c r="AE16" s="379">
        <v>-1.4521001851671378</v>
      </c>
      <c r="AF16" s="380">
        <v>0.38982555306500344</v>
      </c>
      <c r="AG16" s="381">
        <v>1.8419257382321412</v>
      </c>
    </row>
    <row r="17" spans="1:33" ht="26.25" customHeight="1" thickBot="1">
      <c r="A17" s="21">
        <v>304</v>
      </c>
      <c r="B17" s="299" t="s">
        <v>88</v>
      </c>
      <c r="C17" s="107">
        <v>-149</v>
      </c>
      <c r="D17" s="107">
        <v>40</v>
      </c>
      <c r="E17" s="107">
        <v>189</v>
      </c>
      <c r="F17" s="109">
        <f t="shared" si="0"/>
        <v>3.898255530650034</v>
      </c>
      <c r="G17" s="109">
        <f t="shared" si="1"/>
        <v>18.419257382321412</v>
      </c>
      <c r="I17" s="95">
        <v>14</v>
      </c>
      <c r="J17" s="299" t="s">
        <v>90</v>
      </c>
      <c r="K17" s="109">
        <v>7.0964368417121095</v>
      </c>
      <c r="M17" s="95">
        <v>14</v>
      </c>
      <c r="N17" s="299" t="s">
        <v>90</v>
      </c>
      <c r="O17" s="329">
        <v>14.86516770000747</v>
      </c>
      <c r="P17" s="302"/>
      <c r="R17" s="24" t="s">
        <v>88</v>
      </c>
      <c r="S17" s="22">
        <v>10261</v>
      </c>
      <c r="U17" s="245" t="s">
        <v>194</v>
      </c>
      <c r="V17" s="247">
        <v>-149</v>
      </c>
      <c r="W17" s="248">
        <v>-86</v>
      </c>
      <c r="X17" s="249">
        <v>-63</v>
      </c>
      <c r="Y17" s="247">
        <v>40</v>
      </c>
      <c r="Z17" s="248">
        <v>16</v>
      </c>
      <c r="AA17" s="249">
        <v>24</v>
      </c>
      <c r="AB17" s="247">
        <v>189</v>
      </c>
      <c r="AC17" s="248">
        <v>102</v>
      </c>
      <c r="AD17" s="249">
        <v>87</v>
      </c>
      <c r="AE17" s="382">
        <v>-1.4521001851671378</v>
      </c>
      <c r="AF17" s="383">
        <v>0.38982555306500344</v>
      </c>
      <c r="AG17" s="384">
        <v>1.8419257382321412</v>
      </c>
    </row>
    <row r="18" spans="1:33" ht="26.25" customHeight="1">
      <c r="A18" s="21">
        <v>340</v>
      </c>
      <c r="B18" s="21" t="s">
        <v>259</v>
      </c>
      <c r="C18" s="107">
        <v>-252</v>
      </c>
      <c r="D18" s="107">
        <v>152</v>
      </c>
      <c r="E18" s="107">
        <v>404</v>
      </c>
      <c r="F18" s="109">
        <f t="shared" si="0"/>
        <v>5.660658423953524</v>
      </c>
      <c r="G18" s="109">
        <f t="shared" si="1"/>
        <v>15.045434232086995</v>
      </c>
      <c r="I18" s="95">
        <v>15</v>
      </c>
      <c r="J18" s="299" t="s">
        <v>69</v>
      </c>
      <c r="K18" s="109">
        <v>6.745617617254261</v>
      </c>
      <c r="M18" s="95">
        <v>15</v>
      </c>
      <c r="N18" s="299" t="s">
        <v>51</v>
      </c>
      <c r="O18" s="329">
        <v>14.586709886547812</v>
      </c>
      <c r="P18" s="302"/>
      <c r="R18" s="24" t="s">
        <v>77</v>
      </c>
      <c r="S18" s="22">
        <v>26852</v>
      </c>
      <c r="U18" s="219" t="s">
        <v>195</v>
      </c>
      <c r="V18" s="256">
        <v>-252</v>
      </c>
      <c r="W18" s="20">
        <v>-116</v>
      </c>
      <c r="X18" s="251">
        <v>-136</v>
      </c>
      <c r="Y18" s="256">
        <v>152</v>
      </c>
      <c r="Z18" s="20">
        <v>77</v>
      </c>
      <c r="AA18" s="251">
        <v>75</v>
      </c>
      <c r="AB18" s="256">
        <v>404</v>
      </c>
      <c r="AC18" s="20">
        <v>193</v>
      </c>
      <c r="AD18" s="251">
        <v>211</v>
      </c>
      <c r="AE18" s="370">
        <v>-0.9384775808133473</v>
      </c>
      <c r="AF18" s="371">
        <v>0.5660658423953523</v>
      </c>
      <c r="AG18" s="372">
        <v>1.5045434232086996</v>
      </c>
    </row>
    <row r="19" spans="1:33" ht="26.25" customHeight="1">
      <c r="A19" s="21">
        <v>341</v>
      </c>
      <c r="B19" s="303" t="s">
        <v>17</v>
      </c>
      <c r="C19" s="282">
        <v>-145</v>
      </c>
      <c r="D19" s="282">
        <v>107</v>
      </c>
      <c r="E19" s="282">
        <v>252</v>
      </c>
      <c r="F19" s="283">
        <f t="shared" si="0"/>
        <v>5.9348826890010535</v>
      </c>
      <c r="G19" s="283">
        <f t="shared" si="1"/>
        <v>13.97748072549781</v>
      </c>
      <c r="I19" s="95">
        <v>16</v>
      </c>
      <c r="J19" s="299" t="s">
        <v>82</v>
      </c>
      <c r="K19" s="109">
        <v>6.496881496881497</v>
      </c>
      <c r="M19" s="95">
        <v>16</v>
      </c>
      <c r="N19" s="299" t="s">
        <v>52</v>
      </c>
      <c r="O19" s="329">
        <v>14.322045241600856</v>
      </c>
      <c r="P19" s="302"/>
      <c r="R19" s="24" t="s">
        <v>17</v>
      </c>
      <c r="S19" s="22">
        <v>18029</v>
      </c>
      <c r="U19" s="225" t="s">
        <v>196</v>
      </c>
      <c r="V19" s="227">
        <v>-145</v>
      </c>
      <c r="W19" s="21">
        <v>-75</v>
      </c>
      <c r="X19" s="228">
        <v>-70</v>
      </c>
      <c r="Y19" s="227">
        <v>107</v>
      </c>
      <c r="Z19" s="21">
        <v>51</v>
      </c>
      <c r="AA19" s="228">
        <v>56</v>
      </c>
      <c r="AB19" s="227">
        <v>252</v>
      </c>
      <c r="AC19" s="21">
        <v>126</v>
      </c>
      <c r="AD19" s="228">
        <v>126</v>
      </c>
      <c r="AE19" s="373">
        <v>-0.8042598036496755</v>
      </c>
      <c r="AF19" s="374">
        <v>0.5934882689001054</v>
      </c>
      <c r="AG19" s="375">
        <v>1.397748072549781</v>
      </c>
    </row>
    <row r="20" spans="1:33" ht="26.25" customHeight="1">
      <c r="A20" s="21">
        <v>343</v>
      </c>
      <c r="B20" s="304" t="s">
        <v>78</v>
      </c>
      <c r="C20" s="284">
        <v>-51</v>
      </c>
      <c r="D20" s="284">
        <v>24</v>
      </c>
      <c r="E20" s="284">
        <v>75</v>
      </c>
      <c r="F20" s="285">
        <f t="shared" si="0"/>
        <v>4.881025015253203</v>
      </c>
      <c r="G20" s="285">
        <f t="shared" si="1"/>
        <v>15.25320317266626</v>
      </c>
      <c r="I20" s="95">
        <v>17</v>
      </c>
      <c r="J20" s="299" t="s">
        <v>56</v>
      </c>
      <c r="K20" s="109">
        <v>6.469910484800142</v>
      </c>
      <c r="M20" s="95">
        <v>17</v>
      </c>
      <c r="N20" s="299" t="s">
        <v>73</v>
      </c>
      <c r="O20" s="329">
        <v>14.265653922256973</v>
      </c>
      <c r="P20" s="302"/>
      <c r="R20" s="24" t="s">
        <v>78</v>
      </c>
      <c r="S20" s="22">
        <v>4917</v>
      </c>
      <c r="U20" s="225" t="s">
        <v>197</v>
      </c>
      <c r="V20" s="227">
        <v>-51</v>
      </c>
      <c r="W20" s="21">
        <v>-20</v>
      </c>
      <c r="X20" s="228">
        <v>-31</v>
      </c>
      <c r="Y20" s="227">
        <v>24</v>
      </c>
      <c r="Z20" s="21">
        <v>12</v>
      </c>
      <c r="AA20" s="228">
        <v>12</v>
      </c>
      <c r="AB20" s="227">
        <v>75</v>
      </c>
      <c r="AC20" s="21">
        <v>32</v>
      </c>
      <c r="AD20" s="228">
        <v>43</v>
      </c>
      <c r="AE20" s="373">
        <v>-1.0372178157413057</v>
      </c>
      <c r="AF20" s="374">
        <v>0.4881025015253203</v>
      </c>
      <c r="AG20" s="375">
        <v>1.5253203172666259</v>
      </c>
    </row>
    <row r="21" spans="1:33" ht="26.25" customHeight="1" thickBot="1">
      <c r="A21" s="21">
        <v>344</v>
      </c>
      <c r="B21" s="305" t="s">
        <v>79</v>
      </c>
      <c r="C21" s="286">
        <v>-56</v>
      </c>
      <c r="D21" s="286">
        <v>21</v>
      </c>
      <c r="E21" s="286">
        <v>77</v>
      </c>
      <c r="F21" s="287">
        <f t="shared" si="0"/>
        <v>5.376344086021506</v>
      </c>
      <c r="G21" s="287">
        <f t="shared" si="1"/>
        <v>19.71326164874552</v>
      </c>
      <c r="I21" s="95">
        <v>18</v>
      </c>
      <c r="J21" s="299" t="s">
        <v>17</v>
      </c>
      <c r="K21" s="109">
        <v>5.9348826890010535</v>
      </c>
      <c r="M21" s="95">
        <v>18</v>
      </c>
      <c r="N21" s="299" t="s">
        <v>56</v>
      </c>
      <c r="O21" s="329">
        <v>14.1806257201099</v>
      </c>
      <c r="P21" s="302"/>
      <c r="R21" s="24" t="s">
        <v>79</v>
      </c>
      <c r="S21" s="22">
        <v>3906</v>
      </c>
      <c r="U21" s="232" t="s">
        <v>198</v>
      </c>
      <c r="V21" s="252">
        <v>-56</v>
      </c>
      <c r="W21" s="19">
        <v>-21</v>
      </c>
      <c r="X21" s="236">
        <v>-35</v>
      </c>
      <c r="Y21" s="252">
        <v>21</v>
      </c>
      <c r="Z21" s="19">
        <v>14</v>
      </c>
      <c r="AA21" s="236">
        <v>7</v>
      </c>
      <c r="AB21" s="252">
        <v>77</v>
      </c>
      <c r="AC21" s="19">
        <v>35</v>
      </c>
      <c r="AD21" s="236">
        <v>42</v>
      </c>
      <c r="AE21" s="376">
        <v>-1.4336917562724014</v>
      </c>
      <c r="AF21" s="377">
        <v>0.5376344086021506</v>
      </c>
      <c r="AG21" s="378">
        <v>1.971326164874552</v>
      </c>
    </row>
    <row r="22" spans="1:33" ht="26.25" customHeight="1">
      <c r="A22" s="21">
        <v>360</v>
      </c>
      <c r="B22" s="21" t="s">
        <v>260</v>
      </c>
      <c r="C22" s="107">
        <v>-333</v>
      </c>
      <c r="D22" s="107">
        <v>356</v>
      </c>
      <c r="E22" s="107">
        <v>689</v>
      </c>
      <c r="F22" s="109">
        <f t="shared" si="0"/>
        <v>7.4428717777173805</v>
      </c>
      <c r="G22" s="109">
        <f t="shared" si="1"/>
        <v>14.404883861930546</v>
      </c>
      <c r="I22" s="95">
        <v>19</v>
      </c>
      <c r="J22" s="299" t="s">
        <v>68</v>
      </c>
      <c r="K22" s="109">
        <v>5.811601132894398</v>
      </c>
      <c r="M22" s="95">
        <v>19</v>
      </c>
      <c r="N22" s="299" t="s">
        <v>50</v>
      </c>
      <c r="O22" s="329">
        <v>14.021976395723112</v>
      </c>
      <c r="P22" s="302"/>
      <c r="R22" s="24" t="s">
        <v>80</v>
      </c>
      <c r="S22" s="22">
        <v>47831</v>
      </c>
      <c r="U22" s="244" t="s">
        <v>199</v>
      </c>
      <c r="V22" s="240">
        <v>-333</v>
      </c>
      <c r="W22" s="241">
        <v>-151</v>
      </c>
      <c r="X22" s="242">
        <v>-182</v>
      </c>
      <c r="Y22" s="240">
        <v>356</v>
      </c>
      <c r="Z22" s="241">
        <v>181</v>
      </c>
      <c r="AA22" s="242">
        <v>175</v>
      </c>
      <c r="AB22" s="240">
        <v>689</v>
      </c>
      <c r="AC22" s="241">
        <v>332</v>
      </c>
      <c r="AD22" s="242">
        <v>357</v>
      </c>
      <c r="AE22" s="379">
        <v>-0.6962012084213167</v>
      </c>
      <c r="AF22" s="380">
        <v>0.744287177771738</v>
      </c>
      <c r="AG22" s="381">
        <v>1.4404883861930546</v>
      </c>
    </row>
    <row r="23" spans="1:33" ht="26.25" customHeight="1">
      <c r="A23" s="21">
        <v>361</v>
      </c>
      <c r="B23" s="303" t="s">
        <v>81</v>
      </c>
      <c r="C23" s="282">
        <v>-103</v>
      </c>
      <c r="D23" s="282">
        <v>106</v>
      </c>
      <c r="E23" s="282">
        <v>209</v>
      </c>
      <c r="F23" s="283">
        <f t="shared" si="0"/>
        <v>8.087898672363803</v>
      </c>
      <c r="G23" s="283">
        <f t="shared" si="1"/>
        <v>15.946894552113536</v>
      </c>
      <c r="I23" s="95">
        <v>20</v>
      </c>
      <c r="J23" s="299" t="s">
        <v>54</v>
      </c>
      <c r="K23" s="109">
        <v>5.716285580961269</v>
      </c>
      <c r="M23" s="95">
        <v>20</v>
      </c>
      <c r="N23" s="299" t="s">
        <v>17</v>
      </c>
      <c r="O23" s="329">
        <v>13.97748072549781</v>
      </c>
      <c r="P23" s="302"/>
      <c r="R23" s="24" t="s">
        <v>81</v>
      </c>
      <c r="S23" s="22">
        <v>13106</v>
      </c>
      <c r="U23" s="225" t="s">
        <v>200</v>
      </c>
      <c r="V23" s="227">
        <v>-103</v>
      </c>
      <c r="W23" s="21">
        <v>-36</v>
      </c>
      <c r="X23" s="228">
        <v>-67</v>
      </c>
      <c r="Y23" s="227">
        <v>106</v>
      </c>
      <c r="Z23" s="21">
        <v>62</v>
      </c>
      <c r="AA23" s="228">
        <v>44</v>
      </c>
      <c r="AB23" s="227">
        <v>209</v>
      </c>
      <c r="AC23" s="21">
        <v>98</v>
      </c>
      <c r="AD23" s="228">
        <v>111</v>
      </c>
      <c r="AE23" s="373">
        <v>-0.7858995879749734</v>
      </c>
      <c r="AF23" s="374">
        <v>0.8087898672363804</v>
      </c>
      <c r="AG23" s="375">
        <v>1.5946894552113535</v>
      </c>
    </row>
    <row r="24" spans="1:33" ht="26.25" customHeight="1">
      <c r="A24" s="21">
        <v>362</v>
      </c>
      <c r="B24" s="304" t="s">
        <v>82</v>
      </c>
      <c r="C24" s="284">
        <v>-51</v>
      </c>
      <c r="D24" s="284">
        <v>50</v>
      </c>
      <c r="E24" s="284">
        <v>101</v>
      </c>
      <c r="F24" s="285">
        <f t="shared" si="0"/>
        <v>6.496881496881497</v>
      </c>
      <c r="G24" s="285">
        <f t="shared" si="1"/>
        <v>13.123700623700625</v>
      </c>
      <c r="I24" s="95">
        <v>21</v>
      </c>
      <c r="J24" s="299" t="s">
        <v>59</v>
      </c>
      <c r="K24" s="109">
        <v>5.550634780041335</v>
      </c>
      <c r="M24" s="95">
        <v>21</v>
      </c>
      <c r="N24" s="299" t="s">
        <v>68</v>
      </c>
      <c r="O24" s="329">
        <v>13.885312833339464</v>
      </c>
      <c r="P24" s="302"/>
      <c r="R24" s="24" t="s">
        <v>82</v>
      </c>
      <c r="S24" s="22">
        <v>7696</v>
      </c>
      <c r="U24" s="225" t="s">
        <v>201</v>
      </c>
      <c r="V24" s="227">
        <v>-51</v>
      </c>
      <c r="W24" s="21">
        <v>-29</v>
      </c>
      <c r="X24" s="228">
        <v>-22</v>
      </c>
      <c r="Y24" s="227">
        <v>50</v>
      </c>
      <c r="Z24" s="21">
        <v>23</v>
      </c>
      <c r="AA24" s="228">
        <v>27</v>
      </c>
      <c r="AB24" s="227">
        <v>101</v>
      </c>
      <c r="AC24" s="21">
        <v>52</v>
      </c>
      <c r="AD24" s="228">
        <v>49</v>
      </c>
      <c r="AE24" s="373">
        <v>-0.6626819126819127</v>
      </c>
      <c r="AF24" s="374">
        <v>0.6496881496881497</v>
      </c>
      <c r="AG24" s="375">
        <v>1.3123700623700625</v>
      </c>
    </row>
    <row r="25" spans="1:33" ht="26.25" customHeight="1" thickBot="1">
      <c r="A25" s="21">
        <v>366</v>
      </c>
      <c r="B25" s="305" t="s">
        <v>83</v>
      </c>
      <c r="C25" s="286">
        <v>-179</v>
      </c>
      <c r="D25" s="286">
        <v>200</v>
      </c>
      <c r="E25" s="286">
        <v>379</v>
      </c>
      <c r="F25" s="287">
        <f t="shared" si="0"/>
        <v>7.399459839431722</v>
      </c>
      <c r="G25" s="287">
        <f t="shared" si="1"/>
        <v>14.021976395723112</v>
      </c>
      <c r="I25" s="95">
        <v>22</v>
      </c>
      <c r="J25" s="299" t="s">
        <v>48</v>
      </c>
      <c r="K25" s="109">
        <v>5.496640941646771</v>
      </c>
      <c r="M25" s="95">
        <v>22</v>
      </c>
      <c r="N25" s="299" t="s">
        <v>82</v>
      </c>
      <c r="O25" s="329">
        <v>13.123700623700625</v>
      </c>
      <c r="P25" s="302"/>
      <c r="R25" s="24" t="s">
        <v>83</v>
      </c>
      <c r="S25" s="22">
        <v>27029</v>
      </c>
      <c r="U25" s="245" t="s">
        <v>202</v>
      </c>
      <c r="V25" s="247">
        <v>-179</v>
      </c>
      <c r="W25" s="248">
        <v>-86</v>
      </c>
      <c r="X25" s="249">
        <v>-93</v>
      </c>
      <c r="Y25" s="247">
        <v>200</v>
      </c>
      <c r="Z25" s="248">
        <v>96</v>
      </c>
      <c r="AA25" s="249">
        <v>104</v>
      </c>
      <c r="AB25" s="247">
        <v>379</v>
      </c>
      <c r="AC25" s="248">
        <v>182</v>
      </c>
      <c r="AD25" s="249">
        <v>197</v>
      </c>
      <c r="AE25" s="382">
        <v>-0.6622516556291391</v>
      </c>
      <c r="AF25" s="383">
        <v>0.7399459839431721</v>
      </c>
      <c r="AG25" s="384">
        <v>1.4021976395723112</v>
      </c>
    </row>
    <row r="26" spans="1:33" ht="26.25" customHeight="1">
      <c r="A26" s="21">
        <v>380</v>
      </c>
      <c r="B26" s="21" t="s">
        <v>261</v>
      </c>
      <c r="C26" s="107">
        <v>-451</v>
      </c>
      <c r="D26" s="107">
        <v>399</v>
      </c>
      <c r="E26" s="107">
        <v>850</v>
      </c>
      <c r="F26" s="109">
        <f t="shared" si="0"/>
        <v>7.349284411780959</v>
      </c>
      <c r="G26" s="109">
        <f t="shared" si="1"/>
        <v>15.656370300786502</v>
      </c>
      <c r="I26" s="95">
        <v>23</v>
      </c>
      <c r="J26" s="299" t="s">
        <v>53</v>
      </c>
      <c r="K26" s="109">
        <v>5.444928438083386</v>
      </c>
      <c r="M26" s="95">
        <v>23</v>
      </c>
      <c r="N26" s="299" t="s">
        <v>72</v>
      </c>
      <c r="O26" s="329">
        <v>12.582932967284373</v>
      </c>
      <c r="P26" s="302"/>
      <c r="R26" s="24" t="s">
        <v>84</v>
      </c>
      <c r="S26" s="22">
        <v>54291</v>
      </c>
      <c r="U26" s="219" t="s">
        <v>203</v>
      </c>
      <c r="V26" s="256">
        <v>-451</v>
      </c>
      <c r="W26" s="20">
        <v>-234</v>
      </c>
      <c r="X26" s="251">
        <v>-217</v>
      </c>
      <c r="Y26" s="256">
        <v>399</v>
      </c>
      <c r="Z26" s="20">
        <v>181</v>
      </c>
      <c r="AA26" s="251">
        <v>218</v>
      </c>
      <c r="AB26" s="256">
        <v>850</v>
      </c>
      <c r="AC26" s="20">
        <v>415</v>
      </c>
      <c r="AD26" s="251">
        <v>435</v>
      </c>
      <c r="AE26" s="370">
        <v>-0.8307085889005545</v>
      </c>
      <c r="AF26" s="371">
        <v>0.7349284411780959</v>
      </c>
      <c r="AG26" s="372">
        <v>1.5656370300786502</v>
      </c>
    </row>
    <row r="27" spans="1:33" ht="26.25" customHeight="1">
      <c r="A27" s="21">
        <v>381</v>
      </c>
      <c r="B27" s="303" t="s">
        <v>51</v>
      </c>
      <c r="C27" s="282">
        <v>-54</v>
      </c>
      <c r="D27" s="282">
        <v>63</v>
      </c>
      <c r="E27" s="282">
        <v>117</v>
      </c>
      <c r="F27" s="283">
        <f t="shared" si="0"/>
        <v>7.854382246602667</v>
      </c>
      <c r="G27" s="283">
        <f t="shared" si="1"/>
        <v>14.586709886547812</v>
      </c>
      <c r="I27" s="95">
        <v>24</v>
      </c>
      <c r="J27" s="299" t="s">
        <v>79</v>
      </c>
      <c r="K27" s="109">
        <v>5.376344086021506</v>
      </c>
      <c r="M27" s="95">
        <v>24</v>
      </c>
      <c r="N27" s="299" t="s">
        <v>71</v>
      </c>
      <c r="O27" s="329">
        <v>12.57982611371855</v>
      </c>
      <c r="P27" s="302"/>
      <c r="R27" s="24" t="s">
        <v>51</v>
      </c>
      <c r="S27" s="22">
        <v>8021</v>
      </c>
      <c r="U27" s="225" t="s">
        <v>204</v>
      </c>
      <c r="V27" s="227">
        <v>-54</v>
      </c>
      <c r="W27" s="21">
        <v>-24</v>
      </c>
      <c r="X27" s="228">
        <v>-30</v>
      </c>
      <c r="Y27" s="227">
        <v>63</v>
      </c>
      <c r="Z27" s="21">
        <v>29</v>
      </c>
      <c r="AA27" s="228">
        <v>34</v>
      </c>
      <c r="AB27" s="227">
        <v>117</v>
      </c>
      <c r="AC27" s="21">
        <v>53</v>
      </c>
      <c r="AD27" s="228">
        <v>64</v>
      </c>
      <c r="AE27" s="373">
        <v>-0.6732327639945145</v>
      </c>
      <c r="AF27" s="374">
        <v>0.7854382246602667</v>
      </c>
      <c r="AG27" s="375">
        <v>1.4586709886547813</v>
      </c>
    </row>
    <row r="28" spans="1:33" ht="26.25" customHeight="1">
      <c r="A28" s="21">
        <v>382</v>
      </c>
      <c r="B28" s="304" t="s">
        <v>52</v>
      </c>
      <c r="C28" s="284">
        <v>-42</v>
      </c>
      <c r="D28" s="284">
        <v>65</v>
      </c>
      <c r="E28" s="284">
        <v>107</v>
      </c>
      <c r="F28" s="285">
        <f t="shared" si="0"/>
        <v>8.70030785704725</v>
      </c>
      <c r="G28" s="285">
        <f t="shared" si="1"/>
        <v>14.322045241600856</v>
      </c>
      <c r="I28" s="95">
        <v>25</v>
      </c>
      <c r="J28" s="299" t="s">
        <v>60</v>
      </c>
      <c r="K28" s="109">
        <v>5.281143212177695</v>
      </c>
      <c r="M28" s="95">
        <v>25</v>
      </c>
      <c r="N28" s="299" t="s">
        <v>46</v>
      </c>
      <c r="O28" s="329">
        <v>12.358110582204322</v>
      </c>
      <c r="P28" s="302"/>
      <c r="R28" s="24" t="s">
        <v>52</v>
      </c>
      <c r="S28" s="22">
        <v>7471</v>
      </c>
      <c r="U28" s="225" t="s">
        <v>205</v>
      </c>
      <c r="V28" s="227">
        <v>-42</v>
      </c>
      <c r="W28" s="21">
        <v>-23</v>
      </c>
      <c r="X28" s="228">
        <v>-19</v>
      </c>
      <c r="Y28" s="227">
        <v>65</v>
      </c>
      <c r="Z28" s="21">
        <v>34</v>
      </c>
      <c r="AA28" s="228">
        <v>31</v>
      </c>
      <c r="AB28" s="227">
        <v>107</v>
      </c>
      <c r="AC28" s="21">
        <v>57</v>
      </c>
      <c r="AD28" s="228">
        <v>50</v>
      </c>
      <c r="AE28" s="373">
        <v>-0.5621737384553608</v>
      </c>
      <c r="AF28" s="374">
        <v>0.870030785704725</v>
      </c>
      <c r="AG28" s="375">
        <v>1.4322045241600856</v>
      </c>
    </row>
    <row r="29" spans="1:33" ht="26.25" customHeight="1">
      <c r="A29" s="21">
        <v>383</v>
      </c>
      <c r="B29" s="304" t="s">
        <v>53</v>
      </c>
      <c r="C29" s="284">
        <v>-78</v>
      </c>
      <c r="D29" s="284">
        <v>35</v>
      </c>
      <c r="E29" s="284">
        <v>113</v>
      </c>
      <c r="F29" s="285">
        <f t="shared" si="0"/>
        <v>5.444928438083386</v>
      </c>
      <c r="G29" s="285">
        <f t="shared" si="1"/>
        <v>17.57934038581207</v>
      </c>
      <c r="I29" s="95">
        <v>26</v>
      </c>
      <c r="J29" s="299" t="s">
        <v>78</v>
      </c>
      <c r="K29" s="109">
        <v>4.881025015253203</v>
      </c>
      <c r="M29" s="95">
        <v>26</v>
      </c>
      <c r="N29" s="299" t="s">
        <v>67</v>
      </c>
      <c r="O29" s="329">
        <v>11.60312381365584</v>
      </c>
      <c r="P29" s="302"/>
      <c r="R29" s="24" t="s">
        <v>53</v>
      </c>
      <c r="S29" s="22">
        <v>6428</v>
      </c>
      <c r="U29" s="225" t="s">
        <v>206</v>
      </c>
      <c r="V29" s="227">
        <v>-78</v>
      </c>
      <c r="W29" s="21">
        <v>-38</v>
      </c>
      <c r="X29" s="228">
        <v>-40</v>
      </c>
      <c r="Y29" s="227">
        <v>35</v>
      </c>
      <c r="Z29" s="21">
        <v>20</v>
      </c>
      <c r="AA29" s="228">
        <v>15</v>
      </c>
      <c r="AB29" s="227">
        <v>113</v>
      </c>
      <c r="AC29" s="21">
        <v>58</v>
      </c>
      <c r="AD29" s="228">
        <v>55</v>
      </c>
      <c r="AE29" s="373">
        <v>-1.2134411947728687</v>
      </c>
      <c r="AF29" s="374">
        <v>0.5444928438083385</v>
      </c>
      <c r="AG29" s="375">
        <v>1.7579340385812072</v>
      </c>
    </row>
    <row r="30" spans="1:33" ht="26.25" customHeight="1">
      <c r="A30" s="21">
        <v>390</v>
      </c>
      <c r="B30" s="304" t="s">
        <v>54</v>
      </c>
      <c r="C30" s="284">
        <v>-80</v>
      </c>
      <c r="D30" s="284">
        <v>49</v>
      </c>
      <c r="E30" s="284">
        <v>129</v>
      </c>
      <c r="F30" s="285">
        <f t="shared" si="0"/>
        <v>5.716285580961269</v>
      </c>
      <c r="G30" s="285">
        <f t="shared" si="1"/>
        <v>15.048996733551096</v>
      </c>
      <c r="I30" s="95">
        <v>27</v>
      </c>
      <c r="J30" s="299" t="s">
        <v>62</v>
      </c>
      <c r="K30" s="109">
        <v>4.184100418410042</v>
      </c>
      <c r="M30" s="95">
        <v>27</v>
      </c>
      <c r="N30" s="299" t="s">
        <v>70</v>
      </c>
      <c r="O30" s="329">
        <v>11.336672818349593</v>
      </c>
      <c r="P30" s="302"/>
      <c r="R30" s="24" t="s">
        <v>54</v>
      </c>
      <c r="S30" s="22">
        <v>8572</v>
      </c>
      <c r="U30" s="225" t="s">
        <v>207</v>
      </c>
      <c r="V30" s="227">
        <v>-80</v>
      </c>
      <c r="W30" s="21">
        <v>-40</v>
      </c>
      <c r="X30" s="228">
        <v>-40</v>
      </c>
      <c r="Y30" s="227">
        <v>49</v>
      </c>
      <c r="Z30" s="21">
        <v>20</v>
      </c>
      <c r="AA30" s="228">
        <v>29</v>
      </c>
      <c r="AB30" s="227">
        <v>129</v>
      </c>
      <c r="AC30" s="21">
        <v>60</v>
      </c>
      <c r="AD30" s="228">
        <v>69</v>
      </c>
      <c r="AE30" s="373">
        <v>-0.9332711152589827</v>
      </c>
      <c r="AF30" s="374">
        <v>0.5716285580961269</v>
      </c>
      <c r="AG30" s="375">
        <v>1.5048996733551097</v>
      </c>
    </row>
    <row r="31" spans="1:33" ht="26.25" customHeight="1">
      <c r="A31" s="21">
        <v>391</v>
      </c>
      <c r="B31" s="304" t="s">
        <v>262</v>
      </c>
      <c r="C31" s="284">
        <v>-104</v>
      </c>
      <c r="D31" s="284">
        <v>95</v>
      </c>
      <c r="E31" s="284">
        <v>199</v>
      </c>
      <c r="F31" s="285">
        <f t="shared" si="0"/>
        <v>7.0964368417121095</v>
      </c>
      <c r="G31" s="285">
        <f t="shared" si="1"/>
        <v>14.86516770000747</v>
      </c>
      <c r="I31" s="95">
        <v>28</v>
      </c>
      <c r="J31" s="299" t="s">
        <v>49</v>
      </c>
      <c r="K31" s="109">
        <v>3.898255530650034</v>
      </c>
      <c r="M31" s="95">
        <v>28</v>
      </c>
      <c r="N31" s="299" t="s">
        <v>57</v>
      </c>
      <c r="O31" s="329">
        <v>10.09690316459985</v>
      </c>
      <c r="P31" s="302"/>
      <c r="R31" s="24" t="s">
        <v>262</v>
      </c>
      <c r="S31" s="22">
        <v>13387</v>
      </c>
      <c r="U31" s="225" t="s">
        <v>208</v>
      </c>
      <c r="V31" s="227">
        <v>-104</v>
      </c>
      <c r="W31" s="21">
        <v>-70</v>
      </c>
      <c r="X31" s="228">
        <v>-34</v>
      </c>
      <c r="Y31" s="227">
        <v>95</v>
      </c>
      <c r="Z31" s="21">
        <v>30</v>
      </c>
      <c r="AA31" s="228">
        <v>65</v>
      </c>
      <c r="AB31" s="227">
        <v>199</v>
      </c>
      <c r="AC31" s="21">
        <v>100</v>
      </c>
      <c r="AD31" s="228">
        <v>99</v>
      </c>
      <c r="AE31" s="373">
        <v>-0.7768730858295362</v>
      </c>
      <c r="AF31" s="374">
        <v>0.7096436841712109</v>
      </c>
      <c r="AG31" s="375">
        <v>1.4865167700007471</v>
      </c>
    </row>
    <row r="32" spans="1:33" ht="26.25" customHeight="1" thickBot="1">
      <c r="A32" s="21">
        <v>392</v>
      </c>
      <c r="B32" s="305" t="s">
        <v>55</v>
      </c>
      <c r="C32" s="286">
        <v>-93</v>
      </c>
      <c r="D32" s="286">
        <v>92</v>
      </c>
      <c r="E32" s="286">
        <v>185</v>
      </c>
      <c r="F32" s="287">
        <f t="shared" si="0"/>
        <v>8.835958509412217</v>
      </c>
      <c r="G32" s="287">
        <f t="shared" si="1"/>
        <v>17.767960046100654</v>
      </c>
      <c r="I32" s="95">
        <v>29</v>
      </c>
      <c r="J32" s="299" t="s">
        <v>58</v>
      </c>
      <c r="K32" s="109">
        <v>3.8618322248444543</v>
      </c>
      <c r="M32" s="95">
        <v>29</v>
      </c>
      <c r="N32" s="299" t="s">
        <v>69</v>
      </c>
      <c r="O32" s="329">
        <v>9.95205469092669</v>
      </c>
      <c r="P32" s="302"/>
      <c r="R32" s="24" t="s">
        <v>55</v>
      </c>
      <c r="S32" s="22">
        <v>10412</v>
      </c>
      <c r="U32" s="232" t="s">
        <v>209</v>
      </c>
      <c r="V32" s="252">
        <v>-93</v>
      </c>
      <c r="W32" s="19">
        <v>-39</v>
      </c>
      <c r="X32" s="236">
        <v>-54</v>
      </c>
      <c r="Y32" s="252">
        <v>92</v>
      </c>
      <c r="Z32" s="19">
        <v>48</v>
      </c>
      <c r="AA32" s="236">
        <v>44</v>
      </c>
      <c r="AB32" s="252">
        <v>185</v>
      </c>
      <c r="AC32" s="19">
        <v>87</v>
      </c>
      <c r="AD32" s="236">
        <v>98</v>
      </c>
      <c r="AE32" s="376">
        <v>-0.8932001536688436</v>
      </c>
      <c r="AF32" s="377">
        <v>0.8835958509412217</v>
      </c>
      <c r="AG32" s="378">
        <v>1.7767960046100655</v>
      </c>
    </row>
    <row r="33" spans="1:33" ht="26.25" customHeight="1">
      <c r="A33" s="21">
        <v>400</v>
      </c>
      <c r="B33" s="21" t="s">
        <v>263</v>
      </c>
      <c r="C33" s="107">
        <v>-287</v>
      </c>
      <c r="D33" s="107">
        <v>278</v>
      </c>
      <c r="E33" s="107">
        <v>565</v>
      </c>
      <c r="F33" s="109">
        <f t="shared" si="0"/>
        <v>6.621570121951219</v>
      </c>
      <c r="G33" s="109">
        <f t="shared" si="1"/>
        <v>13.45750762195122</v>
      </c>
      <c r="I33" s="95">
        <v>30</v>
      </c>
      <c r="J33" s="299" t="s">
        <v>61</v>
      </c>
      <c r="K33" s="109">
        <v>3.574910627234319</v>
      </c>
      <c r="M33" s="95">
        <v>30</v>
      </c>
      <c r="N33" s="299" t="s">
        <v>47</v>
      </c>
      <c r="O33" s="329">
        <v>7.073202934907671</v>
      </c>
      <c r="P33" s="302"/>
      <c r="R33" s="24" t="s">
        <v>85</v>
      </c>
      <c r="S33" s="22">
        <v>41984</v>
      </c>
      <c r="U33" s="244" t="s">
        <v>210</v>
      </c>
      <c r="V33" s="240">
        <v>-287</v>
      </c>
      <c r="W33" s="241">
        <v>-145</v>
      </c>
      <c r="X33" s="242">
        <v>-142</v>
      </c>
      <c r="Y33" s="240">
        <v>278</v>
      </c>
      <c r="Z33" s="241">
        <v>142</v>
      </c>
      <c r="AA33" s="242">
        <v>136</v>
      </c>
      <c r="AB33" s="240">
        <v>565</v>
      </c>
      <c r="AC33" s="241">
        <v>287</v>
      </c>
      <c r="AD33" s="242">
        <v>278</v>
      </c>
      <c r="AE33" s="379">
        <v>-0.68359375</v>
      </c>
      <c r="AF33" s="380">
        <v>0.6621570121951219</v>
      </c>
      <c r="AG33" s="381">
        <v>1.345750762195122</v>
      </c>
    </row>
    <row r="34" spans="1:33" ht="26.25" customHeight="1">
      <c r="A34" s="21">
        <v>401</v>
      </c>
      <c r="B34" s="303" t="s">
        <v>56</v>
      </c>
      <c r="C34" s="282">
        <v>-174</v>
      </c>
      <c r="D34" s="282">
        <v>146</v>
      </c>
      <c r="E34" s="282">
        <v>320</v>
      </c>
      <c r="F34" s="283">
        <f t="shared" si="0"/>
        <v>6.469910484800142</v>
      </c>
      <c r="G34" s="283">
        <f t="shared" si="1"/>
        <v>14.1806257201099</v>
      </c>
      <c r="K34" s="288"/>
      <c r="O34" s="288"/>
      <c r="P34" s="288"/>
      <c r="R34" s="24" t="s">
        <v>56</v>
      </c>
      <c r="S34" s="22">
        <v>22566</v>
      </c>
      <c r="U34" s="225" t="s">
        <v>211</v>
      </c>
      <c r="V34" s="227">
        <v>-174</v>
      </c>
      <c r="W34" s="21">
        <v>-84</v>
      </c>
      <c r="X34" s="228">
        <v>-90</v>
      </c>
      <c r="Y34" s="227">
        <v>146</v>
      </c>
      <c r="Z34" s="21">
        <v>73</v>
      </c>
      <c r="AA34" s="228">
        <v>73</v>
      </c>
      <c r="AB34" s="227">
        <v>320</v>
      </c>
      <c r="AC34" s="21">
        <v>157</v>
      </c>
      <c r="AD34" s="228">
        <v>163</v>
      </c>
      <c r="AE34" s="373">
        <v>-0.7710715235309757</v>
      </c>
      <c r="AF34" s="374">
        <v>0.6469910484800142</v>
      </c>
      <c r="AG34" s="375">
        <v>1.4180625720109898</v>
      </c>
    </row>
    <row r="35" spans="1:33" ht="26.25" customHeight="1">
      <c r="A35" s="21">
        <v>404</v>
      </c>
      <c r="B35" s="304" t="s">
        <v>57</v>
      </c>
      <c r="C35" s="284">
        <v>-35</v>
      </c>
      <c r="D35" s="284">
        <v>114</v>
      </c>
      <c r="E35" s="284">
        <v>149</v>
      </c>
      <c r="F35" s="285">
        <f t="shared" si="0"/>
        <v>7.7251473876804235</v>
      </c>
      <c r="G35" s="285">
        <f t="shared" si="1"/>
        <v>10.09690316459985</v>
      </c>
      <c r="R35" s="24" t="s">
        <v>57</v>
      </c>
      <c r="S35" s="22">
        <v>14757</v>
      </c>
      <c r="U35" s="225" t="s">
        <v>212</v>
      </c>
      <c r="V35" s="227">
        <v>-35</v>
      </c>
      <c r="W35" s="21">
        <v>-25</v>
      </c>
      <c r="X35" s="228">
        <v>-10</v>
      </c>
      <c r="Y35" s="227">
        <v>114</v>
      </c>
      <c r="Z35" s="21">
        <v>62</v>
      </c>
      <c r="AA35" s="228">
        <v>52</v>
      </c>
      <c r="AB35" s="227">
        <v>149</v>
      </c>
      <c r="AC35" s="21">
        <v>87</v>
      </c>
      <c r="AD35" s="228">
        <v>62</v>
      </c>
      <c r="AE35" s="373">
        <v>-0.23717557769194283</v>
      </c>
      <c r="AF35" s="374">
        <v>0.7725147387680423</v>
      </c>
      <c r="AG35" s="375">
        <v>1.009690316459985</v>
      </c>
    </row>
    <row r="36" spans="1:33" ht="26.25" customHeight="1" thickBot="1">
      <c r="A36" s="21">
        <v>406</v>
      </c>
      <c r="B36" s="305" t="s">
        <v>58</v>
      </c>
      <c r="C36" s="286">
        <v>-78</v>
      </c>
      <c r="D36" s="286">
        <v>18</v>
      </c>
      <c r="E36" s="286">
        <v>96</v>
      </c>
      <c r="F36" s="287">
        <f t="shared" si="0"/>
        <v>3.8618322248444543</v>
      </c>
      <c r="G36" s="287">
        <f t="shared" si="1"/>
        <v>20.596438532503754</v>
      </c>
      <c r="R36" s="24" t="s">
        <v>58</v>
      </c>
      <c r="S36" s="22">
        <v>4661</v>
      </c>
      <c r="U36" s="245" t="s">
        <v>213</v>
      </c>
      <c r="V36" s="247">
        <v>-78</v>
      </c>
      <c r="W36" s="248">
        <v>-36</v>
      </c>
      <c r="X36" s="249">
        <v>-42</v>
      </c>
      <c r="Y36" s="247">
        <v>18</v>
      </c>
      <c r="Z36" s="248">
        <v>7</v>
      </c>
      <c r="AA36" s="249">
        <v>11</v>
      </c>
      <c r="AB36" s="247">
        <v>96</v>
      </c>
      <c r="AC36" s="248">
        <v>43</v>
      </c>
      <c r="AD36" s="249">
        <v>53</v>
      </c>
      <c r="AE36" s="382">
        <v>-1.67346063076593</v>
      </c>
      <c r="AF36" s="383">
        <v>0.3861832224844454</v>
      </c>
      <c r="AG36" s="384">
        <v>2.0596438532503756</v>
      </c>
    </row>
    <row r="37" spans="1:33" ht="26.25" customHeight="1">
      <c r="A37" s="21">
        <v>420</v>
      </c>
      <c r="B37" s="21" t="s">
        <v>264</v>
      </c>
      <c r="C37" s="107">
        <v>-585</v>
      </c>
      <c r="D37" s="107">
        <v>223</v>
      </c>
      <c r="E37" s="107">
        <v>808</v>
      </c>
      <c r="F37" s="109">
        <f t="shared" si="0"/>
        <v>5.345158197507192</v>
      </c>
      <c r="G37" s="109">
        <f t="shared" si="1"/>
        <v>19.367209971236818</v>
      </c>
      <c r="R37" s="24" t="s">
        <v>86</v>
      </c>
      <c r="S37" s="22">
        <v>41720</v>
      </c>
      <c r="U37" s="219" t="s">
        <v>214</v>
      </c>
      <c r="V37" s="256">
        <v>-585</v>
      </c>
      <c r="W37" s="20">
        <v>-291</v>
      </c>
      <c r="X37" s="251">
        <v>-294</v>
      </c>
      <c r="Y37" s="20">
        <v>223</v>
      </c>
      <c r="Z37" s="20">
        <v>104</v>
      </c>
      <c r="AA37" s="251">
        <v>119</v>
      </c>
      <c r="AB37" s="256">
        <v>808</v>
      </c>
      <c r="AC37" s="20">
        <v>395</v>
      </c>
      <c r="AD37" s="251">
        <v>413</v>
      </c>
      <c r="AE37" s="370">
        <v>-1.4022051773729627</v>
      </c>
      <c r="AF37" s="371">
        <v>0.5345158197507192</v>
      </c>
      <c r="AG37" s="372">
        <v>1.9367209971236816</v>
      </c>
    </row>
    <row r="38" spans="1:33" ht="26.25" customHeight="1">
      <c r="A38" s="21">
        <v>421</v>
      </c>
      <c r="B38" s="303" t="s">
        <v>59</v>
      </c>
      <c r="C38" s="282">
        <v>-210</v>
      </c>
      <c r="D38" s="282">
        <v>94</v>
      </c>
      <c r="E38" s="282">
        <v>304</v>
      </c>
      <c r="F38" s="283">
        <f t="shared" si="0"/>
        <v>5.550634780041335</v>
      </c>
      <c r="G38" s="283">
        <f t="shared" si="1"/>
        <v>17.95098907587836</v>
      </c>
      <c r="R38" s="24" t="s">
        <v>59</v>
      </c>
      <c r="S38" s="22">
        <v>16935</v>
      </c>
      <c r="U38" s="225" t="s">
        <v>215</v>
      </c>
      <c r="V38" s="227">
        <v>-210</v>
      </c>
      <c r="W38" s="21">
        <v>-105</v>
      </c>
      <c r="X38" s="228">
        <v>-105</v>
      </c>
      <c r="Y38" s="227">
        <v>94</v>
      </c>
      <c r="Z38" s="21">
        <v>49</v>
      </c>
      <c r="AA38" s="228">
        <v>45</v>
      </c>
      <c r="AB38" s="227">
        <v>304</v>
      </c>
      <c r="AC38" s="21">
        <v>154</v>
      </c>
      <c r="AD38" s="228">
        <v>150</v>
      </c>
      <c r="AE38" s="373">
        <v>-1.2400354295837024</v>
      </c>
      <c r="AF38" s="374">
        <v>0.5550634780041335</v>
      </c>
      <c r="AG38" s="375">
        <v>1.7950989075878359</v>
      </c>
    </row>
    <row r="39" spans="1:33" ht="26.25" customHeight="1">
      <c r="A39" s="21">
        <v>422</v>
      </c>
      <c r="B39" s="304" t="s">
        <v>60</v>
      </c>
      <c r="C39" s="284">
        <v>-54</v>
      </c>
      <c r="D39" s="284">
        <v>17</v>
      </c>
      <c r="E39" s="284">
        <v>71</v>
      </c>
      <c r="F39" s="285">
        <f t="shared" si="0"/>
        <v>5.281143212177695</v>
      </c>
      <c r="G39" s="285">
        <f t="shared" si="1"/>
        <v>22.05653929791861</v>
      </c>
      <c r="R39" s="24" t="s">
        <v>60</v>
      </c>
      <c r="S39" s="22">
        <v>3219</v>
      </c>
      <c r="U39" s="225" t="s">
        <v>216</v>
      </c>
      <c r="V39" s="227">
        <v>-54</v>
      </c>
      <c r="W39" s="21">
        <v>-24</v>
      </c>
      <c r="X39" s="228">
        <v>-30</v>
      </c>
      <c r="Y39" s="227">
        <v>17</v>
      </c>
      <c r="Z39" s="21">
        <v>9</v>
      </c>
      <c r="AA39" s="228">
        <v>8</v>
      </c>
      <c r="AB39" s="227">
        <v>71</v>
      </c>
      <c r="AC39" s="21">
        <v>33</v>
      </c>
      <c r="AD39" s="228">
        <v>38</v>
      </c>
      <c r="AE39" s="373">
        <v>-1.6775396085740912</v>
      </c>
      <c r="AF39" s="374">
        <v>0.5281143212177695</v>
      </c>
      <c r="AG39" s="375">
        <v>2.205653929791861</v>
      </c>
    </row>
    <row r="40" spans="1:33" ht="26.25" customHeight="1">
      <c r="A40" s="21">
        <v>424</v>
      </c>
      <c r="B40" s="304" t="s">
        <v>61</v>
      </c>
      <c r="C40" s="284">
        <v>-59</v>
      </c>
      <c r="D40" s="284">
        <v>11</v>
      </c>
      <c r="E40" s="284">
        <v>70</v>
      </c>
      <c r="F40" s="285">
        <f t="shared" si="0"/>
        <v>3.574910627234319</v>
      </c>
      <c r="G40" s="285">
        <f t="shared" si="1"/>
        <v>22.749431264218394</v>
      </c>
      <c r="R40" s="24" t="s">
        <v>61</v>
      </c>
      <c r="S40" s="22">
        <v>3077</v>
      </c>
      <c r="U40" s="225" t="s">
        <v>217</v>
      </c>
      <c r="V40" s="227">
        <v>-59</v>
      </c>
      <c r="W40" s="21">
        <v>-28</v>
      </c>
      <c r="X40" s="228">
        <v>-31</v>
      </c>
      <c r="Y40" s="227">
        <v>11</v>
      </c>
      <c r="Z40" s="21">
        <v>5</v>
      </c>
      <c r="AA40" s="228">
        <v>6</v>
      </c>
      <c r="AB40" s="227">
        <v>70</v>
      </c>
      <c r="AC40" s="21">
        <v>33</v>
      </c>
      <c r="AD40" s="228">
        <v>37</v>
      </c>
      <c r="AE40" s="373">
        <v>-1.9174520636984078</v>
      </c>
      <c r="AF40" s="374">
        <v>0.35749106272343195</v>
      </c>
      <c r="AG40" s="375">
        <v>2.2749431264218396</v>
      </c>
    </row>
    <row r="41" spans="1:33" ht="26.25" customHeight="1">
      <c r="A41" s="21">
        <v>427</v>
      </c>
      <c r="B41" s="304" t="s">
        <v>62</v>
      </c>
      <c r="C41" s="284">
        <v>-7</v>
      </c>
      <c r="D41" s="284">
        <v>2</v>
      </c>
      <c r="E41" s="284">
        <v>9</v>
      </c>
      <c r="F41" s="285">
        <f t="shared" si="0"/>
        <v>4.184100418410042</v>
      </c>
      <c r="G41" s="285">
        <f t="shared" si="1"/>
        <v>18.82845188284519</v>
      </c>
      <c r="R41" s="24" t="s">
        <v>62</v>
      </c>
      <c r="S41" s="22">
        <v>478</v>
      </c>
      <c r="U41" s="225" t="s">
        <v>218</v>
      </c>
      <c r="V41" s="227">
        <v>-7</v>
      </c>
      <c r="W41" s="21">
        <v>-6</v>
      </c>
      <c r="X41" s="228">
        <v>-1</v>
      </c>
      <c r="Y41" s="227">
        <v>2</v>
      </c>
      <c r="Z41" s="21"/>
      <c r="AA41" s="228">
        <v>2</v>
      </c>
      <c r="AB41" s="227">
        <v>9</v>
      </c>
      <c r="AC41" s="21">
        <v>6</v>
      </c>
      <c r="AD41" s="228">
        <v>3</v>
      </c>
      <c r="AE41" s="373">
        <v>-1.4644351464435146</v>
      </c>
      <c r="AF41" s="374">
        <v>0.41841004184100417</v>
      </c>
      <c r="AG41" s="375">
        <v>1.882845188284519</v>
      </c>
    </row>
    <row r="42" spans="1:33" ht="26.25" customHeight="1">
      <c r="A42" s="21">
        <v>428</v>
      </c>
      <c r="B42" s="305" t="s">
        <v>48</v>
      </c>
      <c r="C42" s="286">
        <v>-255</v>
      </c>
      <c r="D42" s="286">
        <v>99</v>
      </c>
      <c r="E42" s="286">
        <v>354</v>
      </c>
      <c r="F42" s="287">
        <f t="shared" si="0"/>
        <v>5.496640941646771</v>
      </c>
      <c r="G42" s="287">
        <f t="shared" si="1"/>
        <v>19.6546554883127</v>
      </c>
      <c r="R42" s="24" t="s">
        <v>48</v>
      </c>
      <c r="S42" s="22">
        <v>18011</v>
      </c>
      <c r="U42" s="225" t="s">
        <v>219</v>
      </c>
      <c r="V42" s="227">
        <v>-255</v>
      </c>
      <c r="W42" s="21">
        <v>-128</v>
      </c>
      <c r="X42" s="228">
        <v>-127</v>
      </c>
      <c r="Y42" s="227">
        <v>99</v>
      </c>
      <c r="Z42" s="21">
        <v>41</v>
      </c>
      <c r="AA42" s="228">
        <v>58</v>
      </c>
      <c r="AB42" s="227">
        <v>354</v>
      </c>
      <c r="AC42" s="21">
        <v>169</v>
      </c>
      <c r="AD42" s="228">
        <v>185</v>
      </c>
      <c r="AE42" s="373">
        <v>-1.4158014546665927</v>
      </c>
      <c r="AF42" s="374">
        <v>0.5496640941646771</v>
      </c>
      <c r="AG42" s="375">
        <v>1.96546554883127</v>
      </c>
    </row>
    <row r="43" spans="2:30" ht="33" customHeight="1" thickBot="1">
      <c r="B43" s="395" t="s">
        <v>275</v>
      </c>
      <c r="C43" s="412"/>
      <c r="D43" s="412"/>
      <c r="E43" s="412"/>
      <c r="F43" s="412"/>
      <c r="G43" s="412"/>
      <c r="U43" s="245"/>
      <c r="V43" s="348"/>
      <c r="W43" s="261"/>
      <c r="X43" s="262"/>
      <c r="Y43" s="263"/>
      <c r="Z43" s="261"/>
      <c r="AA43" s="262"/>
      <c r="AB43" s="263"/>
      <c r="AC43" s="261"/>
      <c r="AD43" s="262"/>
    </row>
    <row r="44" ht="30" customHeight="1"/>
    <row r="45" ht="17.25" customHeight="1"/>
  </sheetData>
  <mergeCells count="11">
    <mergeCell ref="B43:G43"/>
    <mergeCell ref="S2:S3"/>
    <mergeCell ref="R2:R3"/>
    <mergeCell ref="I1:K2"/>
    <mergeCell ref="M1:O2"/>
    <mergeCell ref="AB2:AD2"/>
    <mergeCell ref="AE2:AG2"/>
    <mergeCell ref="B2:B3"/>
    <mergeCell ref="F2:G2"/>
    <mergeCell ref="V2:X2"/>
    <mergeCell ref="Y2:AA2"/>
  </mergeCells>
  <printOptions horizontalCentered="1" vertic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8"/>
  <sheetViews>
    <sheetView workbookViewId="0" topLeftCell="A1">
      <pane xSplit="1" ySplit="5" topLeftCell="B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44" sqref="A44"/>
    </sheetView>
  </sheetViews>
  <sheetFormatPr defaultColWidth="8.796875" defaultRowHeight="14.25"/>
  <cols>
    <col min="1" max="1" width="13.8984375" style="4" customWidth="1"/>
    <col min="2" max="3" width="9.09765625" style="4" bestFit="1" customWidth="1"/>
    <col min="4" max="7" width="9.19921875" style="4" bestFit="1" customWidth="1"/>
    <col min="8" max="8" width="9.5" style="4" bestFit="1" customWidth="1"/>
    <col min="9" max="12" width="9.19921875" style="4" bestFit="1" customWidth="1"/>
    <col min="13" max="13" width="3.8984375" style="4" customWidth="1"/>
    <col min="14" max="14" width="14" style="174" hidden="1" customWidth="1"/>
    <col min="15" max="15" width="10" style="174" hidden="1" customWidth="1"/>
    <col min="16" max="17" width="0" style="174" hidden="1" customWidth="1"/>
    <col min="18" max="18" width="10.19921875" style="174" hidden="1" customWidth="1"/>
    <col min="19" max="21" width="0" style="174" hidden="1" customWidth="1"/>
    <col min="22" max="22" width="28.19921875" style="174" hidden="1" customWidth="1"/>
    <col min="23" max="33" width="10.59765625" style="174" hidden="1" customWidth="1"/>
    <col min="34" max="35" width="0" style="4" hidden="1" customWidth="1"/>
    <col min="36" max="16384" width="9" style="4" customWidth="1"/>
  </cols>
  <sheetData>
    <row r="1" spans="1:33" s="159" customFormat="1" ht="17.25">
      <c r="A1" s="158" t="s">
        <v>102</v>
      </c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spans="1:13" ht="14.25" thickBot="1">
      <c r="A2" s="12"/>
      <c r="B2" s="12"/>
      <c r="C2" s="12"/>
      <c r="D2" s="157"/>
      <c r="E2" s="157"/>
      <c r="F2" s="157"/>
      <c r="G2" s="157"/>
      <c r="H2" s="12"/>
      <c r="I2" s="12"/>
      <c r="J2" s="12"/>
      <c r="K2" s="12"/>
      <c r="L2" s="46" t="s">
        <v>26</v>
      </c>
      <c r="M2" s="113"/>
    </row>
    <row r="3" spans="1:22" ht="14.25" thickBot="1">
      <c r="A3" s="43"/>
      <c r="B3" s="28" t="s">
        <v>106</v>
      </c>
      <c r="C3" s="29"/>
      <c r="D3" s="29"/>
      <c r="E3" s="30"/>
      <c r="F3" s="31" t="s">
        <v>236</v>
      </c>
      <c r="G3" s="31"/>
      <c r="H3" s="29"/>
      <c r="I3" s="29"/>
      <c r="J3" s="29"/>
      <c r="K3" s="32"/>
      <c r="L3" s="33"/>
      <c r="M3" s="114"/>
      <c r="V3" s="174" t="s">
        <v>220</v>
      </c>
    </row>
    <row r="4" spans="1:22" ht="24.75" customHeight="1">
      <c r="A4" s="44"/>
      <c r="B4" s="385" t="s">
        <v>248</v>
      </c>
      <c r="C4" s="386"/>
      <c r="D4" s="34"/>
      <c r="E4" s="422" t="s">
        <v>27</v>
      </c>
      <c r="F4" s="423"/>
      <c r="G4" s="35"/>
      <c r="H4" s="422" t="s">
        <v>28</v>
      </c>
      <c r="I4" s="423"/>
      <c r="J4" s="36"/>
      <c r="K4" s="424" t="s">
        <v>249</v>
      </c>
      <c r="L4" s="425"/>
      <c r="M4" s="115"/>
      <c r="N4" s="175"/>
      <c r="O4" s="419" t="s">
        <v>271</v>
      </c>
      <c r="P4" s="420"/>
      <c r="Q4" s="421"/>
      <c r="R4" s="419" t="s">
        <v>243</v>
      </c>
      <c r="S4" s="420"/>
      <c r="T4" s="421"/>
      <c r="V4" s="174" t="s">
        <v>115</v>
      </c>
    </row>
    <row r="5" spans="1:33" ht="20.25" customHeight="1">
      <c r="A5" s="45"/>
      <c r="B5" s="37" t="s">
        <v>265</v>
      </c>
      <c r="C5" s="38" t="s">
        <v>29</v>
      </c>
      <c r="D5" s="39" t="s">
        <v>30</v>
      </c>
      <c r="E5" s="40" t="s">
        <v>31</v>
      </c>
      <c r="F5" s="41" t="s">
        <v>29</v>
      </c>
      <c r="G5" s="39" t="s">
        <v>30</v>
      </c>
      <c r="H5" s="40" t="s">
        <v>32</v>
      </c>
      <c r="I5" s="41" t="s">
        <v>29</v>
      </c>
      <c r="J5" s="39" t="s">
        <v>30</v>
      </c>
      <c r="K5" s="38" t="s">
        <v>33</v>
      </c>
      <c r="L5" s="42" t="s">
        <v>34</v>
      </c>
      <c r="M5" s="116"/>
      <c r="N5" s="176"/>
      <c r="O5" s="177"/>
      <c r="P5" s="178"/>
      <c r="Q5" s="179"/>
      <c r="R5" s="177"/>
      <c r="S5" s="178"/>
      <c r="T5" s="179"/>
      <c r="V5" s="180" t="s">
        <v>276</v>
      </c>
      <c r="W5" s="181" t="s">
        <v>116</v>
      </c>
      <c r="X5" s="181" t="s">
        <v>117</v>
      </c>
      <c r="Y5" s="181" t="s">
        <v>118</v>
      </c>
      <c r="Z5" s="181" t="s">
        <v>119</v>
      </c>
      <c r="AA5" s="181" t="s">
        <v>120</v>
      </c>
      <c r="AB5" s="181" t="s">
        <v>121</v>
      </c>
      <c r="AC5" s="181" t="s">
        <v>122</v>
      </c>
      <c r="AD5" s="181" t="s">
        <v>123</v>
      </c>
      <c r="AE5" s="181" t="s">
        <v>124</v>
      </c>
      <c r="AF5" s="181" t="s">
        <v>125</v>
      </c>
      <c r="AG5" s="181" t="s">
        <v>126</v>
      </c>
    </row>
    <row r="6" spans="1:33" ht="13.5" customHeight="1">
      <c r="A6" s="110"/>
      <c r="B6" s="111" t="s">
        <v>36</v>
      </c>
      <c r="C6" s="111" t="s">
        <v>36</v>
      </c>
      <c r="D6" s="111" t="s">
        <v>36</v>
      </c>
      <c r="E6" s="111" t="s">
        <v>36</v>
      </c>
      <c r="F6" s="111" t="s">
        <v>36</v>
      </c>
      <c r="G6" s="111" t="s">
        <v>45</v>
      </c>
      <c r="H6" s="111" t="s">
        <v>36</v>
      </c>
      <c r="I6" s="111" t="s">
        <v>36</v>
      </c>
      <c r="J6" s="111" t="s">
        <v>36</v>
      </c>
      <c r="K6" s="111"/>
      <c r="L6" s="112" t="s">
        <v>45</v>
      </c>
      <c r="M6" s="117"/>
      <c r="N6" s="182"/>
      <c r="O6" s="183" t="s">
        <v>39</v>
      </c>
      <c r="P6" s="184" t="s">
        <v>40</v>
      </c>
      <c r="Q6" s="185" t="s">
        <v>41</v>
      </c>
      <c r="R6" s="183" t="s">
        <v>39</v>
      </c>
      <c r="S6" s="184" t="s">
        <v>40</v>
      </c>
      <c r="T6" s="185" t="s">
        <v>41</v>
      </c>
      <c r="V6" s="186" t="s">
        <v>277</v>
      </c>
      <c r="W6" s="186"/>
      <c r="X6" s="186"/>
      <c r="Y6" s="186"/>
      <c r="Z6" s="186"/>
      <c r="AA6" s="186"/>
      <c r="AB6" s="186"/>
      <c r="AC6" s="186"/>
      <c r="AD6" s="186"/>
      <c r="AE6" s="186"/>
      <c r="AF6" s="186" t="s">
        <v>127</v>
      </c>
      <c r="AG6" s="186" t="s">
        <v>127</v>
      </c>
    </row>
    <row r="7" spans="1:33" ht="22.5" customHeight="1">
      <c r="A7" s="313" t="s">
        <v>266</v>
      </c>
      <c r="B7" s="160" t="s">
        <v>110</v>
      </c>
      <c r="C7" s="161" t="s">
        <v>110</v>
      </c>
      <c r="D7" s="161" t="s">
        <v>110</v>
      </c>
      <c r="E7" s="48" t="s">
        <v>110</v>
      </c>
      <c r="F7" s="48" t="s">
        <v>110</v>
      </c>
      <c r="G7" s="48" t="s">
        <v>110</v>
      </c>
      <c r="H7" s="61">
        <f aca="true" t="shared" si="0" ref="H7:H45">I7-J7</f>
        <v>-2158</v>
      </c>
      <c r="I7" s="50">
        <f>I8+I9</f>
        <v>14069</v>
      </c>
      <c r="J7" s="50">
        <f>J8+J9</f>
        <v>16227</v>
      </c>
      <c r="K7" s="51" t="s">
        <v>111</v>
      </c>
      <c r="L7" s="52" t="s">
        <v>111</v>
      </c>
      <c r="M7" s="118"/>
      <c r="N7" s="187" t="s">
        <v>6</v>
      </c>
      <c r="O7" s="188">
        <v>989983</v>
      </c>
      <c r="P7" s="188">
        <v>465352</v>
      </c>
      <c r="Q7" s="188">
        <v>524631</v>
      </c>
      <c r="R7" s="188">
        <v>997121</v>
      </c>
      <c r="S7" s="188">
        <v>468896</v>
      </c>
      <c r="T7" s="188">
        <v>528225</v>
      </c>
      <c r="V7" s="189" t="s">
        <v>128</v>
      </c>
      <c r="W7" s="189">
        <v>13980</v>
      </c>
      <c r="X7" s="189">
        <v>11793</v>
      </c>
      <c r="Y7" s="189">
        <v>89</v>
      </c>
      <c r="Z7" s="189">
        <v>25862</v>
      </c>
      <c r="AA7" s="189">
        <v>16149</v>
      </c>
      <c r="AB7" s="189">
        <v>11793</v>
      </c>
      <c r="AC7" s="189">
        <v>78</v>
      </c>
      <c r="AD7" s="189">
        <v>28020</v>
      </c>
      <c r="AE7" s="189">
        <v>-2158</v>
      </c>
      <c r="AF7" s="387">
        <v>2.5936671677760272</v>
      </c>
      <c r="AG7" s="387">
        <v>2.8100902498292584</v>
      </c>
    </row>
    <row r="8" spans="1:33" ht="22.5" customHeight="1">
      <c r="A8" s="313" t="s">
        <v>267</v>
      </c>
      <c r="B8" s="49">
        <f aca="true" t="shared" si="1" ref="B8:G8">SUM(B10:B18)</f>
        <v>-1349</v>
      </c>
      <c r="C8" s="49">
        <f t="shared" si="1"/>
        <v>19673</v>
      </c>
      <c r="D8" s="49">
        <f t="shared" si="1"/>
        <v>21022</v>
      </c>
      <c r="E8" s="49">
        <f t="shared" si="1"/>
        <v>432</v>
      </c>
      <c r="F8" s="49">
        <f t="shared" si="1"/>
        <v>8288</v>
      </c>
      <c r="G8" s="49">
        <f t="shared" si="1"/>
        <v>7856</v>
      </c>
      <c r="H8" s="61">
        <f t="shared" si="0"/>
        <v>-1781</v>
      </c>
      <c r="I8" s="49">
        <f>SUM(I10:I18)</f>
        <v>11385</v>
      </c>
      <c r="J8" s="49">
        <f>SUM(J10:J18)</f>
        <v>13166</v>
      </c>
      <c r="K8" s="53">
        <f aca="true" t="shared" si="2" ref="K8:K45">ROUND(C8/R8*1000,1)</f>
        <v>25.4</v>
      </c>
      <c r="L8" s="54">
        <f aca="true" t="shared" si="3" ref="L8:L45">ROUND(D8/R8*1000,1)</f>
        <v>27.2</v>
      </c>
      <c r="M8" s="119"/>
      <c r="N8" s="187" t="s">
        <v>7</v>
      </c>
      <c r="O8" s="188">
        <v>769910</v>
      </c>
      <c r="P8" s="188">
        <v>362585</v>
      </c>
      <c r="Q8" s="188">
        <v>407325</v>
      </c>
      <c r="R8" s="188">
        <v>774182</v>
      </c>
      <c r="S8" s="188">
        <v>364774</v>
      </c>
      <c r="T8" s="188">
        <v>409408</v>
      </c>
      <c r="V8" s="189" t="s">
        <v>129</v>
      </c>
      <c r="W8" s="189">
        <v>11322</v>
      </c>
      <c r="X8" s="189">
        <v>8288</v>
      </c>
      <c r="Y8" s="189">
        <v>63</v>
      </c>
      <c r="Z8" s="189">
        <v>19673</v>
      </c>
      <c r="AA8" s="189">
        <v>13105</v>
      </c>
      <c r="AB8" s="189">
        <v>7856</v>
      </c>
      <c r="AC8" s="189">
        <v>61</v>
      </c>
      <c r="AD8" s="189">
        <v>21022</v>
      </c>
      <c r="AE8" s="189">
        <v>-1349</v>
      </c>
      <c r="AF8" s="387">
        <v>2.5411337385782673</v>
      </c>
      <c r="AG8" s="387">
        <v>2.7153821711173856</v>
      </c>
    </row>
    <row r="9" spans="1:33" ht="22.5" customHeight="1">
      <c r="A9" s="314" t="s">
        <v>268</v>
      </c>
      <c r="B9" s="55">
        <f aca="true" t="shared" si="4" ref="B9:G9">B19+B21+B25+B29+B36+B40</f>
        <v>-809</v>
      </c>
      <c r="C9" s="55">
        <f t="shared" si="4"/>
        <v>6189</v>
      </c>
      <c r="D9" s="55">
        <f t="shared" si="4"/>
        <v>6998</v>
      </c>
      <c r="E9" s="55">
        <f t="shared" si="4"/>
        <v>-432</v>
      </c>
      <c r="F9" s="55">
        <f t="shared" si="4"/>
        <v>3505</v>
      </c>
      <c r="G9" s="55">
        <f t="shared" si="4"/>
        <v>3937</v>
      </c>
      <c r="H9" s="61">
        <f t="shared" si="0"/>
        <v>-377</v>
      </c>
      <c r="I9" s="55">
        <f>I19+I21+I25+I29+I36+I40</f>
        <v>2684</v>
      </c>
      <c r="J9" s="55">
        <f>J19+J21+J25+J29+J36+J40</f>
        <v>3061</v>
      </c>
      <c r="K9" s="56">
        <f t="shared" si="2"/>
        <v>27.8</v>
      </c>
      <c r="L9" s="57">
        <f t="shared" si="3"/>
        <v>31.4</v>
      </c>
      <c r="M9" s="119"/>
      <c r="N9" s="182" t="s">
        <v>8</v>
      </c>
      <c r="O9" s="188">
        <v>220073</v>
      </c>
      <c r="P9" s="188">
        <v>102767</v>
      </c>
      <c r="Q9" s="188">
        <v>117306</v>
      </c>
      <c r="R9" s="188">
        <v>222939</v>
      </c>
      <c r="S9" s="188">
        <v>104122</v>
      </c>
      <c r="T9" s="188">
        <v>118817</v>
      </c>
      <c r="V9" s="189" t="s">
        <v>130</v>
      </c>
      <c r="W9" s="189">
        <v>2658</v>
      </c>
      <c r="X9" s="189">
        <v>3505</v>
      </c>
      <c r="Y9" s="189">
        <v>26</v>
      </c>
      <c r="Z9" s="189">
        <v>6189</v>
      </c>
      <c r="AA9" s="189">
        <v>3044</v>
      </c>
      <c r="AB9" s="189">
        <v>3937</v>
      </c>
      <c r="AC9" s="189">
        <v>17</v>
      </c>
      <c r="AD9" s="189">
        <v>6998</v>
      </c>
      <c r="AE9" s="189">
        <v>-809</v>
      </c>
      <c r="AF9" s="387">
        <v>2.776095703308977</v>
      </c>
      <c r="AG9" s="387">
        <v>3.138975235378287</v>
      </c>
    </row>
    <row r="10" spans="1:33" ht="22.5" customHeight="1">
      <c r="A10" s="306" t="s">
        <v>9</v>
      </c>
      <c r="B10" s="58">
        <f aca="true" t="shared" si="5" ref="B10:B45">C10-D10</f>
        <v>125</v>
      </c>
      <c r="C10" s="265">
        <f aca="true" t="shared" si="6" ref="C10:C45">SUM(F10,I10)</f>
        <v>9100</v>
      </c>
      <c r="D10" s="265">
        <f aca="true" t="shared" si="7" ref="D10:D45">SUM(G10,J10)</f>
        <v>8975</v>
      </c>
      <c r="E10" s="265">
        <f aca="true" t="shared" si="8" ref="E10:E45">F10-G10</f>
        <v>566</v>
      </c>
      <c r="F10" s="266">
        <f aca="true" t="shared" si="9" ref="F10:F45">X10</f>
        <v>2909</v>
      </c>
      <c r="G10" s="266">
        <f aca="true" t="shared" si="10" ref="G10:G45">AB10</f>
        <v>2343</v>
      </c>
      <c r="H10" s="265">
        <f t="shared" si="0"/>
        <v>-441</v>
      </c>
      <c r="I10" s="266">
        <f aca="true" t="shared" si="11" ref="I10:I45">W10+Y10</f>
        <v>6191</v>
      </c>
      <c r="J10" s="266">
        <f aca="true" t="shared" si="12" ref="J10:J45">AA10+AC10</f>
        <v>6632</v>
      </c>
      <c r="K10" s="59">
        <f t="shared" si="2"/>
        <v>24.7</v>
      </c>
      <c r="L10" s="60">
        <f t="shared" si="3"/>
        <v>24.3</v>
      </c>
      <c r="M10" s="119"/>
      <c r="N10" s="190" t="s">
        <v>9</v>
      </c>
      <c r="O10" s="188">
        <v>367701</v>
      </c>
      <c r="P10" s="188">
        <v>172527</v>
      </c>
      <c r="Q10" s="188">
        <v>195174</v>
      </c>
      <c r="R10" s="188">
        <v>368780</v>
      </c>
      <c r="S10" s="188">
        <v>173179</v>
      </c>
      <c r="T10" s="188">
        <v>195601</v>
      </c>
      <c r="V10" s="189" t="s">
        <v>131</v>
      </c>
      <c r="W10" s="189">
        <v>6191</v>
      </c>
      <c r="X10" s="189">
        <v>2909</v>
      </c>
      <c r="Y10" s="189"/>
      <c r="Z10" s="189">
        <v>9100</v>
      </c>
      <c r="AA10" s="189">
        <v>6602</v>
      </c>
      <c r="AB10" s="189">
        <v>2343</v>
      </c>
      <c r="AC10" s="189">
        <v>30</v>
      </c>
      <c r="AD10" s="189">
        <v>8975</v>
      </c>
      <c r="AE10" s="189">
        <v>125</v>
      </c>
      <c r="AF10" s="387">
        <v>2.4675958566082756</v>
      </c>
      <c r="AG10" s="387">
        <v>2.433700309127393</v>
      </c>
    </row>
    <row r="11" spans="1:33" ht="22.5" customHeight="1">
      <c r="A11" s="307" t="s">
        <v>35</v>
      </c>
      <c r="B11" s="61">
        <f t="shared" si="5"/>
        <v>-221</v>
      </c>
      <c r="C11" s="99">
        <f t="shared" si="6"/>
        <v>1196</v>
      </c>
      <c r="D11" s="99">
        <f t="shared" si="7"/>
        <v>1417</v>
      </c>
      <c r="E11" s="99">
        <f t="shared" si="8"/>
        <v>-95</v>
      </c>
      <c r="F11" s="267">
        <f t="shared" si="9"/>
        <v>749</v>
      </c>
      <c r="G11" s="267">
        <f t="shared" si="10"/>
        <v>844</v>
      </c>
      <c r="H11" s="99">
        <f t="shared" si="0"/>
        <v>-126</v>
      </c>
      <c r="I11" s="267">
        <f t="shared" si="11"/>
        <v>447</v>
      </c>
      <c r="J11" s="267">
        <f t="shared" si="12"/>
        <v>573</v>
      </c>
      <c r="K11" s="53">
        <f t="shared" si="2"/>
        <v>22</v>
      </c>
      <c r="L11" s="54">
        <f t="shared" si="3"/>
        <v>26.1</v>
      </c>
      <c r="M11" s="119"/>
      <c r="N11" s="190" t="s">
        <v>35</v>
      </c>
      <c r="O11" s="188">
        <v>53714</v>
      </c>
      <c r="P11" s="188">
        <v>25074</v>
      </c>
      <c r="Q11" s="188">
        <v>28640</v>
      </c>
      <c r="R11" s="188">
        <v>54374</v>
      </c>
      <c r="S11" s="188">
        <v>25355</v>
      </c>
      <c r="T11" s="188">
        <v>29019</v>
      </c>
      <c r="V11" s="189" t="s">
        <v>132</v>
      </c>
      <c r="W11" s="189">
        <v>442</v>
      </c>
      <c r="X11" s="189">
        <v>749</v>
      </c>
      <c r="Y11" s="189">
        <v>5</v>
      </c>
      <c r="Z11" s="189">
        <v>1196</v>
      </c>
      <c r="AA11" s="189">
        <v>557</v>
      </c>
      <c r="AB11" s="189">
        <v>844</v>
      </c>
      <c r="AC11" s="189">
        <v>16</v>
      </c>
      <c r="AD11" s="189">
        <v>1417</v>
      </c>
      <c r="AE11" s="189">
        <v>-221</v>
      </c>
      <c r="AF11" s="387">
        <v>2.199580681943576</v>
      </c>
      <c r="AG11" s="387">
        <v>2.6060249383896714</v>
      </c>
    </row>
    <row r="12" spans="1:33" ht="22.5" customHeight="1">
      <c r="A12" s="307" t="s">
        <v>10</v>
      </c>
      <c r="B12" s="61">
        <f t="shared" si="5"/>
        <v>-352</v>
      </c>
      <c r="C12" s="99">
        <f t="shared" si="6"/>
        <v>1513</v>
      </c>
      <c r="D12" s="99">
        <f t="shared" si="7"/>
        <v>1865</v>
      </c>
      <c r="E12" s="99">
        <f t="shared" si="8"/>
        <v>-43</v>
      </c>
      <c r="F12" s="267">
        <f t="shared" si="9"/>
        <v>341</v>
      </c>
      <c r="G12" s="267">
        <f t="shared" si="10"/>
        <v>384</v>
      </c>
      <c r="H12" s="99">
        <f t="shared" si="0"/>
        <v>-309</v>
      </c>
      <c r="I12" s="267">
        <f t="shared" si="11"/>
        <v>1172</v>
      </c>
      <c r="J12" s="267">
        <f t="shared" si="12"/>
        <v>1481</v>
      </c>
      <c r="K12" s="53">
        <f t="shared" si="2"/>
        <v>22.9</v>
      </c>
      <c r="L12" s="54">
        <f t="shared" si="3"/>
        <v>28.2</v>
      </c>
      <c r="M12" s="119"/>
      <c r="N12" s="190" t="s">
        <v>10</v>
      </c>
      <c r="O12" s="188">
        <v>65553</v>
      </c>
      <c r="P12" s="188">
        <v>30903</v>
      </c>
      <c r="Q12" s="188">
        <v>34650</v>
      </c>
      <c r="R12" s="188">
        <v>66117</v>
      </c>
      <c r="S12" s="188">
        <v>31210</v>
      </c>
      <c r="T12" s="188">
        <v>34907</v>
      </c>
      <c r="V12" s="189" t="s">
        <v>133</v>
      </c>
      <c r="W12" s="189">
        <v>1172</v>
      </c>
      <c r="X12" s="189">
        <v>341</v>
      </c>
      <c r="Y12" s="189"/>
      <c r="Z12" s="189">
        <v>1513</v>
      </c>
      <c r="AA12" s="189">
        <v>1480</v>
      </c>
      <c r="AB12" s="189">
        <v>384</v>
      </c>
      <c r="AC12" s="189">
        <v>1</v>
      </c>
      <c r="AD12" s="189">
        <v>1865</v>
      </c>
      <c r="AE12" s="189">
        <v>-352</v>
      </c>
      <c r="AF12" s="387">
        <v>2.288367590786031</v>
      </c>
      <c r="AG12" s="387">
        <v>2.820757142641076</v>
      </c>
    </row>
    <row r="13" spans="1:33" ht="22.5" customHeight="1">
      <c r="A13" s="307" t="s">
        <v>11</v>
      </c>
      <c r="B13" s="61">
        <f t="shared" si="5"/>
        <v>-123</v>
      </c>
      <c r="C13" s="99">
        <f t="shared" si="6"/>
        <v>641</v>
      </c>
      <c r="D13" s="99">
        <f t="shared" si="7"/>
        <v>764</v>
      </c>
      <c r="E13" s="99">
        <f t="shared" si="8"/>
        <v>-53</v>
      </c>
      <c r="F13" s="267">
        <f t="shared" si="9"/>
        <v>391</v>
      </c>
      <c r="G13" s="267">
        <f t="shared" si="10"/>
        <v>444</v>
      </c>
      <c r="H13" s="99">
        <f t="shared" si="0"/>
        <v>-70</v>
      </c>
      <c r="I13" s="267">
        <f t="shared" si="11"/>
        <v>250</v>
      </c>
      <c r="J13" s="267">
        <f t="shared" si="12"/>
        <v>320</v>
      </c>
      <c r="K13" s="53">
        <f t="shared" si="2"/>
        <v>21.1</v>
      </c>
      <c r="L13" s="54">
        <f t="shared" si="3"/>
        <v>25.2</v>
      </c>
      <c r="M13" s="119"/>
      <c r="N13" s="190" t="s">
        <v>11</v>
      </c>
      <c r="O13" s="188">
        <v>30094</v>
      </c>
      <c r="P13" s="188">
        <v>14207</v>
      </c>
      <c r="Q13" s="188">
        <v>15887</v>
      </c>
      <c r="R13" s="188">
        <v>30344</v>
      </c>
      <c r="S13" s="188">
        <v>14322</v>
      </c>
      <c r="T13" s="188">
        <v>16022</v>
      </c>
      <c r="V13" s="189" t="s">
        <v>134</v>
      </c>
      <c r="W13" s="189">
        <v>244</v>
      </c>
      <c r="X13" s="189">
        <v>391</v>
      </c>
      <c r="Y13" s="189">
        <v>6</v>
      </c>
      <c r="Z13" s="189">
        <v>641</v>
      </c>
      <c r="AA13" s="189">
        <v>319</v>
      </c>
      <c r="AB13" s="189">
        <v>444</v>
      </c>
      <c r="AC13" s="189">
        <v>1</v>
      </c>
      <c r="AD13" s="189">
        <v>764</v>
      </c>
      <c r="AE13" s="189">
        <v>-123</v>
      </c>
      <c r="AF13" s="387">
        <v>2.112443975744793</v>
      </c>
      <c r="AG13" s="387">
        <v>2.5177959398892695</v>
      </c>
    </row>
    <row r="14" spans="1:33" ht="22.5" customHeight="1">
      <c r="A14" s="307" t="s">
        <v>12</v>
      </c>
      <c r="B14" s="61">
        <f t="shared" si="5"/>
        <v>-110</v>
      </c>
      <c r="C14" s="99">
        <f t="shared" si="6"/>
        <v>722</v>
      </c>
      <c r="D14" s="99">
        <f t="shared" si="7"/>
        <v>832</v>
      </c>
      <c r="E14" s="99">
        <f t="shared" si="8"/>
        <v>-43</v>
      </c>
      <c r="F14" s="267">
        <f t="shared" si="9"/>
        <v>390</v>
      </c>
      <c r="G14" s="267">
        <f t="shared" si="10"/>
        <v>433</v>
      </c>
      <c r="H14" s="99">
        <f t="shared" si="0"/>
        <v>-67</v>
      </c>
      <c r="I14" s="267">
        <f t="shared" si="11"/>
        <v>332</v>
      </c>
      <c r="J14" s="267">
        <f t="shared" si="12"/>
        <v>399</v>
      </c>
      <c r="K14" s="53">
        <f t="shared" si="2"/>
        <v>27.8</v>
      </c>
      <c r="L14" s="54">
        <f t="shared" si="3"/>
        <v>32</v>
      </c>
      <c r="M14" s="119"/>
      <c r="N14" s="190" t="s">
        <v>12</v>
      </c>
      <c r="O14" s="188">
        <v>25750</v>
      </c>
      <c r="P14" s="188">
        <v>12466</v>
      </c>
      <c r="Q14" s="188">
        <v>13284</v>
      </c>
      <c r="R14" s="188">
        <v>25994</v>
      </c>
      <c r="S14" s="188">
        <v>12565</v>
      </c>
      <c r="T14" s="188">
        <v>13429</v>
      </c>
      <c r="V14" s="189" t="s">
        <v>135</v>
      </c>
      <c r="W14" s="189">
        <v>330</v>
      </c>
      <c r="X14" s="189">
        <v>390</v>
      </c>
      <c r="Y14" s="189">
        <v>2</v>
      </c>
      <c r="Z14" s="189">
        <v>722</v>
      </c>
      <c r="AA14" s="189">
        <v>399</v>
      </c>
      <c r="AB14" s="189">
        <v>433</v>
      </c>
      <c r="AC14" s="189"/>
      <c r="AD14" s="189">
        <v>832</v>
      </c>
      <c r="AE14" s="189">
        <v>-110</v>
      </c>
      <c r="AF14" s="387">
        <v>2.777564053243056</v>
      </c>
      <c r="AG14" s="387">
        <v>3.2007386319919977</v>
      </c>
    </row>
    <row r="15" spans="1:33" ht="22.5" customHeight="1">
      <c r="A15" s="307" t="s">
        <v>13</v>
      </c>
      <c r="B15" s="61">
        <f t="shared" si="5"/>
        <v>-322</v>
      </c>
      <c r="C15" s="99">
        <f t="shared" si="6"/>
        <v>2030</v>
      </c>
      <c r="D15" s="99">
        <f t="shared" si="7"/>
        <v>2352</v>
      </c>
      <c r="E15" s="99">
        <f t="shared" si="8"/>
        <v>-111</v>
      </c>
      <c r="F15" s="267">
        <f t="shared" si="9"/>
        <v>998</v>
      </c>
      <c r="G15" s="267">
        <f t="shared" si="10"/>
        <v>1109</v>
      </c>
      <c r="H15" s="99">
        <f t="shared" si="0"/>
        <v>-211</v>
      </c>
      <c r="I15" s="267">
        <f t="shared" si="11"/>
        <v>1032</v>
      </c>
      <c r="J15" s="267">
        <f t="shared" si="12"/>
        <v>1243</v>
      </c>
      <c r="K15" s="53">
        <f t="shared" si="2"/>
        <v>25.8</v>
      </c>
      <c r="L15" s="54">
        <f t="shared" si="3"/>
        <v>29.9</v>
      </c>
      <c r="M15" s="119"/>
      <c r="N15" s="190" t="s">
        <v>13</v>
      </c>
      <c r="O15" s="188">
        <v>77967</v>
      </c>
      <c r="P15" s="188">
        <v>36734</v>
      </c>
      <c r="Q15" s="188">
        <v>41233</v>
      </c>
      <c r="R15" s="188">
        <v>78678</v>
      </c>
      <c r="S15" s="188">
        <v>37085</v>
      </c>
      <c r="T15" s="188">
        <v>41593</v>
      </c>
      <c r="V15" s="189" t="s">
        <v>136</v>
      </c>
      <c r="W15" s="189">
        <v>990</v>
      </c>
      <c r="X15" s="189">
        <v>998</v>
      </c>
      <c r="Y15" s="189">
        <v>42</v>
      </c>
      <c r="Z15" s="189">
        <v>2030</v>
      </c>
      <c r="AA15" s="189">
        <v>1239</v>
      </c>
      <c r="AB15" s="189">
        <v>1109</v>
      </c>
      <c r="AC15" s="189">
        <v>4</v>
      </c>
      <c r="AD15" s="189">
        <v>2352</v>
      </c>
      <c r="AE15" s="189">
        <v>-322</v>
      </c>
      <c r="AF15" s="387">
        <v>2.580136759958311</v>
      </c>
      <c r="AG15" s="387">
        <v>2.9893998322275603</v>
      </c>
    </row>
    <row r="16" spans="1:33" ht="22.5" customHeight="1">
      <c r="A16" s="307" t="s">
        <v>14</v>
      </c>
      <c r="B16" s="61">
        <f t="shared" si="5"/>
        <v>-174</v>
      </c>
      <c r="C16" s="99">
        <f t="shared" si="6"/>
        <v>1036</v>
      </c>
      <c r="D16" s="99">
        <f t="shared" si="7"/>
        <v>1210</v>
      </c>
      <c r="E16" s="99">
        <f t="shared" si="8"/>
        <v>-1</v>
      </c>
      <c r="F16" s="267">
        <f t="shared" si="9"/>
        <v>359</v>
      </c>
      <c r="G16" s="267">
        <f t="shared" si="10"/>
        <v>360</v>
      </c>
      <c r="H16" s="99">
        <f t="shared" si="0"/>
        <v>-173</v>
      </c>
      <c r="I16" s="267">
        <f t="shared" si="11"/>
        <v>677</v>
      </c>
      <c r="J16" s="267">
        <f t="shared" si="12"/>
        <v>850</v>
      </c>
      <c r="K16" s="53">
        <f t="shared" si="2"/>
        <v>33.1</v>
      </c>
      <c r="L16" s="54">
        <f t="shared" si="3"/>
        <v>38.6</v>
      </c>
      <c r="M16" s="119"/>
      <c r="N16" s="190" t="s">
        <v>14</v>
      </c>
      <c r="O16" s="188">
        <v>30942</v>
      </c>
      <c r="P16" s="188">
        <v>14264</v>
      </c>
      <c r="Q16" s="188">
        <v>16678</v>
      </c>
      <c r="R16" s="188">
        <v>31334</v>
      </c>
      <c r="S16" s="188">
        <v>14471</v>
      </c>
      <c r="T16" s="188">
        <v>16863</v>
      </c>
      <c r="V16" s="189" t="s">
        <v>137</v>
      </c>
      <c r="W16" s="189">
        <v>675</v>
      </c>
      <c r="X16" s="189">
        <v>359</v>
      </c>
      <c r="Y16" s="189">
        <v>2</v>
      </c>
      <c r="Z16" s="189">
        <v>1036</v>
      </c>
      <c r="AA16" s="189">
        <v>846</v>
      </c>
      <c r="AB16" s="189">
        <v>360</v>
      </c>
      <c r="AC16" s="189">
        <v>4</v>
      </c>
      <c r="AD16" s="189">
        <v>1210</v>
      </c>
      <c r="AE16" s="189">
        <v>-174</v>
      </c>
      <c r="AF16" s="387">
        <v>3.3063126316461346</v>
      </c>
      <c r="AG16" s="387">
        <v>3.8616199655326486</v>
      </c>
    </row>
    <row r="17" spans="1:33" ht="22.5" customHeight="1">
      <c r="A17" s="307" t="s">
        <v>46</v>
      </c>
      <c r="B17" s="61">
        <f t="shared" si="5"/>
        <v>-187</v>
      </c>
      <c r="C17" s="99">
        <f t="shared" si="6"/>
        <v>1557</v>
      </c>
      <c r="D17" s="99">
        <f t="shared" si="7"/>
        <v>1744</v>
      </c>
      <c r="E17" s="99">
        <f t="shared" si="8"/>
        <v>-17</v>
      </c>
      <c r="F17" s="268">
        <f t="shared" si="9"/>
        <v>945</v>
      </c>
      <c r="G17" s="268">
        <f t="shared" si="10"/>
        <v>962</v>
      </c>
      <c r="H17" s="99">
        <f t="shared" si="0"/>
        <v>-170</v>
      </c>
      <c r="I17" s="268">
        <f t="shared" si="11"/>
        <v>612</v>
      </c>
      <c r="J17" s="268">
        <f t="shared" si="12"/>
        <v>782</v>
      </c>
      <c r="K17" s="53">
        <f t="shared" si="2"/>
        <v>23.8</v>
      </c>
      <c r="L17" s="54">
        <f t="shared" si="3"/>
        <v>26.6</v>
      </c>
      <c r="M17" s="119"/>
      <c r="N17" s="191" t="s">
        <v>46</v>
      </c>
      <c r="O17" s="188">
        <v>65017</v>
      </c>
      <c r="P17" s="188">
        <v>30783</v>
      </c>
      <c r="Q17" s="188">
        <v>34234</v>
      </c>
      <c r="R17" s="188">
        <v>65544</v>
      </c>
      <c r="S17" s="188">
        <v>31012</v>
      </c>
      <c r="T17" s="188">
        <v>34532</v>
      </c>
      <c r="V17" s="189" t="s">
        <v>138</v>
      </c>
      <c r="W17" s="189">
        <v>609</v>
      </c>
      <c r="X17" s="189">
        <v>945</v>
      </c>
      <c r="Y17" s="189">
        <v>3</v>
      </c>
      <c r="Z17" s="189">
        <v>1557</v>
      </c>
      <c r="AA17" s="189">
        <v>780</v>
      </c>
      <c r="AB17" s="189">
        <v>962</v>
      </c>
      <c r="AC17" s="189">
        <v>2</v>
      </c>
      <c r="AD17" s="189">
        <v>1744</v>
      </c>
      <c r="AE17" s="189">
        <v>-187</v>
      </c>
      <c r="AF17" s="387">
        <v>2.375503478579275</v>
      </c>
      <c r="AG17" s="387">
        <v>2.6608080068351034</v>
      </c>
    </row>
    <row r="18" spans="1:33" ht="22.5" customHeight="1">
      <c r="A18" s="308" t="s">
        <v>47</v>
      </c>
      <c r="B18" s="61">
        <f t="shared" si="5"/>
        <v>15</v>
      </c>
      <c r="C18" s="99">
        <f t="shared" si="6"/>
        <v>1878</v>
      </c>
      <c r="D18" s="99">
        <f t="shared" si="7"/>
        <v>1863</v>
      </c>
      <c r="E18" s="99">
        <f t="shared" si="8"/>
        <v>229</v>
      </c>
      <c r="F18" s="269">
        <f t="shared" si="9"/>
        <v>1206</v>
      </c>
      <c r="G18" s="269">
        <f t="shared" si="10"/>
        <v>977</v>
      </c>
      <c r="H18" s="99">
        <f t="shared" si="0"/>
        <v>-214</v>
      </c>
      <c r="I18" s="269">
        <f t="shared" si="11"/>
        <v>672</v>
      </c>
      <c r="J18" s="269">
        <f t="shared" si="12"/>
        <v>886</v>
      </c>
      <c r="K18" s="56">
        <f t="shared" si="2"/>
        <v>35.4</v>
      </c>
      <c r="L18" s="57">
        <f t="shared" si="3"/>
        <v>35.1</v>
      </c>
      <c r="M18" s="119"/>
      <c r="N18" s="191" t="s">
        <v>47</v>
      </c>
      <c r="O18" s="188">
        <v>53172</v>
      </c>
      <c r="P18" s="188">
        <v>25627</v>
      </c>
      <c r="Q18" s="188">
        <v>27545</v>
      </c>
      <c r="R18" s="188">
        <v>53017</v>
      </c>
      <c r="S18" s="188">
        <v>25575</v>
      </c>
      <c r="T18" s="188">
        <v>27442</v>
      </c>
      <c r="V18" s="189" t="s">
        <v>139</v>
      </c>
      <c r="W18" s="189">
        <v>669</v>
      </c>
      <c r="X18" s="189">
        <v>1206</v>
      </c>
      <c r="Y18" s="189">
        <v>3</v>
      </c>
      <c r="Z18" s="189">
        <v>1878</v>
      </c>
      <c r="AA18" s="189">
        <v>883</v>
      </c>
      <c r="AB18" s="189">
        <v>977</v>
      </c>
      <c r="AC18" s="189">
        <v>3</v>
      </c>
      <c r="AD18" s="189">
        <v>1863</v>
      </c>
      <c r="AE18" s="189">
        <v>15</v>
      </c>
      <c r="AF18" s="387">
        <v>3.5422600298017617</v>
      </c>
      <c r="AG18" s="387">
        <v>3.5139672180621315</v>
      </c>
    </row>
    <row r="19" spans="1:33" ht="22.5" customHeight="1">
      <c r="A19" s="309" t="s">
        <v>15</v>
      </c>
      <c r="B19" s="58">
        <f t="shared" si="5"/>
        <v>-92</v>
      </c>
      <c r="C19" s="265">
        <f t="shared" si="6"/>
        <v>197</v>
      </c>
      <c r="D19" s="265">
        <f t="shared" si="7"/>
        <v>289</v>
      </c>
      <c r="E19" s="265">
        <f t="shared" si="8"/>
        <v>-70</v>
      </c>
      <c r="F19" s="264">
        <f t="shared" si="9"/>
        <v>129</v>
      </c>
      <c r="G19" s="264">
        <f t="shared" si="10"/>
        <v>199</v>
      </c>
      <c r="H19" s="265">
        <f t="shared" si="0"/>
        <v>-22</v>
      </c>
      <c r="I19" s="264">
        <f t="shared" si="11"/>
        <v>68</v>
      </c>
      <c r="J19" s="264">
        <f t="shared" si="12"/>
        <v>90</v>
      </c>
      <c r="K19" s="62">
        <f t="shared" si="2"/>
        <v>19.2</v>
      </c>
      <c r="L19" s="63">
        <f t="shared" si="3"/>
        <v>28.2</v>
      </c>
      <c r="M19" s="119"/>
      <c r="N19" s="192" t="s">
        <v>15</v>
      </c>
      <c r="O19" s="188">
        <v>10020</v>
      </c>
      <c r="P19" s="188">
        <v>4591</v>
      </c>
      <c r="Q19" s="188">
        <v>5429</v>
      </c>
      <c r="R19" s="188">
        <v>10261</v>
      </c>
      <c r="S19" s="188">
        <v>4718</v>
      </c>
      <c r="T19" s="188">
        <v>5543</v>
      </c>
      <c r="V19" s="189" t="s">
        <v>140</v>
      </c>
      <c r="W19" s="189">
        <v>68</v>
      </c>
      <c r="X19" s="189">
        <v>129</v>
      </c>
      <c r="Y19" s="189"/>
      <c r="Z19" s="189">
        <v>197</v>
      </c>
      <c r="AA19" s="189">
        <v>90</v>
      </c>
      <c r="AB19" s="189">
        <v>199</v>
      </c>
      <c r="AC19" s="189"/>
      <c r="AD19" s="189">
        <v>289</v>
      </c>
      <c r="AE19" s="189">
        <v>-92</v>
      </c>
      <c r="AF19" s="387">
        <v>1.9198908488451418</v>
      </c>
      <c r="AG19" s="387">
        <v>2.8164896208946497</v>
      </c>
    </row>
    <row r="20" spans="1:33" ht="22.5" customHeight="1">
      <c r="A20" s="310" t="s">
        <v>49</v>
      </c>
      <c r="B20" s="58">
        <f t="shared" si="5"/>
        <v>-92</v>
      </c>
      <c r="C20" s="265">
        <f t="shared" si="6"/>
        <v>197</v>
      </c>
      <c r="D20" s="265">
        <f t="shared" si="7"/>
        <v>289</v>
      </c>
      <c r="E20" s="265">
        <f t="shared" si="8"/>
        <v>-70</v>
      </c>
      <c r="F20" s="264">
        <f t="shared" si="9"/>
        <v>129</v>
      </c>
      <c r="G20" s="264">
        <f t="shared" si="10"/>
        <v>199</v>
      </c>
      <c r="H20" s="265">
        <f t="shared" si="0"/>
        <v>-22</v>
      </c>
      <c r="I20" s="264">
        <f t="shared" si="11"/>
        <v>68</v>
      </c>
      <c r="J20" s="264">
        <f t="shared" si="12"/>
        <v>90</v>
      </c>
      <c r="K20" s="62">
        <f t="shared" si="2"/>
        <v>19.2</v>
      </c>
      <c r="L20" s="63">
        <f t="shared" si="3"/>
        <v>28.2</v>
      </c>
      <c r="M20" s="119"/>
      <c r="N20" s="191" t="s">
        <v>49</v>
      </c>
      <c r="O20" s="188">
        <v>10020</v>
      </c>
      <c r="P20" s="188">
        <v>4591</v>
      </c>
      <c r="Q20" s="188">
        <v>5429</v>
      </c>
      <c r="R20" s="188">
        <v>10261</v>
      </c>
      <c r="S20" s="188">
        <v>4718</v>
      </c>
      <c r="T20" s="188">
        <v>5543</v>
      </c>
      <c r="V20" s="189" t="s">
        <v>141</v>
      </c>
      <c r="W20" s="189">
        <v>68</v>
      </c>
      <c r="X20" s="189">
        <v>129</v>
      </c>
      <c r="Y20" s="189"/>
      <c r="Z20" s="189">
        <v>197</v>
      </c>
      <c r="AA20" s="189">
        <v>90</v>
      </c>
      <c r="AB20" s="189">
        <v>199</v>
      </c>
      <c r="AC20" s="189"/>
      <c r="AD20" s="189">
        <v>289</v>
      </c>
      <c r="AE20" s="189">
        <v>-92</v>
      </c>
      <c r="AF20" s="387">
        <v>1.9198908488451418</v>
      </c>
      <c r="AG20" s="387">
        <v>2.8164896208946497</v>
      </c>
    </row>
    <row r="21" spans="1:33" ht="22.5" customHeight="1">
      <c r="A21" s="309" t="s">
        <v>16</v>
      </c>
      <c r="B21" s="58">
        <f t="shared" si="5"/>
        <v>-140</v>
      </c>
      <c r="C21" s="265">
        <f t="shared" si="6"/>
        <v>660</v>
      </c>
      <c r="D21" s="265">
        <f t="shared" si="7"/>
        <v>800</v>
      </c>
      <c r="E21" s="265">
        <f t="shared" si="8"/>
        <v>-70</v>
      </c>
      <c r="F21" s="264">
        <f t="shared" si="9"/>
        <v>343</v>
      </c>
      <c r="G21" s="264">
        <f t="shared" si="10"/>
        <v>413</v>
      </c>
      <c r="H21" s="265">
        <f t="shared" si="0"/>
        <v>-70</v>
      </c>
      <c r="I21" s="264">
        <f t="shared" si="11"/>
        <v>317</v>
      </c>
      <c r="J21" s="264">
        <f t="shared" si="12"/>
        <v>387</v>
      </c>
      <c r="K21" s="62">
        <f t="shared" si="2"/>
        <v>24.6</v>
      </c>
      <c r="L21" s="63">
        <f t="shared" si="3"/>
        <v>29.8</v>
      </c>
      <c r="M21" s="119"/>
      <c r="N21" s="192" t="s">
        <v>16</v>
      </c>
      <c r="O21" s="188">
        <v>26460</v>
      </c>
      <c r="P21" s="188">
        <v>12484</v>
      </c>
      <c r="Q21" s="188">
        <v>13976</v>
      </c>
      <c r="R21" s="188">
        <v>26852</v>
      </c>
      <c r="S21" s="188">
        <v>12662</v>
      </c>
      <c r="T21" s="188">
        <v>14190</v>
      </c>
      <c r="V21" s="189" t="s">
        <v>142</v>
      </c>
      <c r="W21" s="189">
        <v>314</v>
      </c>
      <c r="X21" s="189">
        <v>343</v>
      </c>
      <c r="Y21" s="189">
        <v>3</v>
      </c>
      <c r="Z21" s="189">
        <v>660</v>
      </c>
      <c r="AA21" s="189">
        <v>387</v>
      </c>
      <c r="AB21" s="189">
        <v>413</v>
      </c>
      <c r="AC21" s="189"/>
      <c r="AD21" s="189">
        <v>800</v>
      </c>
      <c r="AE21" s="189">
        <v>-140</v>
      </c>
      <c r="AF21" s="387">
        <v>2.4579174735587666</v>
      </c>
      <c r="AG21" s="387">
        <v>2.9792939073439597</v>
      </c>
    </row>
    <row r="22" spans="1:33" ht="22.5" customHeight="1">
      <c r="A22" s="306" t="s">
        <v>17</v>
      </c>
      <c r="B22" s="58">
        <f t="shared" si="5"/>
        <v>-38</v>
      </c>
      <c r="C22" s="265">
        <f t="shared" si="6"/>
        <v>432</v>
      </c>
      <c r="D22" s="265">
        <f t="shared" si="7"/>
        <v>470</v>
      </c>
      <c r="E22" s="265">
        <f t="shared" si="8"/>
        <v>2</v>
      </c>
      <c r="F22" s="266">
        <f t="shared" si="9"/>
        <v>264</v>
      </c>
      <c r="G22" s="266">
        <f t="shared" si="10"/>
        <v>262</v>
      </c>
      <c r="H22" s="265">
        <f t="shared" si="0"/>
        <v>-40</v>
      </c>
      <c r="I22" s="266">
        <f t="shared" si="11"/>
        <v>168</v>
      </c>
      <c r="J22" s="266">
        <f t="shared" si="12"/>
        <v>208</v>
      </c>
      <c r="K22" s="59">
        <f t="shared" si="2"/>
        <v>24</v>
      </c>
      <c r="L22" s="60">
        <f t="shared" si="3"/>
        <v>26.1</v>
      </c>
      <c r="M22" s="119"/>
      <c r="N22" s="191" t="s">
        <v>17</v>
      </c>
      <c r="O22" s="188">
        <v>17846</v>
      </c>
      <c r="P22" s="188">
        <v>8321</v>
      </c>
      <c r="Q22" s="188">
        <v>9525</v>
      </c>
      <c r="R22" s="188">
        <v>18029</v>
      </c>
      <c r="S22" s="188">
        <v>8413</v>
      </c>
      <c r="T22" s="188">
        <v>9616</v>
      </c>
      <c r="V22" s="189" t="s">
        <v>143</v>
      </c>
      <c r="W22" s="189">
        <v>167</v>
      </c>
      <c r="X22" s="189">
        <v>264</v>
      </c>
      <c r="Y22" s="189">
        <v>1</v>
      </c>
      <c r="Z22" s="189">
        <v>432</v>
      </c>
      <c r="AA22" s="189">
        <v>208</v>
      </c>
      <c r="AB22" s="189">
        <v>262</v>
      </c>
      <c r="AC22" s="189"/>
      <c r="AD22" s="189">
        <v>470</v>
      </c>
      <c r="AE22" s="189">
        <v>-38</v>
      </c>
      <c r="AF22" s="387">
        <v>2.396139552942482</v>
      </c>
      <c r="AG22" s="387">
        <v>2.606911087692052</v>
      </c>
    </row>
    <row r="23" spans="1:33" ht="22.5" customHeight="1">
      <c r="A23" s="307" t="s">
        <v>18</v>
      </c>
      <c r="B23" s="61">
        <f t="shared" si="5"/>
        <v>-39</v>
      </c>
      <c r="C23" s="99">
        <f t="shared" si="6"/>
        <v>83</v>
      </c>
      <c r="D23" s="99">
        <f t="shared" si="7"/>
        <v>122</v>
      </c>
      <c r="E23" s="99">
        <f t="shared" si="8"/>
        <v>-21</v>
      </c>
      <c r="F23" s="267">
        <f t="shared" si="9"/>
        <v>51</v>
      </c>
      <c r="G23" s="267">
        <f t="shared" si="10"/>
        <v>72</v>
      </c>
      <c r="H23" s="99">
        <f t="shared" si="0"/>
        <v>-18</v>
      </c>
      <c r="I23" s="267">
        <f t="shared" si="11"/>
        <v>32</v>
      </c>
      <c r="J23" s="267">
        <f t="shared" si="12"/>
        <v>50</v>
      </c>
      <c r="K23" s="53">
        <f t="shared" si="2"/>
        <v>16.9</v>
      </c>
      <c r="L23" s="54">
        <f t="shared" si="3"/>
        <v>24.8</v>
      </c>
      <c r="M23" s="119"/>
      <c r="N23" s="191" t="s">
        <v>18</v>
      </c>
      <c r="O23" s="188">
        <v>4827</v>
      </c>
      <c r="P23" s="188">
        <v>2215</v>
      </c>
      <c r="Q23" s="188">
        <v>2612</v>
      </c>
      <c r="R23" s="188">
        <v>4917</v>
      </c>
      <c r="S23" s="188">
        <v>2254</v>
      </c>
      <c r="T23" s="188">
        <v>2663</v>
      </c>
      <c r="V23" s="189" t="s">
        <v>144</v>
      </c>
      <c r="W23" s="189">
        <v>32</v>
      </c>
      <c r="X23" s="189">
        <v>51</v>
      </c>
      <c r="Y23" s="189"/>
      <c r="Z23" s="189">
        <v>83</v>
      </c>
      <c r="AA23" s="189">
        <v>50</v>
      </c>
      <c r="AB23" s="189">
        <v>72</v>
      </c>
      <c r="AC23" s="189"/>
      <c r="AD23" s="189">
        <v>122</v>
      </c>
      <c r="AE23" s="189">
        <v>-39</v>
      </c>
      <c r="AF23" s="387">
        <v>1.6880211511083993</v>
      </c>
      <c r="AG23" s="387">
        <v>2.481187716087045</v>
      </c>
    </row>
    <row r="24" spans="1:33" ht="22.5" customHeight="1">
      <c r="A24" s="308" t="s">
        <v>19</v>
      </c>
      <c r="B24" s="61">
        <f t="shared" si="5"/>
        <v>-63</v>
      </c>
      <c r="C24" s="99">
        <f t="shared" si="6"/>
        <v>145</v>
      </c>
      <c r="D24" s="99">
        <f t="shared" si="7"/>
        <v>208</v>
      </c>
      <c r="E24" s="99">
        <f t="shared" si="8"/>
        <v>-51</v>
      </c>
      <c r="F24" s="269">
        <f t="shared" si="9"/>
        <v>28</v>
      </c>
      <c r="G24" s="269">
        <f t="shared" si="10"/>
        <v>79</v>
      </c>
      <c r="H24" s="99">
        <f t="shared" si="0"/>
        <v>-12</v>
      </c>
      <c r="I24" s="269">
        <f t="shared" si="11"/>
        <v>117</v>
      </c>
      <c r="J24" s="269">
        <f t="shared" si="12"/>
        <v>129</v>
      </c>
      <c r="K24" s="56">
        <f t="shared" si="2"/>
        <v>37.1</v>
      </c>
      <c r="L24" s="57">
        <f t="shared" si="3"/>
        <v>53.3</v>
      </c>
      <c r="M24" s="119"/>
      <c r="N24" s="190" t="s">
        <v>19</v>
      </c>
      <c r="O24" s="188">
        <v>3787</v>
      </c>
      <c r="P24" s="188">
        <v>1948</v>
      </c>
      <c r="Q24" s="188">
        <v>1839</v>
      </c>
      <c r="R24" s="188">
        <v>3906</v>
      </c>
      <c r="S24" s="188">
        <v>1995</v>
      </c>
      <c r="T24" s="188">
        <v>1911</v>
      </c>
      <c r="V24" s="189" t="s">
        <v>145</v>
      </c>
      <c r="W24" s="189">
        <v>115</v>
      </c>
      <c r="X24" s="189">
        <v>28</v>
      </c>
      <c r="Y24" s="189">
        <v>2</v>
      </c>
      <c r="Z24" s="189">
        <v>145</v>
      </c>
      <c r="AA24" s="189">
        <v>129</v>
      </c>
      <c r="AB24" s="189">
        <v>79</v>
      </c>
      <c r="AC24" s="189"/>
      <c r="AD24" s="189">
        <v>208</v>
      </c>
      <c r="AE24" s="189">
        <v>-63</v>
      </c>
      <c r="AF24" s="387">
        <v>3.7122375832053254</v>
      </c>
      <c r="AG24" s="387">
        <v>5.325140809011777</v>
      </c>
    </row>
    <row r="25" spans="1:33" ht="22.5" customHeight="1">
      <c r="A25" s="309" t="s">
        <v>20</v>
      </c>
      <c r="B25" s="58">
        <f t="shared" si="5"/>
        <v>-178</v>
      </c>
      <c r="C25" s="265">
        <f t="shared" si="6"/>
        <v>1032</v>
      </c>
      <c r="D25" s="265">
        <f t="shared" si="7"/>
        <v>1210</v>
      </c>
      <c r="E25" s="265">
        <f t="shared" si="8"/>
        <v>-132</v>
      </c>
      <c r="F25" s="267">
        <f t="shared" si="9"/>
        <v>652</v>
      </c>
      <c r="G25" s="267">
        <f t="shared" si="10"/>
        <v>784</v>
      </c>
      <c r="H25" s="265">
        <f t="shared" si="0"/>
        <v>-46</v>
      </c>
      <c r="I25" s="267">
        <f t="shared" si="11"/>
        <v>380</v>
      </c>
      <c r="J25" s="267">
        <f t="shared" si="12"/>
        <v>426</v>
      </c>
      <c r="K25" s="53">
        <f t="shared" si="2"/>
        <v>21.6</v>
      </c>
      <c r="L25" s="54">
        <f t="shared" si="3"/>
        <v>25.3</v>
      </c>
      <c r="M25" s="119"/>
      <c r="N25" s="192" t="s">
        <v>20</v>
      </c>
      <c r="O25" s="188">
        <v>47320</v>
      </c>
      <c r="P25" s="188">
        <v>22200</v>
      </c>
      <c r="Q25" s="188">
        <v>25120</v>
      </c>
      <c r="R25" s="188">
        <v>47831</v>
      </c>
      <c r="S25" s="188">
        <v>22450</v>
      </c>
      <c r="T25" s="188">
        <v>25381</v>
      </c>
      <c r="V25" s="189" t="s">
        <v>146</v>
      </c>
      <c r="W25" s="189">
        <v>377</v>
      </c>
      <c r="X25" s="189">
        <v>652</v>
      </c>
      <c r="Y25" s="189">
        <v>3</v>
      </c>
      <c r="Z25" s="189">
        <v>1032</v>
      </c>
      <c r="AA25" s="189">
        <v>423</v>
      </c>
      <c r="AB25" s="189">
        <v>784</v>
      </c>
      <c r="AC25" s="189">
        <v>3</v>
      </c>
      <c r="AD25" s="189">
        <v>1210</v>
      </c>
      <c r="AE25" s="189">
        <v>-178</v>
      </c>
      <c r="AF25" s="387">
        <v>2.1575965378102064</v>
      </c>
      <c r="AG25" s="387">
        <v>2.5297401266960757</v>
      </c>
    </row>
    <row r="26" spans="1:33" ht="22.5" customHeight="1">
      <c r="A26" s="306" t="s">
        <v>21</v>
      </c>
      <c r="B26" s="58">
        <f t="shared" si="5"/>
        <v>-59</v>
      </c>
      <c r="C26" s="265">
        <f t="shared" si="6"/>
        <v>312</v>
      </c>
      <c r="D26" s="265">
        <f t="shared" si="7"/>
        <v>371</v>
      </c>
      <c r="E26" s="265">
        <f t="shared" si="8"/>
        <v>-35</v>
      </c>
      <c r="F26" s="266">
        <f t="shared" si="9"/>
        <v>207</v>
      </c>
      <c r="G26" s="266">
        <f t="shared" si="10"/>
        <v>242</v>
      </c>
      <c r="H26" s="265">
        <f t="shared" si="0"/>
        <v>-24</v>
      </c>
      <c r="I26" s="266">
        <f t="shared" si="11"/>
        <v>105</v>
      </c>
      <c r="J26" s="266">
        <f t="shared" si="12"/>
        <v>129</v>
      </c>
      <c r="K26" s="59">
        <f t="shared" si="2"/>
        <v>23.8</v>
      </c>
      <c r="L26" s="60">
        <f t="shared" si="3"/>
        <v>28.3</v>
      </c>
      <c r="M26" s="119"/>
      <c r="N26" s="190" t="s">
        <v>21</v>
      </c>
      <c r="O26" s="188">
        <v>12944</v>
      </c>
      <c r="P26" s="188">
        <v>6039</v>
      </c>
      <c r="Q26" s="188">
        <v>6905</v>
      </c>
      <c r="R26" s="188">
        <v>13106</v>
      </c>
      <c r="S26" s="188">
        <v>6132</v>
      </c>
      <c r="T26" s="188">
        <v>6974</v>
      </c>
      <c r="V26" s="189" t="s">
        <v>147</v>
      </c>
      <c r="W26" s="189">
        <v>104</v>
      </c>
      <c r="X26" s="189">
        <v>207</v>
      </c>
      <c r="Y26" s="189">
        <v>1</v>
      </c>
      <c r="Z26" s="189">
        <v>312</v>
      </c>
      <c r="AA26" s="189">
        <v>129</v>
      </c>
      <c r="AB26" s="189">
        <v>242</v>
      </c>
      <c r="AC26" s="189"/>
      <c r="AD26" s="189">
        <v>371</v>
      </c>
      <c r="AE26" s="189">
        <v>-59</v>
      </c>
      <c r="AF26" s="387">
        <v>2.3805890431863266</v>
      </c>
      <c r="AG26" s="387">
        <v>2.8307645353273307</v>
      </c>
    </row>
    <row r="27" spans="1:33" ht="22.5" customHeight="1">
      <c r="A27" s="307" t="s">
        <v>22</v>
      </c>
      <c r="B27" s="61">
        <f t="shared" si="5"/>
        <v>-48</v>
      </c>
      <c r="C27" s="99">
        <f t="shared" si="6"/>
        <v>160</v>
      </c>
      <c r="D27" s="99">
        <f t="shared" si="7"/>
        <v>208</v>
      </c>
      <c r="E27" s="99">
        <f t="shared" si="8"/>
        <v>-52</v>
      </c>
      <c r="F27" s="268">
        <f t="shared" si="9"/>
        <v>106</v>
      </c>
      <c r="G27" s="268">
        <f t="shared" si="10"/>
        <v>158</v>
      </c>
      <c r="H27" s="99">
        <f t="shared" si="0"/>
        <v>4</v>
      </c>
      <c r="I27" s="268">
        <f t="shared" si="11"/>
        <v>54</v>
      </c>
      <c r="J27" s="268">
        <f t="shared" si="12"/>
        <v>50</v>
      </c>
      <c r="K27" s="53">
        <f t="shared" si="2"/>
        <v>20.8</v>
      </c>
      <c r="L27" s="54">
        <f t="shared" si="3"/>
        <v>27</v>
      </c>
      <c r="M27" s="119"/>
      <c r="N27" s="190" t="s">
        <v>22</v>
      </c>
      <c r="O27" s="188">
        <v>7597</v>
      </c>
      <c r="P27" s="188">
        <v>3550</v>
      </c>
      <c r="Q27" s="188">
        <v>4047</v>
      </c>
      <c r="R27" s="188">
        <v>7696</v>
      </c>
      <c r="S27" s="188">
        <v>3598</v>
      </c>
      <c r="T27" s="188">
        <v>4098</v>
      </c>
      <c r="V27" s="189" t="s">
        <v>148</v>
      </c>
      <c r="W27" s="189">
        <v>54</v>
      </c>
      <c r="X27" s="189">
        <v>106</v>
      </c>
      <c r="Y27" s="189"/>
      <c r="Z27" s="189">
        <v>160</v>
      </c>
      <c r="AA27" s="189">
        <v>50</v>
      </c>
      <c r="AB27" s="189">
        <v>158</v>
      </c>
      <c r="AC27" s="189"/>
      <c r="AD27" s="189">
        <v>208</v>
      </c>
      <c r="AE27" s="189">
        <v>-48</v>
      </c>
      <c r="AF27" s="387">
        <v>2.079002079002079</v>
      </c>
      <c r="AG27" s="387">
        <v>2.7027027027027026</v>
      </c>
    </row>
    <row r="28" spans="1:33" ht="22.5" customHeight="1">
      <c r="A28" s="311" t="s">
        <v>50</v>
      </c>
      <c r="B28" s="61">
        <f t="shared" si="5"/>
        <v>-71</v>
      </c>
      <c r="C28" s="99">
        <f t="shared" si="6"/>
        <v>560</v>
      </c>
      <c r="D28" s="99">
        <f t="shared" si="7"/>
        <v>631</v>
      </c>
      <c r="E28" s="99">
        <f t="shared" si="8"/>
        <v>-45</v>
      </c>
      <c r="F28" s="269">
        <f t="shared" si="9"/>
        <v>339</v>
      </c>
      <c r="G28" s="269">
        <f t="shared" si="10"/>
        <v>384</v>
      </c>
      <c r="H28" s="99">
        <f t="shared" si="0"/>
        <v>-26</v>
      </c>
      <c r="I28" s="269">
        <f t="shared" si="11"/>
        <v>221</v>
      </c>
      <c r="J28" s="269">
        <f t="shared" si="12"/>
        <v>247</v>
      </c>
      <c r="K28" s="56">
        <f t="shared" si="2"/>
        <v>20.7</v>
      </c>
      <c r="L28" s="57">
        <f t="shared" si="3"/>
        <v>23.3</v>
      </c>
      <c r="M28" s="119"/>
      <c r="N28" s="193" t="s">
        <v>50</v>
      </c>
      <c r="O28" s="188">
        <v>26779</v>
      </c>
      <c r="P28" s="188">
        <v>12611</v>
      </c>
      <c r="Q28" s="188">
        <v>14168</v>
      </c>
      <c r="R28" s="188">
        <v>27029</v>
      </c>
      <c r="S28" s="188">
        <v>12720</v>
      </c>
      <c r="T28" s="188">
        <v>14309</v>
      </c>
      <c r="V28" s="189" t="s">
        <v>149</v>
      </c>
      <c r="W28" s="189">
        <v>219</v>
      </c>
      <c r="X28" s="189">
        <v>339</v>
      </c>
      <c r="Y28" s="189">
        <v>2</v>
      </c>
      <c r="Z28" s="189">
        <v>560</v>
      </c>
      <c r="AA28" s="189">
        <v>244</v>
      </c>
      <c r="AB28" s="189">
        <v>384</v>
      </c>
      <c r="AC28" s="189">
        <v>3</v>
      </c>
      <c r="AD28" s="189">
        <v>631</v>
      </c>
      <c r="AE28" s="189">
        <v>-71</v>
      </c>
      <c r="AF28" s="387">
        <v>2.071848755040882</v>
      </c>
      <c r="AG28" s="387">
        <v>2.334529579340708</v>
      </c>
    </row>
    <row r="29" spans="1:33" ht="22.5" customHeight="1">
      <c r="A29" s="309" t="s">
        <v>23</v>
      </c>
      <c r="B29" s="58">
        <f t="shared" si="5"/>
        <v>-195</v>
      </c>
      <c r="C29" s="265">
        <f t="shared" si="6"/>
        <v>1474</v>
      </c>
      <c r="D29" s="265">
        <f t="shared" si="7"/>
        <v>1669</v>
      </c>
      <c r="E29" s="265">
        <f t="shared" si="8"/>
        <v>-48</v>
      </c>
      <c r="F29" s="269">
        <f t="shared" si="9"/>
        <v>919</v>
      </c>
      <c r="G29" s="269">
        <f t="shared" si="10"/>
        <v>967</v>
      </c>
      <c r="H29" s="265">
        <f t="shared" si="0"/>
        <v>-147</v>
      </c>
      <c r="I29" s="269">
        <f t="shared" si="11"/>
        <v>555</v>
      </c>
      <c r="J29" s="269">
        <f t="shared" si="12"/>
        <v>702</v>
      </c>
      <c r="K29" s="56">
        <f t="shared" si="2"/>
        <v>27.1</v>
      </c>
      <c r="L29" s="57">
        <f t="shared" si="3"/>
        <v>30.7</v>
      </c>
      <c r="M29" s="119"/>
      <c r="N29" s="192" t="s">
        <v>23</v>
      </c>
      <c r="O29" s="188">
        <v>53645</v>
      </c>
      <c r="P29" s="188">
        <v>25284</v>
      </c>
      <c r="Q29" s="188">
        <v>28361</v>
      </c>
      <c r="R29" s="188">
        <v>54291</v>
      </c>
      <c r="S29" s="188">
        <v>25616</v>
      </c>
      <c r="T29" s="188">
        <v>28675</v>
      </c>
      <c r="V29" s="189" t="s">
        <v>150</v>
      </c>
      <c r="W29" s="189">
        <v>549</v>
      </c>
      <c r="X29" s="189">
        <v>919</v>
      </c>
      <c r="Y29" s="189">
        <v>6</v>
      </c>
      <c r="Z29" s="189">
        <v>1474</v>
      </c>
      <c r="AA29" s="189">
        <v>699</v>
      </c>
      <c r="AB29" s="189">
        <v>967</v>
      </c>
      <c r="AC29" s="189">
        <v>3</v>
      </c>
      <c r="AD29" s="189">
        <v>1669</v>
      </c>
      <c r="AE29" s="189">
        <v>-195</v>
      </c>
      <c r="AF29" s="387">
        <v>2.7149988027481533</v>
      </c>
      <c r="AG29" s="387">
        <v>3.074174356707373</v>
      </c>
    </row>
    <row r="30" spans="1:33" ht="22.5" customHeight="1">
      <c r="A30" s="306" t="s">
        <v>51</v>
      </c>
      <c r="B30" s="58">
        <f t="shared" si="5"/>
        <v>-46</v>
      </c>
      <c r="C30" s="265">
        <f t="shared" si="6"/>
        <v>272</v>
      </c>
      <c r="D30" s="265">
        <f t="shared" si="7"/>
        <v>318</v>
      </c>
      <c r="E30" s="265">
        <f t="shared" si="8"/>
        <v>-36</v>
      </c>
      <c r="F30" s="266">
        <f t="shared" si="9"/>
        <v>166</v>
      </c>
      <c r="G30" s="266">
        <f t="shared" si="10"/>
        <v>202</v>
      </c>
      <c r="H30" s="265">
        <f t="shared" si="0"/>
        <v>-10</v>
      </c>
      <c r="I30" s="266">
        <f t="shared" si="11"/>
        <v>106</v>
      </c>
      <c r="J30" s="266">
        <f t="shared" si="12"/>
        <v>116</v>
      </c>
      <c r="K30" s="59">
        <f t="shared" si="2"/>
        <v>33.9</v>
      </c>
      <c r="L30" s="60">
        <f t="shared" si="3"/>
        <v>39.6</v>
      </c>
      <c r="M30" s="119"/>
      <c r="N30" s="194" t="s">
        <v>51</v>
      </c>
      <c r="O30" s="188">
        <v>7921</v>
      </c>
      <c r="P30" s="188">
        <v>3645</v>
      </c>
      <c r="Q30" s="188">
        <v>4276</v>
      </c>
      <c r="R30" s="188">
        <v>8021</v>
      </c>
      <c r="S30" s="188">
        <v>3697</v>
      </c>
      <c r="T30" s="188">
        <v>4324</v>
      </c>
      <c r="V30" s="189" t="s">
        <v>151</v>
      </c>
      <c r="W30" s="189">
        <v>104</v>
      </c>
      <c r="X30" s="189">
        <v>166</v>
      </c>
      <c r="Y30" s="189">
        <v>2</v>
      </c>
      <c r="Z30" s="189">
        <v>272</v>
      </c>
      <c r="AA30" s="189">
        <v>114</v>
      </c>
      <c r="AB30" s="189">
        <v>202</v>
      </c>
      <c r="AC30" s="189">
        <v>2</v>
      </c>
      <c r="AD30" s="189">
        <v>318</v>
      </c>
      <c r="AE30" s="189">
        <v>-46</v>
      </c>
      <c r="AF30" s="387">
        <v>3.391098366787184</v>
      </c>
      <c r="AG30" s="387">
        <v>3.964592943523251</v>
      </c>
    </row>
    <row r="31" spans="1:33" ht="22.5" customHeight="1">
      <c r="A31" s="307" t="s">
        <v>52</v>
      </c>
      <c r="B31" s="61">
        <f t="shared" si="5"/>
        <v>37</v>
      </c>
      <c r="C31" s="99">
        <f t="shared" si="6"/>
        <v>249</v>
      </c>
      <c r="D31" s="99">
        <f t="shared" si="7"/>
        <v>212</v>
      </c>
      <c r="E31" s="99">
        <f t="shared" si="8"/>
        <v>38</v>
      </c>
      <c r="F31" s="267">
        <f t="shared" si="9"/>
        <v>186</v>
      </c>
      <c r="G31" s="267">
        <f t="shared" si="10"/>
        <v>148</v>
      </c>
      <c r="H31" s="99">
        <f t="shared" si="0"/>
        <v>-1</v>
      </c>
      <c r="I31" s="267">
        <f t="shared" si="11"/>
        <v>63</v>
      </c>
      <c r="J31" s="267">
        <f t="shared" si="12"/>
        <v>64</v>
      </c>
      <c r="K31" s="53">
        <f t="shared" si="2"/>
        <v>33.3</v>
      </c>
      <c r="L31" s="54">
        <f t="shared" si="3"/>
        <v>28.4</v>
      </c>
      <c r="M31" s="119"/>
      <c r="N31" s="194" t="s">
        <v>52</v>
      </c>
      <c r="O31" s="188">
        <v>7466</v>
      </c>
      <c r="P31" s="188">
        <v>3522</v>
      </c>
      <c r="Q31" s="188">
        <v>3944</v>
      </c>
      <c r="R31" s="188">
        <v>7471</v>
      </c>
      <c r="S31" s="188">
        <v>3527</v>
      </c>
      <c r="T31" s="188">
        <v>3944</v>
      </c>
      <c r="V31" s="189" t="s">
        <v>152</v>
      </c>
      <c r="W31" s="189">
        <v>63</v>
      </c>
      <c r="X31" s="189">
        <v>186</v>
      </c>
      <c r="Y31" s="189"/>
      <c r="Z31" s="189">
        <v>249</v>
      </c>
      <c r="AA31" s="189">
        <v>64</v>
      </c>
      <c r="AB31" s="189">
        <v>148</v>
      </c>
      <c r="AC31" s="189"/>
      <c r="AD31" s="189">
        <v>212</v>
      </c>
      <c r="AE31" s="189">
        <v>37</v>
      </c>
      <c r="AF31" s="387">
        <v>3.332887163699639</v>
      </c>
      <c r="AG31" s="387">
        <v>2.8376388702984876</v>
      </c>
    </row>
    <row r="32" spans="1:33" ht="22.5" customHeight="1">
      <c r="A32" s="307" t="s">
        <v>53</v>
      </c>
      <c r="B32" s="61">
        <f t="shared" si="5"/>
        <v>-89</v>
      </c>
      <c r="C32" s="99">
        <f t="shared" si="6"/>
        <v>149</v>
      </c>
      <c r="D32" s="99">
        <f t="shared" si="7"/>
        <v>238</v>
      </c>
      <c r="E32" s="99">
        <f t="shared" si="8"/>
        <v>-26</v>
      </c>
      <c r="F32" s="267">
        <f t="shared" si="9"/>
        <v>87</v>
      </c>
      <c r="G32" s="267">
        <f t="shared" si="10"/>
        <v>113</v>
      </c>
      <c r="H32" s="99">
        <f t="shared" si="0"/>
        <v>-63</v>
      </c>
      <c r="I32" s="267">
        <f t="shared" si="11"/>
        <v>62</v>
      </c>
      <c r="J32" s="267">
        <f t="shared" si="12"/>
        <v>125</v>
      </c>
      <c r="K32" s="53">
        <f t="shared" si="2"/>
        <v>23.2</v>
      </c>
      <c r="L32" s="54">
        <f t="shared" si="3"/>
        <v>37</v>
      </c>
      <c r="M32" s="119"/>
      <c r="N32" s="194" t="s">
        <v>53</v>
      </c>
      <c r="O32" s="188">
        <v>6261</v>
      </c>
      <c r="P32" s="188">
        <v>3027</v>
      </c>
      <c r="Q32" s="188">
        <v>3234</v>
      </c>
      <c r="R32" s="188">
        <v>6428</v>
      </c>
      <c r="S32" s="188">
        <v>3097</v>
      </c>
      <c r="T32" s="188">
        <v>3331</v>
      </c>
      <c r="V32" s="189" t="s">
        <v>153</v>
      </c>
      <c r="W32" s="189">
        <v>62</v>
      </c>
      <c r="X32" s="189">
        <v>87</v>
      </c>
      <c r="Y32" s="189"/>
      <c r="Z32" s="189">
        <v>149</v>
      </c>
      <c r="AA32" s="189">
        <v>125</v>
      </c>
      <c r="AB32" s="189">
        <v>113</v>
      </c>
      <c r="AC32" s="189"/>
      <c r="AD32" s="189">
        <v>238</v>
      </c>
      <c r="AE32" s="189">
        <v>-89</v>
      </c>
      <c r="AF32" s="387">
        <v>2.31798382078407</v>
      </c>
      <c r="AG32" s="387">
        <v>3.702551337896702</v>
      </c>
    </row>
    <row r="33" spans="1:33" ht="22.5" customHeight="1">
      <c r="A33" s="307" t="s">
        <v>54</v>
      </c>
      <c r="B33" s="61">
        <f t="shared" si="5"/>
        <v>-13</v>
      </c>
      <c r="C33" s="99">
        <f t="shared" si="6"/>
        <v>204</v>
      </c>
      <c r="D33" s="99">
        <f t="shared" si="7"/>
        <v>217</v>
      </c>
      <c r="E33" s="99">
        <f t="shared" si="8"/>
        <v>2</v>
      </c>
      <c r="F33" s="268">
        <f t="shared" si="9"/>
        <v>132</v>
      </c>
      <c r="G33" s="268">
        <f t="shared" si="10"/>
        <v>130</v>
      </c>
      <c r="H33" s="99">
        <f t="shared" si="0"/>
        <v>-15</v>
      </c>
      <c r="I33" s="268">
        <f t="shared" si="11"/>
        <v>72</v>
      </c>
      <c r="J33" s="268">
        <f t="shared" si="12"/>
        <v>87</v>
      </c>
      <c r="K33" s="53">
        <f t="shared" si="2"/>
        <v>23.8</v>
      </c>
      <c r="L33" s="54">
        <f t="shared" si="3"/>
        <v>25.3</v>
      </c>
      <c r="M33" s="119"/>
      <c r="N33" s="194" t="s">
        <v>54</v>
      </c>
      <c r="O33" s="188">
        <v>8479</v>
      </c>
      <c r="P33" s="188">
        <v>3969</v>
      </c>
      <c r="Q33" s="188">
        <v>4510</v>
      </c>
      <c r="R33" s="188">
        <v>8572</v>
      </c>
      <c r="S33" s="188">
        <v>4021</v>
      </c>
      <c r="T33" s="188">
        <v>4551</v>
      </c>
      <c r="V33" s="189" t="s">
        <v>154</v>
      </c>
      <c r="W33" s="189">
        <v>70</v>
      </c>
      <c r="X33" s="189">
        <v>132</v>
      </c>
      <c r="Y33" s="189">
        <v>2</v>
      </c>
      <c r="Z33" s="189">
        <v>204</v>
      </c>
      <c r="AA33" s="189">
        <v>87</v>
      </c>
      <c r="AB33" s="189">
        <v>130</v>
      </c>
      <c r="AC33" s="189"/>
      <c r="AD33" s="189">
        <v>217</v>
      </c>
      <c r="AE33" s="189">
        <v>-13</v>
      </c>
      <c r="AF33" s="387">
        <v>2.379841343910406</v>
      </c>
      <c r="AG33" s="387">
        <v>2.5314979001399904</v>
      </c>
    </row>
    <row r="34" spans="1:33" ht="22.5" customHeight="1">
      <c r="A34" s="307" t="s">
        <v>262</v>
      </c>
      <c r="B34" s="61">
        <f t="shared" si="5"/>
        <v>-75</v>
      </c>
      <c r="C34" s="99">
        <f t="shared" si="6"/>
        <v>317</v>
      </c>
      <c r="D34" s="99">
        <f t="shared" si="7"/>
        <v>392</v>
      </c>
      <c r="E34" s="99">
        <f t="shared" si="8"/>
        <v>-48</v>
      </c>
      <c r="F34" s="267">
        <f t="shared" si="9"/>
        <v>166</v>
      </c>
      <c r="G34" s="267">
        <f t="shared" si="10"/>
        <v>214</v>
      </c>
      <c r="H34" s="99">
        <f t="shared" si="0"/>
        <v>-27</v>
      </c>
      <c r="I34" s="267">
        <f t="shared" si="11"/>
        <v>151</v>
      </c>
      <c r="J34" s="267">
        <f t="shared" si="12"/>
        <v>178</v>
      </c>
      <c r="K34" s="53">
        <f t="shared" si="2"/>
        <v>23.7</v>
      </c>
      <c r="L34" s="54">
        <f t="shared" si="3"/>
        <v>29.3</v>
      </c>
      <c r="M34" s="119"/>
      <c r="N34" s="194" t="s">
        <v>262</v>
      </c>
      <c r="O34" s="188">
        <v>13208</v>
      </c>
      <c r="P34" s="188">
        <v>6250</v>
      </c>
      <c r="Q34" s="188">
        <v>6958</v>
      </c>
      <c r="R34" s="188">
        <v>13387</v>
      </c>
      <c r="S34" s="188">
        <v>6354</v>
      </c>
      <c r="T34" s="188">
        <v>7033</v>
      </c>
      <c r="V34" s="189" t="s">
        <v>155</v>
      </c>
      <c r="W34" s="189">
        <v>151</v>
      </c>
      <c r="X34" s="189">
        <v>166</v>
      </c>
      <c r="Y34" s="189"/>
      <c r="Z34" s="189">
        <v>317</v>
      </c>
      <c r="AA34" s="189">
        <v>178</v>
      </c>
      <c r="AB34" s="189">
        <v>214</v>
      </c>
      <c r="AC34" s="189"/>
      <c r="AD34" s="189">
        <v>392</v>
      </c>
      <c r="AE34" s="189">
        <v>-75</v>
      </c>
      <c r="AF34" s="387">
        <v>2.3679689250765668</v>
      </c>
      <c r="AG34" s="387">
        <v>2.928213938895944</v>
      </c>
    </row>
    <row r="35" spans="1:33" ht="22.5" customHeight="1">
      <c r="A35" s="308" t="s">
        <v>55</v>
      </c>
      <c r="B35" s="61">
        <f t="shared" si="5"/>
        <v>-9</v>
      </c>
      <c r="C35" s="99">
        <f t="shared" si="6"/>
        <v>283</v>
      </c>
      <c r="D35" s="99">
        <f t="shared" si="7"/>
        <v>292</v>
      </c>
      <c r="E35" s="99">
        <f t="shared" si="8"/>
        <v>22</v>
      </c>
      <c r="F35" s="269">
        <f t="shared" si="9"/>
        <v>182</v>
      </c>
      <c r="G35" s="269">
        <f t="shared" si="10"/>
        <v>160</v>
      </c>
      <c r="H35" s="99">
        <f t="shared" si="0"/>
        <v>-31</v>
      </c>
      <c r="I35" s="269">
        <f t="shared" si="11"/>
        <v>101</v>
      </c>
      <c r="J35" s="269">
        <f t="shared" si="12"/>
        <v>132</v>
      </c>
      <c r="K35" s="56">
        <f t="shared" si="2"/>
        <v>27.2</v>
      </c>
      <c r="L35" s="57">
        <f t="shared" si="3"/>
        <v>28</v>
      </c>
      <c r="M35" s="119"/>
      <c r="N35" s="194" t="s">
        <v>55</v>
      </c>
      <c r="O35" s="188">
        <v>10310</v>
      </c>
      <c r="P35" s="188">
        <v>4871</v>
      </c>
      <c r="Q35" s="188">
        <v>5439</v>
      </c>
      <c r="R35" s="188">
        <v>10412</v>
      </c>
      <c r="S35" s="188">
        <v>4920</v>
      </c>
      <c r="T35" s="188">
        <v>5492</v>
      </c>
      <c r="V35" s="189" t="s">
        <v>156</v>
      </c>
      <c r="W35" s="189">
        <v>99</v>
      </c>
      <c r="X35" s="189">
        <v>182</v>
      </c>
      <c r="Y35" s="189">
        <v>2</v>
      </c>
      <c r="Z35" s="189">
        <v>283</v>
      </c>
      <c r="AA35" s="189">
        <v>131</v>
      </c>
      <c r="AB35" s="189">
        <v>160</v>
      </c>
      <c r="AC35" s="189">
        <v>1</v>
      </c>
      <c r="AD35" s="189">
        <v>292</v>
      </c>
      <c r="AE35" s="189">
        <v>-9</v>
      </c>
      <c r="AF35" s="387">
        <v>2.718017671917019</v>
      </c>
      <c r="AG35" s="387">
        <v>2.8044563964656164</v>
      </c>
    </row>
    <row r="36" spans="1:33" ht="22.5" customHeight="1">
      <c r="A36" s="309" t="s">
        <v>24</v>
      </c>
      <c r="B36" s="58">
        <f t="shared" si="5"/>
        <v>-20</v>
      </c>
      <c r="C36" s="265">
        <f t="shared" si="6"/>
        <v>1559</v>
      </c>
      <c r="D36" s="265">
        <f t="shared" si="7"/>
        <v>1579</v>
      </c>
      <c r="E36" s="265">
        <f t="shared" si="8"/>
        <v>-1</v>
      </c>
      <c r="F36" s="266">
        <f t="shared" si="9"/>
        <v>903</v>
      </c>
      <c r="G36" s="266">
        <f t="shared" si="10"/>
        <v>904</v>
      </c>
      <c r="H36" s="265">
        <f t="shared" si="0"/>
        <v>-19</v>
      </c>
      <c r="I36" s="266">
        <f t="shared" si="11"/>
        <v>656</v>
      </c>
      <c r="J36" s="266">
        <f t="shared" si="12"/>
        <v>675</v>
      </c>
      <c r="K36" s="59">
        <f t="shared" si="2"/>
        <v>37.1</v>
      </c>
      <c r="L36" s="60">
        <f t="shared" si="3"/>
        <v>37.6</v>
      </c>
      <c r="M36" s="119"/>
      <c r="N36" s="192" t="s">
        <v>24</v>
      </c>
      <c r="O36" s="188">
        <v>41677</v>
      </c>
      <c r="P36" s="188">
        <v>19395</v>
      </c>
      <c r="Q36" s="188">
        <v>22282</v>
      </c>
      <c r="R36" s="188">
        <v>41984</v>
      </c>
      <c r="S36" s="188">
        <v>19515</v>
      </c>
      <c r="T36" s="188">
        <v>22469</v>
      </c>
      <c r="V36" s="189" t="s">
        <v>157</v>
      </c>
      <c r="W36" s="189">
        <v>644</v>
      </c>
      <c r="X36" s="189">
        <v>903</v>
      </c>
      <c r="Y36" s="189">
        <v>12</v>
      </c>
      <c r="Z36" s="189">
        <v>1559</v>
      </c>
      <c r="AA36" s="189">
        <v>666</v>
      </c>
      <c r="AB36" s="189">
        <v>904</v>
      </c>
      <c r="AC36" s="189">
        <v>9</v>
      </c>
      <c r="AD36" s="189">
        <v>1579</v>
      </c>
      <c r="AE36" s="189">
        <v>-20</v>
      </c>
      <c r="AF36" s="387">
        <v>3.7133193597560976</v>
      </c>
      <c r="AG36" s="387">
        <v>3.760956554878049</v>
      </c>
    </row>
    <row r="37" spans="1:33" ht="22.5" customHeight="1">
      <c r="A37" s="306" t="s">
        <v>56</v>
      </c>
      <c r="B37" s="58">
        <f t="shared" si="5"/>
        <v>-26</v>
      </c>
      <c r="C37" s="265">
        <f t="shared" si="6"/>
        <v>840</v>
      </c>
      <c r="D37" s="265">
        <f t="shared" si="7"/>
        <v>866</v>
      </c>
      <c r="E37" s="265">
        <f t="shared" si="8"/>
        <v>-48</v>
      </c>
      <c r="F37" s="266">
        <f t="shared" si="9"/>
        <v>406</v>
      </c>
      <c r="G37" s="266">
        <f t="shared" si="10"/>
        <v>454</v>
      </c>
      <c r="H37" s="265">
        <f t="shared" si="0"/>
        <v>22</v>
      </c>
      <c r="I37" s="266">
        <f t="shared" si="11"/>
        <v>434</v>
      </c>
      <c r="J37" s="266">
        <f t="shared" si="12"/>
        <v>412</v>
      </c>
      <c r="K37" s="59">
        <f t="shared" si="2"/>
        <v>37.2</v>
      </c>
      <c r="L37" s="60">
        <f t="shared" si="3"/>
        <v>38.4</v>
      </c>
      <c r="M37" s="119"/>
      <c r="N37" s="194" t="s">
        <v>56</v>
      </c>
      <c r="O37" s="188">
        <v>22366</v>
      </c>
      <c r="P37" s="188">
        <v>10260</v>
      </c>
      <c r="Q37" s="188">
        <v>12106</v>
      </c>
      <c r="R37" s="188">
        <v>22566</v>
      </c>
      <c r="S37" s="188">
        <v>10329</v>
      </c>
      <c r="T37" s="188">
        <v>12237</v>
      </c>
      <c r="V37" s="189" t="s">
        <v>158</v>
      </c>
      <c r="W37" s="189">
        <v>423</v>
      </c>
      <c r="X37" s="189">
        <v>406</v>
      </c>
      <c r="Y37" s="189">
        <v>11</v>
      </c>
      <c r="Z37" s="189">
        <v>840</v>
      </c>
      <c r="AA37" s="189">
        <v>406</v>
      </c>
      <c r="AB37" s="189">
        <v>454</v>
      </c>
      <c r="AC37" s="189">
        <v>6</v>
      </c>
      <c r="AD37" s="189">
        <v>866</v>
      </c>
      <c r="AE37" s="189">
        <v>-26</v>
      </c>
      <c r="AF37" s="387">
        <v>3.7224142515288485</v>
      </c>
      <c r="AG37" s="387">
        <v>3.8376318355047414</v>
      </c>
    </row>
    <row r="38" spans="1:33" ht="22.5" customHeight="1">
      <c r="A38" s="307" t="s">
        <v>57</v>
      </c>
      <c r="B38" s="61">
        <f t="shared" si="5"/>
        <v>46</v>
      </c>
      <c r="C38" s="99">
        <f t="shared" si="6"/>
        <v>622</v>
      </c>
      <c r="D38" s="99">
        <f t="shared" si="7"/>
        <v>576</v>
      </c>
      <c r="E38" s="99">
        <f t="shared" si="8"/>
        <v>66</v>
      </c>
      <c r="F38" s="267">
        <f t="shared" si="9"/>
        <v>455</v>
      </c>
      <c r="G38" s="267">
        <f t="shared" si="10"/>
        <v>389</v>
      </c>
      <c r="H38" s="99">
        <f t="shared" si="0"/>
        <v>-20</v>
      </c>
      <c r="I38" s="267">
        <f t="shared" si="11"/>
        <v>167</v>
      </c>
      <c r="J38" s="267">
        <f t="shared" si="12"/>
        <v>187</v>
      </c>
      <c r="K38" s="53">
        <f t="shared" si="2"/>
        <v>42.1</v>
      </c>
      <c r="L38" s="54">
        <f t="shared" si="3"/>
        <v>39</v>
      </c>
      <c r="M38" s="119"/>
      <c r="N38" s="194" t="s">
        <v>57</v>
      </c>
      <c r="O38" s="188">
        <v>14768</v>
      </c>
      <c r="P38" s="188">
        <v>6973</v>
      </c>
      <c r="Q38" s="188">
        <v>7795</v>
      </c>
      <c r="R38" s="188">
        <v>14757</v>
      </c>
      <c r="S38" s="188">
        <v>6979</v>
      </c>
      <c r="T38" s="188">
        <v>7778</v>
      </c>
      <c r="V38" s="189" t="s">
        <v>159</v>
      </c>
      <c r="W38" s="189">
        <v>166</v>
      </c>
      <c r="X38" s="189">
        <v>455</v>
      </c>
      <c r="Y38" s="189">
        <v>1</v>
      </c>
      <c r="Z38" s="189">
        <v>622</v>
      </c>
      <c r="AA38" s="189">
        <v>185</v>
      </c>
      <c r="AB38" s="189">
        <v>389</v>
      </c>
      <c r="AC38" s="189">
        <v>2</v>
      </c>
      <c r="AD38" s="189">
        <v>576</v>
      </c>
      <c r="AE38" s="189">
        <v>46</v>
      </c>
      <c r="AF38" s="387">
        <v>4.214948837839669</v>
      </c>
      <c r="AG38" s="387">
        <v>3.9032323643016875</v>
      </c>
    </row>
    <row r="39" spans="1:33" ht="22.5" customHeight="1">
      <c r="A39" s="308" t="s">
        <v>58</v>
      </c>
      <c r="B39" s="61">
        <f t="shared" si="5"/>
        <v>-40</v>
      </c>
      <c r="C39" s="99">
        <f t="shared" si="6"/>
        <v>97</v>
      </c>
      <c r="D39" s="99">
        <f t="shared" si="7"/>
        <v>137</v>
      </c>
      <c r="E39" s="99">
        <f t="shared" si="8"/>
        <v>-19</v>
      </c>
      <c r="F39" s="270">
        <f t="shared" si="9"/>
        <v>42</v>
      </c>
      <c r="G39" s="270">
        <f t="shared" si="10"/>
        <v>61</v>
      </c>
      <c r="H39" s="99">
        <f t="shared" si="0"/>
        <v>-21</v>
      </c>
      <c r="I39" s="270">
        <f t="shared" si="11"/>
        <v>55</v>
      </c>
      <c r="J39" s="270">
        <f t="shared" si="12"/>
        <v>76</v>
      </c>
      <c r="K39" s="56">
        <f t="shared" si="2"/>
        <v>20.8</v>
      </c>
      <c r="L39" s="57">
        <f t="shared" si="3"/>
        <v>29.4</v>
      </c>
      <c r="M39" s="119"/>
      <c r="N39" s="194" t="s">
        <v>58</v>
      </c>
      <c r="O39" s="188">
        <v>4543</v>
      </c>
      <c r="P39" s="188">
        <v>2162</v>
      </c>
      <c r="Q39" s="188">
        <v>2381</v>
      </c>
      <c r="R39" s="188">
        <v>4661</v>
      </c>
      <c r="S39" s="188">
        <v>2207</v>
      </c>
      <c r="T39" s="188">
        <v>2454</v>
      </c>
      <c r="V39" s="189" t="s">
        <v>160</v>
      </c>
      <c r="W39" s="189">
        <v>55</v>
      </c>
      <c r="X39" s="189">
        <v>42</v>
      </c>
      <c r="Y39" s="189"/>
      <c r="Z39" s="189">
        <v>97</v>
      </c>
      <c r="AA39" s="189">
        <v>75</v>
      </c>
      <c r="AB39" s="189">
        <v>61</v>
      </c>
      <c r="AC39" s="189">
        <v>1</v>
      </c>
      <c r="AD39" s="189">
        <v>137</v>
      </c>
      <c r="AE39" s="189">
        <v>-40</v>
      </c>
      <c r="AF39" s="387">
        <v>2.0810984767217335</v>
      </c>
      <c r="AG39" s="387">
        <v>2.9392834155760568</v>
      </c>
    </row>
    <row r="40" spans="1:33" ht="22.5" customHeight="1">
      <c r="A40" s="309" t="s">
        <v>25</v>
      </c>
      <c r="B40" s="58">
        <f t="shared" si="5"/>
        <v>-184</v>
      </c>
      <c r="C40" s="265">
        <f t="shared" si="6"/>
        <v>1267</v>
      </c>
      <c r="D40" s="265">
        <f t="shared" si="7"/>
        <v>1451</v>
      </c>
      <c r="E40" s="265">
        <f t="shared" si="8"/>
        <v>-111</v>
      </c>
      <c r="F40" s="269">
        <f t="shared" si="9"/>
        <v>559</v>
      </c>
      <c r="G40" s="269">
        <f t="shared" si="10"/>
        <v>670</v>
      </c>
      <c r="H40" s="265">
        <f t="shared" si="0"/>
        <v>-73</v>
      </c>
      <c r="I40" s="269">
        <f t="shared" si="11"/>
        <v>708</v>
      </c>
      <c r="J40" s="269">
        <f t="shared" si="12"/>
        <v>781</v>
      </c>
      <c r="K40" s="56">
        <f t="shared" si="2"/>
        <v>30.4</v>
      </c>
      <c r="L40" s="57">
        <f t="shared" si="3"/>
        <v>34.8</v>
      </c>
      <c r="M40" s="119"/>
      <c r="N40" s="192" t="s">
        <v>25</v>
      </c>
      <c r="O40" s="188">
        <v>40951</v>
      </c>
      <c r="P40" s="188">
        <v>18813</v>
      </c>
      <c r="Q40" s="188">
        <v>22138</v>
      </c>
      <c r="R40" s="188">
        <v>41720</v>
      </c>
      <c r="S40" s="188">
        <v>19161</v>
      </c>
      <c r="T40" s="188">
        <v>22559</v>
      </c>
      <c r="V40" s="189" t="s">
        <v>161</v>
      </c>
      <c r="W40" s="189">
        <v>706</v>
      </c>
      <c r="X40" s="189">
        <v>559</v>
      </c>
      <c r="Y40" s="189">
        <v>2</v>
      </c>
      <c r="Z40" s="189">
        <v>1267</v>
      </c>
      <c r="AA40" s="189">
        <v>779</v>
      </c>
      <c r="AB40" s="189">
        <v>670</v>
      </c>
      <c r="AC40" s="189">
        <v>2</v>
      </c>
      <c r="AD40" s="189">
        <v>1451</v>
      </c>
      <c r="AE40" s="189">
        <v>-184</v>
      </c>
      <c r="AF40" s="387">
        <v>3.036912751677852</v>
      </c>
      <c r="AG40" s="387">
        <v>3.477948226270374</v>
      </c>
    </row>
    <row r="41" spans="1:33" ht="22.5" customHeight="1">
      <c r="A41" s="306" t="s">
        <v>59</v>
      </c>
      <c r="B41" s="58">
        <f t="shared" si="5"/>
        <v>-124</v>
      </c>
      <c r="C41" s="265">
        <f t="shared" si="6"/>
        <v>510</v>
      </c>
      <c r="D41" s="265">
        <f t="shared" si="7"/>
        <v>634</v>
      </c>
      <c r="E41" s="265">
        <f t="shared" si="8"/>
        <v>-84</v>
      </c>
      <c r="F41" s="266">
        <f t="shared" si="9"/>
        <v>215</v>
      </c>
      <c r="G41" s="266">
        <f t="shared" si="10"/>
        <v>299</v>
      </c>
      <c r="H41" s="265">
        <f t="shared" si="0"/>
        <v>-40</v>
      </c>
      <c r="I41" s="267">
        <f t="shared" si="11"/>
        <v>295</v>
      </c>
      <c r="J41" s="267">
        <f t="shared" si="12"/>
        <v>335</v>
      </c>
      <c r="K41" s="53">
        <f t="shared" si="2"/>
        <v>30.1</v>
      </c>
      <c r="L41" s="54">
        <f t="shared" si="3"/>
        <v>37.4</v>
      </c>
      <c r="M41" s="119"/>
      <c r="N41" s="194" t="s">
        <v>59</v>
      </c>
      <c r="O41" s="188">
        <v>16601</v>
      </c>
      <c r="P41" s="188">
        <v>7578</v>
      </c>
      <c r="Q41" s="188">
        <v>9023</v>
      </c>
      <c r="R41" s="188">
        <v>16935</v>
      </c>
      <c r="S41" s="188">
        <v>7721</v>
      </c>
      <c r="T41" s="188">
        <v>9214</v>
      </c>
      <c r="V41" s="189" t="s">
        <v>162</v>
      </c>
      <c r="W41" s="189">
        <v>293</v>
      </c>
      <c r="X41" s="189">
        <v>215</v>
      </c>
      <c r="Y41" s="189">
        <v>2</v>
      </c>
      <c r="Z41" s="189">
        <v>510</v>
      </c>
      <c r="AA41" s="189">
        <v>334</v>
      </c>
      <c r="AB41" s="189">
        <v>299</v>
      </c>
      <c r="AC41" s="189">
        <v>1</v>
      </c>
      <c r="AD41" s="189">
        <v>634</v>
      </c>
      <c r="AE41" s="189">
        <v>-124</v>
      </c>
      <c r="AF41" s="387">
        <v>3.011514614703277</v>
      </c>
      <c r="AG41" s="387">
        <v>3.7437260112193687</v>
      </c>
    </row>
    <row r="42" spans="1:33" ht="22.5" customHeight="1">
      <c r="A42" s="307" t="s">
        <v>60</v>
      </c>
      <c r="B42" s="61">
        <f t="shared" si="5"/>
        <v>30</v>
      </c>
      <c r="C42" s="99">
        <f t="shared" si="6"/>
        <v>140</v>
      </c>
      <c r="D42" s="99">
        <f t="shared" si="7"/>
        <v>110</v>
      </c>
      <c r="E42" s="99">
        <f t="shared" si="8"/>
        <v>34</v>
      </c>
      <c r="F42" s="267">
        <f t="shared" si="9"/>
        <v>98</v>
      </c>
      <c r="G42" s="267">
        <f t="shared" si="10"/>
        <v>64</v>
      </c>
      <c r="H42" s="99">
        <f t="shared" si="0"/>
        <v>-4</v>
      </c>
      <c r="I42" s="267">
        <f t="shared" si="11"/>
        <v>42</v>
      </c>
      <c r="J42" s="267">
        <f t="shared" si="12"/>
        <v>46</v>
      </c>
      <c r="K42" s="53">
        <f t="shared" si="2"/>
        <v>43.5</v>
      </c>
      <c r="L42" s="54">
        <f t="shared" si="3"/>
        <v>34.2</v>
      </c>
      <c r="M42" s="119"/>
      <c r="N42" s="194" t="s">
        <v>60</v>
      </c>
      <c r="O42" s="188">
        <v>3195</v>
      </c>
      <c r="P42" s="188">
        <v>1435</v>
      </c>
      <c r="Q42" s="188">
        <v>1760</v>
      </c>
      <c r="R42" s="188">
        <v>3219</v>
      </c>
      <c r="S42" s="188">
        <v>1444</v>
      </c>
      <c r="T42" s="188">
        <v>1775</v>
      </c>
      <c r="V42" s="189" t="s">
        <v>163</v>
      </c>
      <c r="W42" s="189">
        <v>42</v>
      </c>
      <c r="X42" s="189">
        <v>98</v>
      </c>
      <c r="Y42" s="189"/>
      <c r="Z42" s="189">
        <v>140</v>
      </c>
      <c r="AA42" s="189">
        <v>46</v>
      </c>
      <c r="AB42" s="189">
        <v>64</v>
      </c>
      <c r="AC42" s="189"/>
      <c r="AD42" s="189">
        <v>110</v>
      </c>
      <c r="AE42" s="189">
        <v>30</v>
      </c>
      <c r="AF42" s="387">
        <v>4.349176762969866</v>
      </c>
      <c r="AG42" s="387">
        <v>3.4172103137620375</v>
      </c>
    </row>
    <row r="43" spans="1:33" ht="22.5" customHeight="1">
      <c r="A43" s="307" t="s">
        <v>61</v>
      </c>
      <c r="B43" s="61">
        <f t="shared" si="5"/>
        <v>-16</v>
      </c>
      <c r="C43" s="99">
        <f t="shared" si="6"/>
        <v>97</v>
      </c>
      <c r="D43" s="99">
        <f t="shared" si="7"/>
        <v>113</v>
      </c>
      <c r="E43" s="99">
        <f t="shared" si="8"/>
        <v>-7</v>
      </c>
      <c r="F43" s="267">
        <f t="shared" si="9"/>
        <v>57</v>
      </c>
      <c r="G43" s="267">
        <f t="shared" si="10"/>
        <v>64</v>
      </c>
      <c r="H43" s="99">
        <f t="shared" si="0"/>
        <v>-9</v>
      </c>
      <c r="I43" s="267">
        <f t="shared" si="11"/>
        <v>40</v>
      </c>
      <c r="J43" s="267">
        <f t="shared" si="12"/>
        <v>49</v>
      </c>
      <c r="K43" s="53">
        <f t="shared" si="2"/>
        <v>31.5</v>
      </c>
      <c r="L43" s="54">
        <f t="shared" si="3"/>
        <v>36.7</v>
      </c>
      <c r="M43" s="119"/>
      <c r="N43" s="194" t="s">
        <v>61</v>
      </c>
      <c r="O43" s="188">
        <v>3002</v>
      </c>
      <c r="P43" s="188">
        <v>1330</v>
      </c>
      <c r="Q43" s="188">
        <v>1672</v>
      </c>
      <c r="R43" s="188">
        <v>3077</v>
      </c>
      <c r="S43" s="188">
        <v>1367</v>
      </c>
      <c r="T43" s="188">
        <v>1710</v>
      </c>
      <c r="V43" s="189" t="s">
        <v>164</v>
      </c>
      <c r="W43" s="189">
        <v>40</v>
      </c>
      <c r="X43" s="189">
        <v>57</v>
      </c>
      <c r="Y43" s="189"/>
      <c r="Z43" s="189">
        <v>97</v>
      </c>
      <c r="AA43" s="189">
        <v>49</v>
      </c>
      <c r="AB43" s="189">
        <v>64</v>
      </c>
      <c r="AC43" s="189"/>
      <c r="AD43" s="189">
        <v>113</v>
      </c>
      <c r="AE43" s="189">
        <v>-16</v>
      </c>
      <c r="AF43" s="387">
        <v>3.1524211894702634</v>
      </c>
      <c r="AG43" s="387">
        <v>3.672408189795255</v>
      </c>
    </row>
    <row r="44" spans="1:33" ht="22.5" customHeight="1">
      <c r="A44" s="307" t="s">
        <v>62</v>
      </c>
      <c r="B44" s="61">
        <f t="shared" si="5"/>
        <v>2</v>
      </c>
      <c r="C44" s="99">
        <f t="shared" si="6"/>
        <v>22</v>
      </c>
      <c r="D44" s="99">
        <f t="shared" si="7"/>
        <v>20</v>
      </c>
      <c r="E44" s="99">
        <f t="shared" si="8"/>
        <v>-6</v>
      </c>
      <c r="F44" s="267">
        <f t="shared" si="9"/>
        <v>7</v>
      </c>
      <c r="G44" s="267">
        <f t="shared" si="10"/>
        <v>13</v>
      </c>
      <c r="H44" s="99">
        <f t="shared" si="0"/>
        <v>8</v>
      </c>
      <c r="I44" s="267">
        <f t="shared" si="11"/>
        <v>15</v>
      </c>
      <c r="J44" s="267">
        <f t="shared" si="12"/>
        <v>7</v>
      </c>
      <c r="K44" s="53">
        <f t="shared" si="2"/>
        <v>46</v>
      </c>
      <c r="L44" s="54">
        <f t="shared" si="3"/>
        <v>41.8</v>
      </c>
      <c r="M44" s="119"/>
      <c r="N44" s="194" t="s">
        <v>62</v>
      </c>
      <c r="O44" s="188">
        <v>473</v>
      </c>
      <c r="P44" s="188">
        <v>216</v>
      </c>
      <c r="Q44" s="188">
        <v>257</v>
      </c>
      <c r="R44" s="188">
        <v>478</v>
      </c>
      <c r="S44" s="188">
        <v>221</v>
      </c>
      <c r="T44" s="188">
        <v>257</v>
      </c>
      <c r="V44" s="189" t="s">
        <v>165</v>
      </c>
      <c r="W44" s="189">
        <v>15</v>
      </c>
      <c r="X44" s="189">
        <v>7</v>
      </c>
      <c r="Y44" s="189"/>
      <c r="Z44" s="189">
        <v>22</v>
      </c>
      <c r="AA44" s="189">
        <v>7</v>
      </c>
      <c r="AB44" s="189">
        <v>13</v>
      </c>
      <c r="AC44" s="189"/>
      <c r="AD44" s="189">
        <v>20</v>
      </c>
      <c r="AE44" s="189">
        <v>2</v>
      </c>
      <c r="AF44" s="387">
        <v>4.602510460251046</v>
      </c>
      <c r="AG44" s="387">
        <v>4.184100418410042</v>
      </c>
    </row>
    <row r="45" spans="1:33" ht="22.5" customHeight="1" thickBot="1">
      <c r="A45" s="312" t="s">
        <v>48</v>
      </c>
      <c r="B45" s="64">
        <f t="shared" si="5"/>
        <v>-76</v>
      </c>
      <c r="C45" s="271">
        <f t="shared" si="6"/>
        <v>498</v>
      </c>
      <c r="D45" s="271">
        <f t="shared" si="7"/>
        <v>574</v>
      </c>
      <c r="E45" s="271">
        <f t="shared" si="8"/>
        <v>-48</v>
      </c>
      <c r="F45" s="272">
        <f t="shared" si="9"/>
        <v>182</v>
      </c>
      <c r="G45" s="272">
        <f t="shared" si="10"/>
        <v>230</v>
      </c>
      <c r="H45" s="271">
        <f t="shared" si="0"/>
        <v>-28</v>
      </c>
      <c r="I45" s="272">
        <f t="shared" si="11"/>
        <v>316</v>
      </c>
      <c r="J45" s="272">
        <f t="shared" si="12"/>
        <v>344</v>
      </c>
      <c r="K45" s="65">
        <f t="shared" si="2"/>
        <v>27.6</v>
      </c>
      <c r="L45" s="66">
        <f t="shared" si="3"/>
        <v>31.9</v>
      </c>
      <c r="M45" s="119"/>
      <c r="N45" s="195" t="s">
        <v>48</v>
      </c>
      <c r="O45" s="196">
        <v>17680</v>
      </c>
      <c r="P45" s="196">
        <v>8254</v>
      </c>
      <c r="Q45" s="196">
        <v>9426</v>
      </c>
      <c r="R45" s="196">
        <v>18011</v>
      </c>
      <c r="S45" s="196">
        <v>8408</v>
      </c>
      <c r="T45" s="196">
        <v>9603</v>
      </c>
      <c r="V45" s="189" t="s">
        <v>166</v>
      </c>
      <c r="W45" s="189">
        <v>316</v>
      </c>
      <c r="X45" s="189">
        <v>182</v>
      </c>
      <c r="Y45" s="189"/>
      <c r="Z45" s="189">
        <v>498</v>
      </c>
      <c r="AA45" s="189">
        <v>343</v>
      </c>
      <c r="AB45" s="189">
        <v>230</v>
      </c>
      <c r="AC45" s="189">
        <v>1</v>
      </c>
      <c r="AD45" s="189">
        <v>574</v>
      </c>
      <c r="AE45" s="189">
        <v>-76</v>
      </c>
      <c r="AF45" s="387">
        <v>2.7649769585253456</v>
      </c>
      <c r="AG45" s="387">
        <v>3.1869413136416633</v>
      </c>
    </row>
    <row r="46" spans="1:20" ht="23.25" customHeight="1">
      <c r="A46" s="47" t="s">
        <v>278</v>
      </c>
      <c r="N46" s="198"/>
      <c r="O46" s="199"/>
      <c r="P46" s="199"/>
      <c r="Q46" s="199"/>
      <c r="R46" s="199"/>
      <c r="S46" s="199"/>
      <c r="T46" s="199"/>
    </row>
    <row r="47" spans="1:20" ht="21" customHeight="1">
      <c r="A47" s="13" t="s">
        <v>269</v>
      </c>
      <c r="N47" s="198"/>
      <c r="O47" s="198"/>
      <c r="P47" s="198"/>
      <c r="Q47" s="198"/>
      <c r="R47" s="198"/>
      <c r="S47" s="198"/>
      <c r="T47" s="198"/>
    </row>
    <row r="48" spans="14:19" ht="13.5">
      <c r="N48" s="200"/>
      <c r="O48" s="200"/>
      <c r="P48" s="200"/>
      <c r="Q48" s="200"/>
      <c r="R48" s="200"/>
      <c r="S48" s="200"/>
    </row>
  </sheetData>
  <sheetProtection selectLockedCells="1"/>
  <mergeCells count="5">
    <mergeCell ref="R4:T4"/>
    <mergeCell ref="E4:F4"/>
    <mergeCell ref="H4:I4"/>
    <mergeCell ref="K4:L4"/>
    <mergeCell ref="O4:Q4"/>
  </mergeCells>
  <printOptions horizontalCentered="1" verticalCentered="1"/>
  <pageMargins left="0.7874015748031497" right="0.3937007874015748" top="0.5905511811023623" bottom="0.3937007874015748" header="0.5118110236220472" footer="0.31496062992125984"/>
  <pageSetup horizontalDpi="600" verticalDpi="600" orientation="portrait" paperSize="9" scale="7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6"/>
  <sheetViews>
    <sheetView zoomScaleSheetLayoutView="85" workbookViewId="0" topLeftCell="B1">
      <selection activeCell="B4" sqref="B4"/>
    </sheetView>
  </sheetViews>
  <sheetFormatPr defaultColWidth="8.796875" defaultRowHeight="14.25"/>
  <cols>
    <col min="1" max="1" width="0" style="0" hidden="1" customWidth="1"/>
    <col min="2" max="2" width="11.5" style="0" customWidth="1"/>
    <col min="3" max="4" width="10.59765625" style="0" customWidth="1"/>
    <col min="5" max="9" width="9.59765625" style="0" customWidth="1"/>
    <col min="10" max="10" width="2.09765625" style="79" customWidth="1"/>
    <col min="11" max="11" width="3.09765625" style="79" hidden="1" customWidth="1"/>
    <col min="12" max="12" width="11.5" style="0" hidden="1" customWidth="1"/>
    <col min="13" max="13" width="5.8984375" style="0" hidden="1" customWidth="1"/>
    <col min="14" max="14" width="1.8984375" style="0" hidden="1" customWidth="1"/>
    <col min="15" max="15" width="12.3984375" style="0" hidden="1" customWidth="1"/>
    <col min="16" max="19" width="11.09765625" style="0" hidden="1" customWidth="1"/>
    <col min="20" max="20" width="3.3984375" style="0" hidden="1" customWidth="1"/>
    <col min="21" max="21" width="11.5" style="0" hidden="1" customWidth="1"/>
    <col min="22" max="23" width="11.09765625" style="0" hidden="1" customWidth="1"/>
    <col min="24" max="24" width="0" style="0" hidden="1" customWidth="1"/>
    <col min="25" max="25" width="27.19921875" style="0" hidden="1" customWidth="1"/>
    <col min="26" max="26" width="11.59765625" style="0" hidden="1" customWidth="1"/>
    <col min="27" max="28" width="7.5" style="0" hidden="1" customWidth="1"/>
    <col min="29" max="30" width="11.59765625" style="0" hidden="1" customWidth="1"/>
    <col min="31" max="31" width="10.5" style="0" hidden="1" customWidth="1"/>
    <col min="32" max="39" width="0" style="0" hidden="1" customWidth="1"/>
  </cols>
  <sheetData>
    <row r="1" spans="2:25" ht="21">
      <c r="B1" s="1" t="s">
        <v>101</v>
      </c>
      <c r="C1" s="2"/>
      <c r="D1" s="2"/>
      <c r="E1" s="3"/>
      <c r="F1" s="3"/>
      <c r="G1" s="3"/>
      <c r="H1" s="3"/>
      <c r="I1" s="3"/>
      <c r="J1" s="123"/>
      <c r="K1" s="123"/>
      <c r="L1" s="5"/>
      <c r="M1" s="3"/>
      <c r="N1" s="3"/>
      <c r="P1" s="3"/>
      <c r="V1" s="3"/>
      <c r="Y1" t="s">
        <v>220</v>
      </c>
    </row>
    <row r="2" spans="5:29" ht="15" customHeight="1" thickBot="1">
      <c r="E2" s="4"/>
      <c r="F2" s="4"/>
      <c r="G2" s="4"/>
      <c r="H2" s="4" t="s">
        <v>0</v>
      </c>
      <c r="I2" s="4"/>
      <c r="J2" s="289"/>
      <c r="K2" s="289"/>
      <c r="L2" s="5"/>
      <c r="M2" s="319"/>
      <c r="N2" s="319"/>
      <c r="P2" s="4"/>
      <c r="V2" s="4"/>
      <c r="Y2" t="s">
        <v>167</v>
      </c>
      <c r="AA2" s="168" t="s">
        <v>168</v>
      </c>
      <c r="AB2" s="168" t="s">
        <v>169</v>
      </c>
      <c r="AC2" s="168" t="s">
        <v>170</v>
      </c>
    </row>
    <row r="3" spans="2:32" ht="27" customHeight="1">
      <c r="B3" s="67"/>
      <c r="C3" s="426" t="s">
        <v>1</v>
      </c>
      <c r="D3" s="427"/>
      <c r="E3" s="426" t="s">
        <v>2</v>
      </c>
      <c r="F3" s="427"/>
      <c r="G3" s="320" t="s">
        <v>3</v>
      </c>
      <c r="H3" s="321"/>
      <c r="I3" s="322"/>
      <c r="J3" s="124"/>
      <c r="K3" s="432" t="s">
        <v>231</v>
      </c>
      <c r="L3" s="432"/>
      <c r="M3" s="432"/>
      <c r="N3" s="295"/>
      <c r="P3" s="291"/>
      <c r="U3" t="s">
        <v>229</v>
      </c>
      <c r="V3" s="291"/>
      <c r="Y3" s="201" t="s">
        <v>171</v>
      </c>
      <c r="Z3" s="202" t="s">
        <v>279</v>
      </c>
      <c r="AA3" s="428" t="s">
        <v>250</v>
      </c>
      <c r="AB3" s="429"/>
      <c r="AC3" s="430"/>
      <c r="AD3" s="203" t="s">
        <v>244</v>
      </c>
      <c r="AE3" s="201" t="s">
        <v>172</v>
      </c>
      <c r="AF3" s="204" t="s">
        <v>173</v>
      </c>
    </row>
    <row r="4" spans="2:32" s="18" customFormat="1" ht="27" customHeight="1" thickBot="1">
      <c r="B4" s="323"/>
      <c r="C4" s="324" t="s">
        <v>283</v>
      </c>
      <c r="D4" s="324" t="s">
        <v>245</v>
      </c>
      <c r="E4" s="325" t="s">
        <v>4</v>
      </c>
      <c r="F4" s="326" t="s">
        <v>87</v>
      </c>
      <c r="G4" s="324" t="s">
        <v>283</v>
      </c>
      <c r="H4" s="324" t="s">
        <v>245</v>
      </c>
      <c r="I4" s="327" t="s">
        <v>104</v>
      </c>
      <c r="J4" s="125"/>
      <c r="K4" s="431" t="s">
        <v>282</v>
      </c>
      <c r="L4" s="431"/>
      <c r="M4" s="431"/>
      <c r="N4" s="298"/>
      <c r="P4" s="292" t="s">
        <v>280</v>
      </c>
      <c r="Q4" s="293" t="s">
        <v>230</v>
      </c>
      <c r="R4" s="293" t="s">
        <v>281</v>
      </c>
      <c r="S4" s="293" t="s">
        <v>246</v>
      </c>
      <c r="V4" s="292" t="s">
        <v>280</v>
      </c>
      <c r="W4" s="293" t="s">
        <v>230</v>
      </c>
      <c r="Y4" s="205"/>
      <c r="Z4" s="206" t="s">
        <v>174</v>
      </c>
      <c r="AA4" s="207" t="s">
        <v>175</v>
      </c>
      <c r="AB4" s="208" t="s">
        <v>176</v>
      </c>
      <c r="AC4" s="209" t="s">
        <v>177</v>
      </c>
      <c r="AD4" s="210" t="s">
        <v>178</v>
      </c>
      <c r="AE4" s="205" t="s">
        <v>179</v>
      </c>
      <c r="AF4" s="211" t="s">
        <v>180</v>
      </c>
    </row>
    <row r="5" spans="1:32" ht="21" customHeight="1" thickBot="1">
      <c r="A5" s="21">
        <v>100</v>
      </c>
      <c r="B5" s="303" t="s">
        <v>64</v>
      </c>
      <c r="C5" s="68">
        <v>395643</v>
      </c>
      <c r="D5" s="68">
        <v>393858</v>
      </c>
      <c r="E5" s="133">
        <f aca="true" t="shared" si="0" ref="E5:E43">C5-D5</f>
        <v>1785</v>
      </c>
      <c r="F5" s="129">
        <f aca="true" t="shared" si="1" ref="F5:F43">ROUND(E5/D5*100,2)</f>
        <v>0.45</v>
      </c>
      <c r="G5" s="120">
        <f aca="true" t="shared" si="2" ref="G5:G43">ROUND(R5/C5,2)</f>
        <v>2.5</v>
      </c>
      <c r="H5" s="69">
        <f aca="true" t="shared" si="3" ref="H5:H43">ROUND(S5/D5,2)</f>
        <v>2.53</v>
      </c>
      <c r="I5" s="129">
        <f aca="true" t="shared" si="4" ref="I5:I43">G5-H5</f>
        <v>-0.029999999999999805</v>
      </c>
      <c r="J5" s="126"/>
      <c r="K5" s="296">
        <v>1</v>
      </c>
      <c r="L5" s="297" t="s">
        <v>90</v>
      </c>
      <c r="M5" s="25">
        <v>3</v>
      </c>
      <c r="N5" s="328"/>
      <c r="O5" s="316" t="s">
        <v>64</v>
      </c>
      <c r="P5" s="25">
        <f aca="true" t="shared" si="5" ref="P5:P43">ROUND(R5/C5,2)</f>
        <v>2.5</v>
      </c>
      <c r="Q5" s="290">
        <f aca="true" t="shared" si="6" ref="Q5:Q43">R5/C5</f>
        <v>2.502212853506823</v>
      </c>
      <c r="R5" s="22">
        <v>989983</v>
      </c>
      <c r="S5" s="22">
        <v>997121</v>
      </c>
      <c r="U5" s="294" t="s">
        <v>90</v>
      </c>
      <c r="V5" s="25">
        <v>3</v>
      </c>
      <c r="W5" s="290">
        <v>3.0031832651205095</v>
      </c>
      <c r="Y5" s="212" t="s">
        <v>181</v>
      </c>
      <c r="Z5" s="213">
        <v>395643</v>
      </c>
      <c r="AA5" s="214">
        <v>31326</v>
      </c>
      <c r="AB5" s="215">
        <v>29541</v>
      </c>
      <c r="AC5" s="216">
        <v>1785</v>
      </c>
      <c r="AD5" s="217">
        <v>393858</v>
      </c>
      <c r="AE5" s="218">
        <v>2.502212853506823</v>
      </c>
      <c r="AF5" s="388">
        <v>0.45320902457230783</v>
      </c>
    </row>
    <row r="6" spans="1:32" ht="21" customHeight="1" thickBot="1">
      <c r="A6" s="21">
        <v>110</v>
      </c>
      <c r="B6" s="304" t="s">
        <v>65</v>
      </c>
      <c r="C6" s="71">
        <v>309214</v>
      </c>
      <c r="D6" s="71">
        <v>307424</v>
      </c>
      <c r="E6" s="134">
        <f t="shared" si="0"/>
        <v>1790</v>
      </c>
      <c r="F6" s="130">
        <f t="shared" si="1"/>
        <v>0.58</v>
      </c>
      <c r="G6" s="121">
        <f t="shared" si="2"/>
        <v>2.49</v>
      </c>
      <c r="H6" s="72">
        <f t="shared" si="3"/>
        <v>2.52</v>
      </c>
      <c r="I6" s="130">
        <f t="shared" si="4"/>
        <v>-0.029999999999999805</v>
      </c>
      <c r="J6" s="126"/>
      <c r="K6" s="296">
        <v>2</v>
      </c>
      <c r="L6" s="297" t="s">
        <v>82</v>
      </c>
      <c r="M6" s="25">
        <v>3</v>
      </c>
      <c r="N6" s="328"/>
      <c r="O6" s="316" t="s">
        <v>65</v>
      </c>
      <c r="P6" s="25">
        <f t="shared" si="5"/>
        <v>2.49</v>
      </c>
      <c r="Q6" s="290">
        <f t="shared" si="6"/>
        <v>2.4898937305555378</v>
      </c>
      <c r="R6" s="22">
        <v>769910</v>
      </c>
      <c r="S6" s="22">
        <v>774182</v>
      </c>
      <c r="U6" s="294" t="s">
        <v>82</v>
      </c>
      <c r="V6" s="25">
        <v>3</v>
      </c>
      <c r="W6" s="290">
        <v>3.0027667984189725</v>
      </c>
      <c r="Y6" s="212" t="s">
        <v>182</v>
      </c>
      <c r="Z6" s="213">
        <v>309214</v>
      </c>
      <c r="AA6" s="214">
        <v>27406</v>
      </c>
      <c r="AB6" s="215">
        <v>25616</v>
      </c>
      <c r="AC6" s="216">
        <v>1790</v>
      </c>
      <c r="AD6" s="217">
        <v>307424</v>
      </c>
      <c r="AE6" s="218">
        <v>2.4898937305555378</v>
      </c>
      <c r="AF6" s="388">
        <v>0.5822577287394608</v>
      </c>
    </row>
    <row r="7" spans="1:32" ht="21" customHeight="1" thickBot="1">
      <c r="A7" s="21">
        <v>120</v>
      </c>
      <c r="B7" s="305" t="s">
        <v>66</v>
      </c>
      <c r="C7" s="71">
        <v>86429</v>
      </c>
      <c r="D7" s="71">
        <v>86434</v>
      </c>
      <c r="E7" s="135">
        <f t="shared" si="0"/>
        <v>-5</v>
      </c>
      <c r="F7" s="131">
        <f t="shared" si="1"/>
        <v>-0.01</v>
      </c>
      <c r="G7" s="122">
        <f t="shared" si="2"/>
        <v>2.55</v>
      </c>
      <c r="H7" s="74">
        <f t="shared" si="3"/>
        <v>2.58</v>
      </c>
      <c r="I7" s="131">
        <f t="shared" si="4"/>
        <v>-0.03000000000000025</v>
      </c>
      <c r="J7" s="126"/>
      <c r="K7" s="296">
        <v>3</v>
      </c>
      <c r="L7" s="297" t="s">
        <v>83</v>
      </c>
      <c r="M7" s="25">
        <v>2.87</v>
      </c>
      <c r="N7" s="328"/>
      <c r="O7" s="316" t="s">
        <v>66</v>
      </c>
      <c r="P7" s="25">
        <f t="shared" si="5"/>
        <v>2.55</v>
      </c>
      <c r="Q7" s="290">
        <f t="shared" si="6"/>
        <v>2.5462865473394345</v>
      </c>
      <c r="R7" s="22">
        <v>220073</v>
      </c>
      <c r="S7" s="22">
        <v>222939</v>
      </c>
      <c r="U7" s="294" t="s">
        <v>83</v>
      </c>
      <c r="V7" s="25">
        <v>2.87</v>
      </c>
      <c r="W7" s="290">
        <v>2.870819039451115</v>
      </c>
      <c r="Y7" s="212" t="s">
        <v>183</v>
      </c>
      <c r="Z7" s="213">
        <v>86429</v>
      </c>
      <c r="AA7" s="214">
        <v>3920</v>
      </c>
      <c r="AB7" s="215">
        <v>3925</v>
      </c>
      <c r="AC7" s="216">
        <v>-5</v>
      </c>
      <c r="AD7" s="217">
        <v>86434</v>
      </c>
      <c r="AE7" s="218">
        <v>2.5462865473394345</v>
      </c>
      <c r="AF7" s="388">
        <v>-0.005784760626605271</v>
      </c>
    </row>
    <row r="8" spans="1:32" ht="21" customHeight="1">
      <c r="A8" s="21">
        <v>201</v>
      </c>
      <c r="B8" s="303" t="s">
        <v>67</v>
      </c>
      <c r="C8" s="273">
        <v>153583</v>
      </c>
      <c r="D8" s="273">
        <v>152623</v>
      </c>
      <c r="E8" s="274">
        <f t="shared" si="0"/>
        <v>960</v>
      </c>
      <c r="F8" s="129">
        <f t="shared" si="1"/>
        <v>0.63</v>
      </c>
      <c r="G8" s="69">
        <f t="shared" si="2"/>
        <v>2.39</v>
      </c>
      <c r="H8" s="69">
        <f t="shared" si="3"/>
        <v>2.42</v>
      </c>
      <c r="I8" s="129">
        <f t="shared" si="4"/>
        <v>-0.029999999999999805</v>
      </c>
      <c r="J8" s="126"/>
      <c r="K8" s="296">
        <v>4</v>
      </c>
      <c r="L8" s="297" t="s">
        <v>78</v>
      </c>
      <c r="M8" s="25">
        <v>2.81</v>
      </c>
      <c r="N8" s="328"/>
      <c r="O8" s="317" t="s">
        <v>67</v>
      </c>
      <c r="P8" s="25">
        <f t="shared" si="5"/>
        <v>2.39</v>
      </c>
      <c r="Q8" s="290">
        <f t="shared" si="6"/>
        <v>2.3941516964768237</v>
      </c>
      <c r="R8" s="22">
        <v>367701</v>
      </c>
      <c r="S8" s="22">
        <v>368780</v>
      </c>
      <c r="U8" s="294" t="s">
        <v>78</v>
      </c>
      <c r="V8" s="25">
        <v>2.81</v>
      </c>
      <c r="W8" s="290">
        <v>2.809662398137369</v>
      </c>
      <c r="Y8" s="219" t="s">
        <v>184</v>
      </c>
      <c r="Z8" s="220">
        <v>153583</v>
      </c>
      <c r="AA8" s="221">
        <v>20526</v>
      </c>
      <c r="AB8" s="222">
        <v>19566</v>
      </c>
      <c r="AC8" s="223">
        <v>960</v>
      </c>
      <c r="AD8" s="224">
        <v>152623</v>
      </c>
      <c r="AE8" s="219">
        <v>2.3941516964768237</v>
      </c>
      <c r="AF8" s="389">
        <v>0.6290008714282906</v>
      </c>
    </row>
    <row r="9" spans="1:32" ht="21" customHeight="1">
      <c r="A9" s="21">
        <v>202</v>
      </c>
      <c r="B9" s="304" t="s">
        <v>68</v>
      </c>
      <c r="C9" s="275">
        <v>20801</v>
      </c>
      <c r="D9" s="275">
        <v>20759</v>
      </c>
      <c r="E9" s="276">
        <f t="shared" si="0"/>
        <v>42</v>
      </c>
      <c r="F9" s="130">
        <f t="shared" si="1"/>
        <v>0.2</v>
      </c>
      <c r="G9" s="72">
        <f t="shared" si="2"/>
        <v>2.58</v>
      </c>
      <c r="H9" s="72">
        <f t="shared" si="3"/>
        <v>2.62</v>
      </c>
      <c r="I9" s="130">
        <f t="shared" si="4"/>
        <v>-0.040000000000000036</v>
      </c>
      <c r="J9" s="126"/>
      <c r="K9" s="296">
        <v>5</v>
      </c>
      <c r="L9" s="297" t="s">
        <v>54</v>
      </c>
      <c r="M9" s="25">
        <v>2.78</v>
      </c>
      <c r="N9" s="328"/>
      <c r="O9" s="317" t="s">
        <v>68</v>
      </c>
      <c r="P9" s="25">
        <f t="shared" si="5"/>
        <v>2.58</v>
      </c>
      <c r="Q9" s="290">
        <f t="shared" si="6"/>
        <v>2.5822796980914378</v>
      </c>
      <c r="R9" s="22">
        <v>53714</v>
      </c>
      <c r="S9" s="22">
        <v>54374</v>
      </c>
      <c r="U9" s="294" t="s">
        <v>54</v>
      </c>
      <c r="V9" s="25">
        <v>2.78</v>
      </c>
      <c r="W9" s="290">
        <v>2.7809117743522465</v>
      </c>
      <c r="Y9" s="225" t="s">
        <v>185</v>
      </c>
      <c r="Z9" s="226">
        <v>20801</v>
      </c>
      <c r="AA9" s="227">
        <v>775</v>
      </c>
      <c r="AB9" s="21">
        <v>733</v>
      </c>
      <c r="AC9" s="228">
        <v>42</v>
      </c>
      <c r="AD9" s="229">
        <v>20759</v>
      </c>
      <c r="AE9" s="225">
        <v>2.5822796980914378</v>
      </c>
      <c r="AF9" s="390">
        <v>0.20232188448383837</v>
      </c>
    </row>
    <row r="10" spans="1:32" ht="21" customHeight="1">
      <c r="A10" s="21">
        <v>203</v>
      </c>
      <c r="B10" s="304" t="s">
        <v>69</v>
      </c>
      <c r="C10" s="275">
        <v>23744</v>
      </c>
      <c r="D10" s="275">
        <v>23545</v>
      </c>
      <c r="E10" s="276">
        <f t="shared" si="0"/>
        <v>199</v>
      </c>
      <c r="F10" s="130">
        <f t="shared" si="1"/>
        <v>0.85</v>
      </c>
      <c r="G10" s="72">
        <f t="shared" si="2"/>
        <v>2.76</v>
      </c>
      <c r="H10" s="72">
        <f t="shared" si="3"/>
        <v>2.81</v>
      </c>
      <c r="I10" s="130">
        <f t="shared" si="4"/>
        <v>-0.050000000000000266</v>
      </c>
      <c r="J10" s="126"/>
      <c r="K10" s="296">
        <v>6</v>
      </c>
      <c r="L10" s="297" t="s">
        <v>70</v>
      </c>
      <c r="M10" s="25">
        <v>2.77</v>
      </c>
      <c r="N10" s="328"/>
      <c r="O10" s="317" t="s">
        <v>69</v>
      </c>
      <c r="P10" s="25">
        <f t="shared" si="5"/>
        <v>2.76</v>
      </c>
      <c r="Q10" s="290">
        <f t="shared" si="6"/>
        <v>2.7608237870619945</v>
      </c>
      <c r="R10" s="22">
        <v>65553</v>
      </c>
      <c r="S10" s="22">
        <v>66117</v>
      </c>
      <c r="U10" s="294" t="s">
        <v>70</v>
      </c>
      <c r="V10" s="25">
        <v>2.77</v>
      </c>
      <c r="W10" s="290">
        <v>2.7731293770733507</v>
      </c>
      <c r="Y10" s="225" t="s">
        <v>186</v>
      </c>
      <c r="Z10" s="226">
        <v>23744</v>
      </c>
      <c r="AA10" s="230">
        <v>968</v>
      </c>
      <c r="AB10" s="21">
        <v>769</v>
      </c>
      <c r="AC10" s="228">
        <v>199</v>
      </c>
      <c r="AD10" s="229">
        <v>23545</v>
      </c>
      <c r="AE10" s="391">
        <v>2.7608237870619945</v>
      </c>
      <c r="AF10" s="390">
        <v>0.8451900615842004</v>
      </c>
    </row>
    <row r="11" spans="1:32" ht="21" customHeight="1">
      <c r="A11" s="21">
        <v>204</v>
      </c>
      <c r="B11" s="304" t="s">
        <v>70</v>
      </c>
      <c r="C11" s="275">
        <v>10852</v>
      </c>
      <c r="D11" s="275">
        <v>10749</v>
      </c>
      <c r="E11" s="276">
        <f t="shared" si="0"/>
        <v>103</v>
      </c>
      <c r="F11" s="130">
        <f t="shared" si="1"/>
        <v>0.96</v>
      </c>
      <c r="G11" s="72">
        <f t="shared" si="2"/>
        <v>2.77</v>
      </c>
      <c r="H11" s="72">
        <f t="shared" si="3"/>
        <v>2.82</v>
      </c>
      <c r="I11" s="130">
        <f t="shared" si="4"/>
        <v>-0.04999999999999982</v>
      </c>
      <c r="J11" s="126"/>
      <c r="K11" s="296">
        <v>7</v>
      </c>
      <c r="L11" s="297" t="s">
        <v>74</v>
      </c>
      <c r="M11" s="25">
        <v>2.76</v>
      </c>
      <c r="N11" s="328"/>
      <c r="O11" s="317" t="s">
        <v>70</v>
      </c>
      <c r="P11" s="25">
        <f t="shared" si="5"/>
        <v>2.77</v>
      </c>
      <c r="Q11" s="290">
        <f t="shared" si="6"/>
        <v>2.7731293770733507</v>
      </c>
      <c r="R11" s="22">
        <v>30094</v>
      </c>
      <c r="S11" s="22">
        <v>30344</v>
      </c>
      <c r="U11" s="294" t="s">
        <v>74</v>
      </c>
      <c r="V11" s="25">
        <v>2.76</v>
      </c>
      <c r="W11" s="290">
        <v>2.764328231292517</v>
      </c>
      <c r="Y11" s="225" t="s">
        <v>187</v>
      </c>
      <c r="Z11" s="226">
        <v>10852</v>
      </c>
      <c r="AA11" s="227">
        <v>434</v>
      </c>
      <c r="AB11" s="21">
        <v>331</v>
      </c>
      <c r="AC11" s="228">
        <v>103</v>
      </c>
      <c r="AD11" s="229">
        <v>10749</v>
      </c>
      <c r="AE11" s="225">
        <v>2.7731293770733507</v>
      </c>
      <c r="AF11" s="390">
        <v>0.9582286724346452</v>
      </c>
    </row>
    <row r="12" spans="1:32" ht="21" customHeight="1">
      <c r="A12" s="21">
        <v>205</v>
      </c>
      <c r="B12" s="304" t="s">
        <v>71</v>
      </c>
      <c r="C12" s="275">
        <v>10056</v>
      </c>
      <c r="D12" s="275">
        <v>10033</v>
      </c>
      <c r="E12" s="276">
        <f t="shared" si="0"/>
        <v>23</v>
      </c>
      <c r="F12" s="130">
        <f t="shared" si="1"/>
        <v>0.23</v>
      </c>
      <c r="G12" s="72">
        <f t="shared" si="2"/>
        <v>2.56</v>
      </c>
      <c r="H12" s="72">
        <f t="shared" si="3"/>
        <v>2.59</v>
      </c>
      <c r="I12" s="130">
        <f t="shared" si="4"/>
        <v>-0.029999999999999805</v>
      </c>
      <c r="J12" s="126"/>
      <c r="K12" s="296">
        <v>8</v>
      </c>
      <c r="L12" s="297" t="s">
        <v>69</v>
      </c>
      <c r="M12" s="25">
        <v>2.76</v>
      </c>
      <c r="N12" s="328"/>
      <c r="O12" s="317" t="s">
        <v>71</v>
      </c>
      <c r="P12" s="25">
        <f t="shared" si="5"/>
        <v>2.56</v>
      </c>
      <c r="Q12" s="290">
        <f t="shared" si="6"/>
        <v>2.56066030230708</v>
      </c>
      <c r="R12" s="22">
        <v>25750</v>
      </c>
      <c r="S12" s="22">
        <v>25994</v>
      </c>
      <c r="U12" s="294" t="s">
        <v>69</v>
      </c>
      <c r="V12" s="25">
        <v>2.76</v>
      </c>
      <c r="W12" s="290">
        <v>2.7608237870619945</v>
      </c>
      <c r="Y12" s="225" t="s">
        <v>188</v>
      </c>
      <c r="Z12" s="226">
        <v>10056</v>
      </c>
      <c r="AA12" s="227">
        <v>495</v>
      </c>
      <c r="AB12" s="21">
        <v>472</v>
      </c>
      <c r="AC12" s="228">
        <v>23</v>
      </c>
      <c r="AD12" s="229">
        <v>10033</v>
      </c>
      <c r="AE12" s="225">
        <v>2.56066030230708</v>
      </c>
      <c r="AF12" s="390">
        <v>0.2292434964616765</v>
      </c>
    </row>
    <row r="13" spans="1:32" ht="21" customHeight="1">
      <c r="A13" s="21">
        <v>206</v>
      </c>
      <c r="B13" s="304" t="s">
        <v>72</v>
      </c>
      <c r="C13" s="275">
        <v>32736</v>
      </c>
      <c r="D13" s="275">
        <v>32665</v>
      </c>
      <c r="E13" s="276">
        <f t="shared" si="0"/>
        <v>71</v>
      </c>
      <c r="F13" s="130">
        <f t="shared" si="1"/>
        <v>0.22</v>
      </c>
      <c r="G13" s="72">
        <f t="shared" si="2"/>
        <v>2.38</v>
      </c>
      <c r="H13" s="72">
        <f t="shared" si="3"/>
        <v>2.41</v>
      </c>
      <c r="I13" s="130">
        <f t="shared" si="4"/>
        <v>-0.03000000000000025</v>
      </c>
      <c r="J13" s="126"/>
      <c r="K13" s="296">
        <v>9</v>
      </c>
      <c r="L13" s="297" t="s">
        <v>17</v>
      </c>
      <c r="M13" s="25">
        <v>2.75</v>
      </c>
      <c r="N13" s="328"/>
      <c r="O13" s="317" t="s">
        <v>72</v>
      </c>
      <c r="P13" s="25">
        <f t="shared" si="5"/>
        <v>2.38</v>
      </c>
      <c r="Q13" s="290">
        <f t="shared" si="6"/>
        <v>2.3816898826979473</v>
      </c>
      <c r="R13" s="22">
        <v>77967</v>
      </c>
      <c r="S13" s="22">
        <v>78678</v>
      </c>
      <c r="U13" s="294" t="s">
        <v>17</v>
      </c>
      <c r="V13" s="25">
        <v>2.75</v>
      </c>
      <c r="W13" s="290">
        <v>2.748921749845964</v>
      </c>
      <c r="Y13" s="225" t="s">
        <v>189</v>
      </c>
      <c r="Z13" s="226">
        <v>32736</v>
      </c>
      <c r="AA13" s="230">
        <v>1395</v>
      </c>
      <c r="AB13" s="231">
        <v>1324</v>
      </c>
      <c r="AC13" s="228">
        <v>71</v>
      </c>
      <c r="AD13" s="229">
        <v>32665</v>
      </c>
      <c r="AE13" s="225">
        <v>2.3816898826979473</v>
      </c>
      <c r="AF13" s="390">
        <v>0.21735802847084035</v>
      </c>
    </row>
    <row r="14" spans="1:32" ht="21" customHeight="1">
      <c r="A14" s="21">
        <v>207</v>
      </c>
      <c r="B14" s="304" t="s">
        <v>73</v>
      </c>
      <c r="C14" s="275">
        <v>13942</v>
      </c>
      <c r="D14" s="275">
        <v>14025</v>
      </c>
      <c r="E14" s="276">
        <f t="shared" si="0"/>
        <v>-83</v>
      </c>
      <c r="F14" s="130">
        <f t="shared" si="1"/>
        <v>-0.59</v>
      </c>
      <c r="G14" s="72">
        <f t="shared" si="2"/>
        <v>2.22</v>
      </c>
      <c r="H14" s="72">
        <f t="shared" si="3"/>
        <v>2.23</v>
      </c>
      <c r="I14" s="130">
        <f t="shared" si="4"/>
        <v>-0.009999999999999787</v>
      </c>
      <c r="J14" s="126"/>
      <c r="K14" s="296">
        <v>10</v>
      </c>
      <c r="L14" s="297" t="s">
        <v>55</v>
      </c>
      <c r="M14" s="25">
        <v>2.74</v>
      </c>
      <c r="N14" s="328"/>
      <c r="O14" s="317" t="s">
        <v>73</v>
      </c>
      <c r="P14" s="25">
        <f t="shared" si="5"/>
        <v>2.22</v>
      </c>
      <c r="Q14" s="290">
        <f t="shared" si="6"/>
        <v>2.2193372543394063</v>
      </c>
      <c r="R14" s="22">
        <v>30942</v>
      </c>
      <c r="S14" s="22">
        <v>31334</v>
      </c>
      <c r="U14" s="294" t="s">
        <v>55</v>
      </c>
      <c r="V14" s="25">
        <v>2.74</v>
      </c>
      <c r="W14" s="290">
        <v>2.7354736004245157</v>
      </c>
      <c r="Y14" s="225" t="s">
        <v>190</v>
      </c>
      <c r="Z14" s="226">
        <v>13942</v>
      </c>
      <c r="AA14" s="227">
        <v>704</v>
      </c>
      <c r="AB14" s="21">
        <v>787</v>
      </c>
      <c r="AC14" s="228">
        <v>-83</v>
      </c>
      <c r="AD14" s="229">
        <v>14025</v>
      </c>
      <c r="AE14" s="225">
        <v>2.2193372543394063</v>
      </c>
      <c r="AF14" s="390">
        <v>-0.5918003565062389</v>
      </c>
    </row>
    <row r="15" spans="1:32" ht="21" customHeight="1">
      <c r="A15" s="21">
        <v>208</v>
      </c>
      <c r="B15" s="304" t="s">
        <v>74</v>
      </c>
      <c r="C15" s="275">
        <v>23520</v>
      </c>
      <c r="D15" s="275">
        <v>23349</v>
      </c>
      <c r="E15" s="276">
        <f t="shared" si="0"/>
        <v>171</v>
      </c>
      <c r="F15" s="130">
        <f t="shared" si="1"/>
        <v>0.73</v>
      </c>
      <c r="G15" s="72">
        <f t="shared" si="2"/>
        <v>2.76</v>
      </c>
      <c r="H15" s="72">
        <f t="shared" si="3"/>
        <v>2.81</v>
      </c>
      <c r="I15" s="130">
        <f t="shared" si="4"/>
        <v>-0.050000000000000266</v>
      </c>
      <c r="J15" s="126"/>
      <c r="K15" s="296">
        <v>11</v>
      </c>
      <c r="L15" s="297" t="s">
        <v>52</v>
      </c>
      <c r="M15" s="25">
        <v>2.72</v>
      </c>
      <c r="N15" s="328"/>
      <c r="O15" s="317" t="s">
        <v>74</v>
      </c>
      <c r="P15" s="25">
        <f t="shared" si="5"/>
        <v>2.76</v>
      </c>
      <c r="Q15" s="290">
        <f t="shared" si="6"/>
        <v>2.764328231292517</v>
      </c>
      <c r="R15" s="22">
        <v>65017</v>
      </c>
      <c r="S15" s="22">
        <v>65544</v>
      </c>
      <c r="U15" s="294" t="s">
        <v>52</v>
      </c>
      <c r="V15" s="25">
        <v>2.72</v>
      </c>
      <c r="W15" s="290">
        <v>2.7248175182481753</v>
      </c>
      <c r="Y15" s="225" t="s">
        <v>191</v>
      </c>
      <c r="Z15" s="226">
        <v>23520</v>
      </c>
      <c r="AA15" s="230">
        <v>979</v>
      </c>
      <c r="AB15" s="21">
        <v>808</v>
      </c>
      <c r="AC15" s="228">
        <v>171</v>
      </c>
      <c r="AD15" s="229">
        <v>23349</v>
      </c>
      <c r="AE15" s="225">
        <v>2.764328231292517</v>
      </c>
      <c r="AF15" s="390">
        <v>0.7323654117949376</v>
      </c>
    </row>
    <row r="16" spans="1:32" ht="21" customHeight="1" thickBot="1">
      <c r="A16" s="21">
        <v>209</v>
      </c>
      <c r="B16" s="305" t="s">
        <v>75</v>
      </c>
      <c r="C16" s="277">
        <v>19980</v>
      </c>
      <c r="D16" s="277">
        <v>19676</v>
      </c>
      <c r="E16" s="276">
        <f t="shared" si="0"/>
        <v>304</v>
      </c>
      <c r="F16" s="131">
        <f t="shared" si="1"/>
        <v>1.55</v>
      </c>
      <c r="G16" s="74">
        <f t="shared" si="2"/>
        <v>2.66</v>
      </c>
      <c r="H16" s="74">
        <f t="shared" si="3"/>
        <v>2.69</v>
      </c>
      <c r="I16" s="131">
        <f t="shared" si="4"/>
        <v>-0.029999999999999805</v>
      </c>
      <c r="J16" s="126"/>
      <c r="K16" s="296">
        <v>12</v>
      </c>
      <c r="L16" s="297" t="s">
        <v>75</v>
      </c>
      <c r="M16" s="25">
        <v>2.66</v>
      </c>
      <c r="N16" s="328"/>
      <c r="O16" s="317" t="s">
        <v>75</v>
      </c>
      <c r="P16" s="25">
        <f t="shared" si="5"/>
        <v>2.66</v>
      </c>
      <c r="Q16" s="290">
        <f t="shared" si="6"/>
        <v>2.661261261261261</v>
      </c>
      <c r="R16" s="22">
        <v>53172</v>
      </c>
      <c r="S16" s="22">
        <v>53017</v>
      </c>
      <c r="U16" s="294" t="s">
        <v>75</v>
      </c>
      <c r="V16" s="25">
        <v>2.66</v>
      </c>
      <c r="W16" s="290">
        <v>2.661261261261261</v>
      </c>
      <c r="Y16" s="232" t="s">
        <v>192</v>
      </c>
      <c r="Z16" s="233">
        <v>19980</v>
      </c>
      <c r="AA16" s="234">
        <v>1130</v>
      </c>
      <c r="AB16" s="235">
        <v>826</v>
      </c>
      <c r="AC16" s="236">
        <v>304</v>
      </c>
      <c r="AD16" s="237">
        <v>19676</v>
      </c>
      <c r="AE16" s="232">
        <v>2.661261261261261</v>
      </c>
      <c r="AF16" s="392">
        <v>1.5450294775360847</v>
      </c>
    </row>
    <row r="17" spans="1:32" ht="21" customHeight="1">
      <c r="A17" s="21">
        <v>300</v>
      </c>
      <c r="B17" s="21" t="s">
        <v>258</v>
      </c>
      <c r="C17" s="278">
        <v>3940</v>
      </c>
      <c r="D17" s="278">
        <v>3966</v>
      </c>
      <c r="E17" s="279">
        <f t="shared" si="0"/>
        <v>-26</v>
      </c>
      <c r="F17" s="132">
        <f t="shared" si="1"/>
        <v>-0.66</v>
      </c>
      <c r="G17" s="74">
        <f t="shared" si="2"/>
        <v>2.54</v>
      </c>
      <c r="H17" s="74">
        <f t="shared" si="3"/>
        <v>2.59</v>
      </c>
      <c r="I17" s="131">
        <f t="shared" si="4"/>
        <v>-0.04999999999999982</v>
      </c>
      <c r="J17" s="126"/>
      <c r="K17" s="296">
        <v>13</v>
      </c>
      <c r="L17" s="297" t="s">
        <v>53</v>
      </c>
      <c r="M17" s="25">
        <v>2.64</v>
      </c>
      <c r="N17" s="328"/>
      <c r="O17" s="318" t="s">
        <v>76</v>
      </c>
      <c r="P17" s="25">
        <f t="shared" si="5"/>
        <v>2.54</v>
      </c>
      <c r="Q17" s="290">
        <f t="shared" si="6"/>
        <v>2.5431472081218276</v>
      </c>
      <c r="R17" s="22">
        <v>10020</v>
      </c>
      <c r="S17" s="169">
        <v>10261</v>
      </c>
      <c r="U17" s="294" t="s">
        <v>53</v>
      </c>
      <c r="V17" s="25">
        <v>2.64</v>
      </c>
      <c r="W17" s="290">
        <v>2.6384323640960807</v>
      </c>
      <c r="Y17" s="238" t="s">
        <v>193</v>
      </c>
      <c r="Z17" s="239">
        <v>3940</v>
      </c>
      <c r="AA17" s="240">
        <v>118</v>
      </c>
      <c r="AB17" s="241">
        <v>144</v>
      </c>
      <c r="AC17" s="242">
        <v>-26</v>
      </c>
      <c r="AD17" s="243">
        <v>3966</v>
      </c>
      <c r="AE17" s="244">
        <v>2.5431472081218276</v>
      </c>
      <c r="AF17" s="393">
        <v>-0.6555723651033787</v>
      </c>
    </row>
    <row r="18" spans="1:32" ht="21" customHeight="1" thickBot="1">
      <c r="A18" s="21">
        <v>302</v>
      </c>
      <c r="B18" s="299" t="s">
        <v>88</v>
      </c>
      <c r="C18" s="278">
        <v>3940</v>
      </c>
      <c r="D18" s="278">
        <v>3966</v>
      </c>
      <c r="E18" s="279">
        <f t="shared" si="0"/>
        <v>-26</v>
      </c>
      <c r="F18" s="132">
        <f t="shared" si="1"/>
        <v>-0.66</v>
      </c>
      <c r="G18" s="74">
        <f t="shared" si="2"/>
        <v>2.54</v>
      </c>
      <c r="H18" s="74">
        <f t="shared" si="3"/>
        <v>2.59</v>
      </c>
      <c r="I18" s="131">
        <f t="shared" si="4"/>
        <v>-0.04999999999999982</v>
      </c>
      <c r="J18" s="126"/>
      <c r="K18" s="296">
        <v>14</v>
      </c>
      <c r="L18" s="297" t="s">
        <v>81</v>
      </c>
      <c r="M18" s="25">
        <v>2.62</v>
      </c>
      <c r="N18" s="328"/>
      <c r="O18" s="317" t="s">
        <v>88</v>
      </c>
      <c r="P18" s="25">
        <f t="shared" si="5"/>
        <v>2.54</v>
      </c>
      <c r="Q18" s="290">
        <f t="shared" si="6"/>
        <v>2.5431472081218276</v>
      </c>
      <c r="R18" s="22">
        <v>10020</v>
      </c>
      <c r="S18" s="22">
        <v>10261</v>
      </c>
      <c r="U18" s="294" t="s">
        <v>81</v>
      </c>
      <c r="V18" s="25">
        <v>2.62</v>
      </c>
      <c r="W18" s="290">
        <v>2.6244931062449313</v>
      </c>
      <c r="Y18" s="245" t="s">
        <v>194</v>
      </c>
      <c r="Z18" s="246">
        <v>3940</v>
      </c>
      <c r="AA18" s="247">
        <v>118</v>
      </c>
      <c r="AB18" s="248">
        <v>144</v>
      </c>
      <c r="AC18" s="249">
        <v>-26</v>
      </c>
      <c r="AD18" s="250">
        <v>3966</v>
      </c>
      <c r="AE18" s="245">
        <v>2.5431472081218276</v>
      </c>
      <c r="AF18" s="394">
        <v>-0.6555723651033787</v>
      </c>
    </row>
    <row r="19" spans="1:32" ht="21" customHeight="1">
      <c r="A19" s="21">
        <v>340</v>
      </c>
      <c r="B19" s="21" t="s">
        <v>259</v>
      </c>
      <c r="C19" s="278">
        <v>9916</v>
      </c>
      <c r="D19" s="278">
        <v>9954</v>
      </c>
      <c r="E19" s="279">
        <f t="shared" si="0"/>
        <v>-38</v>
      </c>
      <c r="F19" s="132">
        <f t="shared" si="1"/>
        <v>-0.38</v>
      </c>
      <c r="G19" s="74">
        <f t="shared" si="2"/>
        <v>2.67</v>
      </c>
      <c r="H19" s="74">
        <f t="shared" si="3"/>
        <v>2.7</v>
      </c>
      <c r="I19" s="132">
        <f t="shared" si="4"/>
        <v>-0.03000000000000025</v>
      </c>
      <c r="J19" s="126"/>
      <c r="K19" s="296">
        <v>15</v>
      </c>
      <c r="L19" s="297" t="s">
        <v>51</v>
      </c>
      <c r="M19" s="25">
        <v>2.6</v>
      </c>
      <c r="N19" s="328"/>
      <c r="O19" s="318" t="s">
        <v>77</v>
      </c>
      <c r="P19" s="25">
        <f t="shared" si="5"/>
        <v>2.67</v>
      </c>
      <c r="Q19" s="290">
        <f t="shared" si="6"/>
        <v>2.6684146833400564</v>
      </c>
      <c r="R19" s="22">
        <v>26460</v>
      </c>
      <c r="S19" s="22">
        <v>26852</v>
      </c>
      <c r="U19" s="294" t="s">
        <v>51</v>
      </c>
      <c r="V19" s="25">
        <v>2.6</v>
      </c>
      <c r="W19" s="290">
        <v>2.5953473132372213</v>
      </c>
      <c r="Y19" s="219" t="s">
        <v>195</v>
      </c>
      <c r="Z19" s="220">
        <v>9916</v>
      </c>
      <c r="AA19" s="219">
        <v>207</v>
      </c>
      <c r="AB19" s="241">
        <v>245</v>
      </c>
      <c r="AC19" s="251">
        <v>-38</v>
      </c>
      <c r="AD19" s="224">
        <v>9954</v>
      </c>
      <c r="AE19" s="219">
        <v>2.6684146833400564</v>
      </c>
      <c r="AF19" s="389">
        <v>-0.3817560779586096</v>
      </c>
    </row>
    <row r="20" spans="1:32" ht="21" customHeight="1">
      <c r="A20" s="21">
        <v>341</v>
      </c>
      <c r="B20" s="303" t="s">
        <v>17</v>
      </c>
      <c r="C20" s="273">
        <v>6492</v>
      </c>
      <c r="D20" s="273">
        <v>6473</v>
      </c>
      <c r="E20" s="274">
        <f t="shared" si="0"/>
        <v>19</v>
      </c>
      <c r="F20" s="129">
        <f t="shared" si="1"/>
        <v>0.29</v>
      </c>
      <c r="G20" s="69">
        <f t="shared" si="2"/>
        <v>2.75</v>
      </c>
      <c r="H20" s="69">
        <f t="shared" si="3"/>
        <v>2.79</v>
      </c>
      <c r="I20" s="129">
        <f t="shared" si="4"/>
        <v>-0.040000000000000036</v>
      </c>
      <c r="J20" s="126"/>
      <c r="K20" s="296">
        <v>16</v>
      </c>
      <c r="L20" s="297" t="s">
        <v>57</v>
      </c>
      <c r="M20" s="25">
        <v>2.59</v>
      </c>
      <c r="N20" s="328"/>
      <c r="O20" s="317" t="s">
        <v>17</v>
      </c>
      <c r="P20" s="25">
        <f t="shared" si="5"/>
        <v>2.75</v>
      </c>
      <c r="Q20" s="290">
        <f t="shared" si="6"/>
        <v>2.748921749845964</v>
      </c>
      <c r="R20" s="22">
        <v>17846</v>
      </c>
      <c r="S20" s="22">
        <v>18029</v>
      </c>
      <c r="U20" s="294" t="s">
        <v>57</v>
      </c>
      <c r="V20" s="25">
        <v>2.59</v>
      </c>
      <c r="W20" s="290">
        <v>2.586339754816112</v>
      </c>
      <c r="Y20" s="225" t="s">
        <v>196</v>
      </c>
      <c r="Z20" s="226">
        <v>6492</v>
      </c>
      <c r="AA20" s="227">
        <v>29</v>
      </c>
      <c r="AB20" s="21">
        <v>10</v>
      </c>
      <c r="AC20" s="228">
        <v>19</v>
      </c>
      <c r="AD20" s="229">
        <v>6473</v>
      </c>
      <c r="AE20" s="225">
        <v>2.748921749845964</v>
      </c>
      <c r="AF20" s="390">
        <v>0.2935269581337865</v>
      </c>
    </row>
    <row r="21" spans="1:32" ht="21" customHeight="1">
      <c r="A21" s="21">
        <v>343</v>
      </c>
      <c r="B21" s="304" t="s">
        <v>78</v>
      </c>
      <c r="C21" s="275">
        <v>1718</v>
      </c>
      <c r="D21" s="275">
        <v>1735</v>
      </c>
      <c r="E21" s="276">
        <f t="shared" si="0"/>
        <v>-17</v>
      </c>
      <c r="F21" s="130">
        <f t="shared" si="1"/>
        <v>-0.98</v>
      </c>
      <c r="G21" s="72">
        <f t="shared" si="2"/>
        <v>2.81</v>
      </c>
      <c r="H21" s="72">
        <f t="shared" si="3"/>
        <v>2.83</v>
      </c>
      <c r="I21" s="130">
        <f t="shared" si="4"/>
        <v>-0.020000000000000018</v>
      </c>
      <c r="J21" s="126"/>
      <c r="K21" s="296">
        <v>17</v>
      </c>
      <c r="L21" s="297" t="s">
        <v>68</v>
      </c>
      <c r="M21" s="25">
        <v>2.58</v>
      </c>
      <c r="N21" s="328"/>
      <c r="O21" s="317" t="s">
        <v>78</v>
      </c>
      <c r="P21" s="25">
        <f t="shared" si="5"/>
        <v>2.81</v>
      </c>
      <c r="Q21" s="290">
        <f t="shared" si="6"/>
        <v>2.809662398137369</v>
      </c>
      <c r="R21" s="22">
        <v>4827</v>
      </c>
      <c r="S21" s="22">
        <v>4917</v>
      </c>
      <c r="U21" s="294" t="s">
        <v>68</v>
      </c>
      <c r="V21" s="25">
        <v>2.58</v>
      </c>
      <c r="W21" s="290">
        <v>2.5822796980914378</v>
      </c>
      <c r="Y21" s="225" t="s">
        <v>197</v>
      </c>
      <c r="Z21" s="226">
        <v>1718</v>
      </c>
      <c r="AA21" s="227">
        <v>46</v>
      </c>
      <c r="AB21" s="21">
        <v>63</v>
      </c>
      <c r="AC21" s="228">
        <v>-17</v>
      </c>
      <c r="AD21" s="229">
        <v>1735</v>
      </c>
      <c r="AE21" s="225">
        <v>2.809662398137369</v>
      </c>
      <c r="AF21" s="390">
        <v>-0.9798270893371758</v>
      </c>
    </row>
    <row r="22" spans="1:32" ht="21" customHeight="1" thickBot="1">
      <c r="A22" s="21">
        <v>344</v>
      </c>
      <c r="B22" s="305" t="s">
        <v>79</v>
      </c>
      <c r="C22" s="277">
        <v>1706</v>
      </c>
      <c r="D22" s="277">
        <v>1746</v>
      </c>
      <c r="E22" s="280">
        <f t="shared" si="0"/>
        <v>-40</v>
      </c>
      <c r="F22" s="131">
        <f t="shared" si="1"/>
        <v>-2.29</v>
      </c>
      <c r="G22" s="74">
        <f t="shared" si="2"/>
        <v>2.22</v>
      </c>
      <c r="H22" s="74">
        <f t="shared" si="3"/>
        <v>2.24</v>
      </c>
      <c r="I22" s="131">
        <f t="shared" si="4"/>
        <v>-0.020000000000000018</v>
      </c>
      <c r="J22" s="126"/>
      <c r="K22" s="296">
        <v>18</v>
      </c>
      <c r="L22" s="297" t="s">
        <v>71</v>
      </c>
      <c r="M22" s="25">
        <v>2.56</v>
      </c>
      <c r="N22" s="328"/>
      <c r="O22" s="317" t="s">
        <v>79</v>
      </c>
      <c r="P22" s="25">
        <f t="shared" si="5"/>
        <v>2.22</v>
      </c>
      <c r="Q22" s="290">
        <f t="shared" si="6"/>
        <v>2.219812426729191</v>
      </c>
      <c r="R22" s="22">
        <v>3787</v>
      </c>
      <c r="S22" s="22">
        <v>3906</v>
      </c>
      <c r="U22" s="294" t="s">
        <v>71</v>
      </c>
      <c r="V22" s="25">
        <v>2.56</v>
      </c>
      <c r="W22" s="290">
        <v>2.56066030230708</v>
      </c>
      <c r="Y22" s="232" t="s">
        <v>198</v>
      </c>
      <c r="Z22" s="233">
        <v>1706</v>
      </c>
      <c r="AA22" s="252">
        <v>132</v>
      </c>
      <c r="AB22" s="19">
        <v>172</v>
      </c>
      <c r="AC22" s="236">
        <v>-40</v>
      </c>
      <c r="AD22" s="246">
        <v>1746</v>
      </c>
      <c r="AE22" s="232">
        <v>2.219812426729191</v>
      </c>
      <c r="AF22" s="392">
        <v>-2.290950744558992</v>
      </c>
    </row>
    <row r="23" spans="1:32" ht="21" customHeight="1">
      <c r="A23" s="21">
        <v>360</v>
      </c>
      <c r="B23" s="21" t="s">
        <v>260</v>
      </c>
      <c r="C23" s="278">
        <v>16790</v>
      </c>
      <c r="D23" s="278">
        <v>16733</v>
      </c>
      <c r="E23" s="279">
        <f t="shared" si="0"/>
        <v>57</v>
      </c>
      <c r="F23" s="132">
        <f t="shared" si="1"/>
        <v>0.34</v>
      </c>
      <c r="G23" s="74">
        <f t="shared" si="2"/>
        <v>2.82</v>
      </c>
      <c r="H23" s="74">
        <f t="shared" si="3"/>
        <v>2.86</v>
      </c>
      <c r="I23" s="131">
        <f t="shared" si="4"/>
        <v>-0.040000000000000036</v>
      </c>
      <c r="J23" s="126"/>
      <c r="K23" s="296">
        <v>19</v>
      </c>
      <c r="L23" s="297" t="s">
        <v>88</v>
      </c>
      <c r="M23" s="25">
        <v>2.54</v>
      </c>
      <c r="N23" s="328"/>
      <c r="O23" s="318" t="s">
        <v>80</v>
      </c>
      <c r="P23" s="25">
        <f t="shared" si="5"/>
        <v>2.82</v>
      </c>
      <c r="Q23" s="290">
        <f t="shared" si="6"/>
        <v>2.8183442525312685</v>
      </c>
      <c r="R23" s="22">
        <v>47320</v>
      </c>
      <c r="S23" s="22">
        <v>47831</v>
      </c>
      <c r="U23" s="294" t="s">
        <v>88</v>
      </c>
      <c r="V23" s="25">
        <v>2.54</v>
      </c>
      <c r="W23" s="290">
        <v>2.5431472081218276</v>
      </c>
      <c r="Y23" s="244" t="s">
        <v>199</v>
      </c>
      <c r="Z23" s="239">
        <v>16790</v>
      </c>
      <c r="AA23" s="240">
        <v>677</v>
      </c>
      <c r="AB23" s="241">
        <v>620</v>
      </c>
      <c r="AC23" s="242">
        <v>57</v>
      </c>
      <c r="AD23" s="224">
        <v>16733</v>
      </c>
      <c r="AE23" s="244">
        <v>2.8183442525312685</v>
      </c>
      <c r="AF23" s="393">
        <v>0.340644235940955</v>
      </c>
    </row>
    <row r="24" spans="1:32" ht="21" customHeight="1">
      <c r="A24" s="21">
        <v>361</v>
      </c>
      <c r="B24" s="303" t="s">
        <v>81</v>
      </c>
      <c r="C24" s="273">
        <v>4932</v>
      </c>
      <c r="D24" s="273">
        <v>4960</v>
      </c>
      <c r="E24" s="274">
        <f t="shared" si="0"/>
        <v>-28</v>
      </c>
      <c r="F24" s="129">
        <f t="shared" si="1"/>
        <v>-0.56</v>
      </c>
      <c r="G24" s="69">
        <f t="shared" si="2"/>
        <v>2.62</v>
      </c>
      <c r="H24" s="69">
        <f t="shared" si="3"/>
        <v>2.64</v>
      </c>
      <c r="I24" s="129">
        <f t="shared" si="4"/>
        <v>-0.020000000000000018</v>
      </c>
      <c r="J24" s="126"/>
      <c r="K24" s="296">
        <v>20</v>
      </c>
      <c r="L24" s="297" t="s">
        <v>67</v>
      </c>
      <c r="M24" s="25">
        <v>2.39</v>
      </c>
      <c r="N24" s="328"/>
      <c r="O24" s="317" t="s">
        <v>81</v>
      </c>
      <c r="P24" s="25">
        <f t="shared" si="5"/>
        <v>2.62</v>
      </c>
      <c r="Q24" s="290">
        <f t="shared" si="6"/>
        <v>2.6244931062449313</v>
      </c>
      <c r="R24" s="22">
        <v>12944</v>
      </c>
      <c r="S24" s="22">
        <v>13106</v>
      </c>
      <c r="U24" s="294" t="s">
        <v>67</v>
      </c>
      <c r="V24" s="25">
        <v>2.39</v>
      </c>
      <c r="W24" s="290">
        <v>2.3941516964768237</v>
      </c>
      <c r="Y24" s="225" t="s">
        <v>200</v>
      </c>
      <c r="Z24" s="226">
        <v>4932</v>
      </c>
      <c r="AA24" s="227">
        <v>218</v>
      </c>
      <c r="AB24" s="21">
        <v>246</v>
      </c>
      <c r="AC24" s="228">
        <v>-28</v>
      </c>
      <c r="AD24" s="229">
        <v>4960</v>
      </c>
      <c r="AE24" s="225">
        <v>2.6244931062449313</v>
      </c>
      <c r="AF24" s="390">
        <v>-0.564516129032258</v>
      </c>
    </row>
    <row r="25" spans="1:32" ht="21" customHeight="1">
      <c r="A25" s="21">
        <v>362</v>
      </c>
      <c r="B25" s="304" t="s">
        <v>82</v>
      </c>
      <c r="C25" s="275">
        <v>2530</v>
      </c>
      <c r="D25" s="275">
        <v>2514</v>
      </c>
      <c r="E25" s="276">
        <f t="shared" si="0"/>
        <v>16</v>
      </c>
      <c r="F25" s="130">
        <f t="shared" si="1"/>
        <v>0.64</v>
      </c>
      <c r="G25" s="72">
        <f t="shared" si="2"/>
        <v>3</v>
      </c>
      <c r="H25" s="72">
        <f t="shared" si="3"/>
        <v>3.06</v>
      </c>
      <c r="I25" s="130">
        <f t="shared" si="4"/>
        <v>-0.06000000000000005</v>
      </c>
      <c r="J25" s="126"/>
      <c r="K25" s="296">
        <v>21</v>
      </c>
      <c r="L25" s="297" t="s">
        <v>72</v>
      </c>
      <c r="M25" s="25">
        <v>2.38</v>
      </c>
      <c r="N25" s="328"/>
      <c r="O25" s="317" t="s">
        <v>82</v>
      </c>
      <c r="P25" s="25">
        <f t="shared" si="5"/>
        <v>3</v>
      </c>
      <c r="Q25" s="290">
        <f t="shared" si="6"/>
        <v>3.0027667984189725</v>
      </c>
      <c r="R25" s="22">
        <v>7597</v>
      </c>
      <c r="S25" s="22">
        <v>7696</v>
      </c>
      <c r="U25" s="294" t="s">
        <v>72</v>
      </c>
      <c r="V25" s="25">
        <v>2.38</v>
      </c>
      <c r="W25" s="290">
        <v>2.3816898826979473</v>
      </c>
      <c r="Y25" s="225" t="s">
        <v>201</v>
      </c>
      <c r="Z25" s="226">
        <v>2530</v>
      </c>
      <c r="AA25" s="227">
        <v>98</v>
      </c>
      <c r="AB25" s="21">
        <v>82</v>
      </c>
      <c r="AC25" s="228">
        <v>16</v>
      </c>
      <c r="AD25" s="229">
        <v>2514</v>
      </c>
      <c r="AE25" s="225">
        <v>3.0027667984189725</v>
      </c>
      <c r="AF25" s="390">
        <v>0.6364359586316627</v>
      </c>
    </row>
    <row r="26" spans="1:32" ht="21" customHeight="1" thickBot="1">
      <c r="A26" s="21">
        <v>363</v>
      </c>
      <c r="B26" s="305" t="s">
        <v>83</v>
      </c>
      <c r="C26" s="277">
        <v>9328</v>
      </c>
      <c r="D26" s="277">
        <v>9259</v>
      </c>
      <c r="E26" s="280">
        <f t="shared" si="0"/>
        <v>69</v>
      </c>
      <c r="F26" s="131">
        <f t="shared" si="1"/>
        <v>0.75</v>
      </c>
      <c r="G26" s="74">
        <f t="shared" si="2"/>
        <v>2.87</v>
      </c>
      <c r="H26" s="74">
        <f t="shared" si="3"/>
        <v>2.92</v>
      </c>
      <c r="I26" s="131">
        <f t="shared" si="4"/>
        <v>-0.04999999999999982</v>
      </c>
      <c r="J26" s="126"/>
      <c r="K26" s="296">
        <v>22</v>
      </c>
      <c r="L26" s="297" t="s">
        <v>56</v>
      </c>
      <c r="M26" s="25">
        <v>2.31</v>
      </c>
      <c r="N26" s="328"/>
      <c r="O26" s="317" t="s">
        <v>83</v>
      </c>
      <c r="P26" s="25">
        <f t="shared" si="5"/>
        <v>2.87</v>
      </c>
      <c r="Q26" s="290">
        <f t="shared" si="6"/>
        <v>2.870819039451115</v>
      </c>
      <c r="R26" s="22">
        <v>26779</v>
      </c>
      <c r="S26" s="22">
        <v>27029</v>
      </c>
      <c r="U26" s="294" t="s">
        <v>56</v>
      </c>
      <c r="V26" s="25">
        <v>2.31</v>
      </c>
      <c r="W26" s="290">
        <v>2.3088675544544235</v>
      </c>
      <c r="Y26" s="245" t="s">
        <v>202</v>
      </c>
      <c r="Z26" s="253">
        <v>9328</v>
      </c>
      <c r="AA26" s="247">
        <v>361</v>
      </c>
      <c r="AB26" s="248">
        <v>292</v>
      </c>
      <c r="AC26" s="249">
        <v>69</v>
      </c>
      <c r="AD26" s="250">
        <v>9259</v>
      </c>
      <c r="AE26" s="245">
        <v>2.870819039451115</v>
      </c>
      <c r="AF26" s="394">
        <v>0.7452208661842531</v>
      </c>
    </row>
    <row r="27" spans="1:32" ht="21" customHeight="1">
      <c r="A27" s="21">
        <v>380</v>
      </c>
      <c r="B27" s="21" t="s">
        <v>261</v>
      </c>
      <c r="C27" s="278">
        <v>19381</v>
      </c>
      <c r="D27" s="278">
        <v>19334</v>
      </c>
      <c r="E27" s="279">
        <f t="shared" si="0"/>
        <v>47</v>
      </c>
      <c r="F27" s="132">
        <f t="shared" si="1"/>
        <v>0.24</v>
      </c>
      <c r="G27" s="74">
        <f t="shared" si="2"/>
        <v>2.77</v>
      </c>
      <c r="H27" s="74">
        <f t="shared" si="3"/>
        <v>2.81</v>
      </c>
      <c r="I27" s="132">
        <f t="shared" si="4"/>
        <v>-0.040000000000000036</v>
      </c>
      <c r="J27" s="126"/>
      <c r="K27" s="296">
        <v>23</v>
      </c>
      <c r="L27" s="297" t="s">
        <v>60</v>
      </c>
      <c r="M27" s="25">
        <v>2.23</v>
      </c>
      <c r="N27" s="328"/>
      <c r="O27" s="318" t="s">
        <v>84</v>
      </c>
      <c r="P27" s="25">
        <f t="shared" si="5"/>
        <v>2.77</v>
      </c>
      <c r="Q27" s="290">
        <f t="shared" si="6"/>
        <v>2.7679170321448843</v>
      </c>
      <c r="R27" s="22">
        <v>53645</v>
      </c>
      <c r="S27" s="22">
        <v>54291</v>
      </c>
      <c r="U27" s="294" t="s">
        <v>60</v>
      </c>
      <c r="V27" s="25">
        <v>2.23</v>
      </c>
      <c r="W27" s="290">
        <v>2.2327044025157234</v>
      </c>
      <c r="Y27" s="219" t="s">
        <v>203</v>
      </c>
      <c r="Z27" s="220">
        <v>19381</v>
      </c>
      <c r="AA27" s="221">
        <v>848</v>
      </c>
      <c r="AB27" s="222">
        <v>801</v>
      </c>
      <c r="AC27" s="251">
        <v>47</v>
      </c>
      <c r="AD27" s="224">
        <v>19334</v>
      </c>
      <c r="AE27" s="219">
        <v>2.7679170321448843</v>
      </c>
      <c r="AF27" s="389">
        <v>0.24309506568739012</v>
      </c>
    </row>
    <row r="28" spans="1:32" ht="21" customHeight="1">
      <c r="A28" s="21">
        <v>381</v>
      </c>
      <c r="B28" s="303" t="s">
        <v>51</v>
      </c>
      <c r="C28" s="273">
        <v>3052</v>
      </c>
      <c r="D28" s="273">
        <v>3076</v>
      </c>
      <c r="E28" s="274">
        <f t="shared" si="0"/>
        <v>-24</v>
      </c>
      <c r="F28" s="129">
        <f t="shared" si="1"/>
        <v>-0.78</v>
      </c>
      <c r="G28" s="69">
        <f t="shared" si="2"/>
        <v>2.6</v>
      </c>
      <c r="H28" s="69">
        <f t="shared" si="3"/>
        <v>2.61</v>
      </c>
      <c r="I28" s="130">
        <f t="shared" si="4"/>
        <v>-0.009999999999999787</v>
      </c>
      <c r="J28" s="126"/>
      <c r="K28" s="296">
        <v>24</v>
      </c>
      <c r="L28" s="297" t="s">
        <v>79</v>
      </c>
      <c r="M28" s="25">
        <v>2.22</v>
      </c>
      <c r="N28" s="328"/>
      <c r="O28" s="317" t="s">
        <v>51</v>
      </c>
      <c r="P28" s="25">
        <f t="shared" si="5"/>
        <v>2.6</v>
      </c>
      <c r="Q28" s="290">
        <f t="shared" si="6"/>
        <v>2.5953473132372213</v>
      </c>
      <c r="R28" s="22">
        <v>7921</v>
      </c>
      <c r="S28" s="22">
        <v>8021</v>
      </c>
      <c r="U28" s="294" t="s">
        <v>79</v>
      </c>
      <c r="V28" s="25">
        <v>2.22</v>
      </c>
      <c r="W28" s="290">
        <v>2.219812426729191</v>
      </c>
      <c r="Y28" s="225" t="s">
        <v>204</v>
      </c>
      <c r="Z28" s="226">
        <v>3052</v>
      </c>
      <c r="AA28" s="227">
        <v>99</v>
      </c>
      <c r="AB28" s="21">
        <v>123</v>
      </c>
      <c r="AC28" s="228">
        <v>-24</v>
      </c>
      <c r="AD28" s="229">
        <v>3076</v>
      </c>
      <c r="AE28" s="225">
        <v>2.5953473132372213</v>
      </c>
      <c r="AF28" s="390">
        <v>-0.7802340702210664</v>
      </c>
    </row>
    <row r="29" spans="1:32" ht="21" customHeight="1">
      <c r="A29" s="21">
        <v>382</v>
      </c>
      <c r="B29" s="304" t="s">
        <v>52</v>
      </c>
      <c r="C29" s="275">
        <v>2740</v>
      </c>
      <c r="D29" s="275">
        <v>2682</v>
      </c>
      <c r="E29" s="276">
        <f t="shared" si="0"/>
        <v>58</v>
      </c>
      <c r="F29" s="130">
        <f t="shared" si="1"/>
        <v>2.16</v>
      </c>
      <c r="G29" s="72">
        <f t="shared" si="2"/>
        <v>2.72</v>
      </c>
      <c r="H29" s="72">
        <f t="shared" si="3"/>
        <v>2.79</v>
      </c>
      <c r="I29" s="130">
        <f t="shared" si="4"/>
        <v>-0.06999999999999984</v>
      </c>
      <c r="J29" s="126"/>
      <c r="K29" s="296">
        <v>25</v>
      </c>
      <c r="L29" s="297" t="s">
        <v>73</v>
      </c>
      <c r="M29" s="25">
        <v>2.22</v>
      </c>
      <c r="N29" s="328"/>
      <c r="O29" s="317" t="s">
        <v>52</v>
      </c>
      <c r="P29" s="25">
        <f t="shared" si="5"/>
        <v>2.72</v>
      </c>
      <c r="Q29" s="290">
        <f t="shared" si="6"/>
        <v>2.7248175182481753</v>
      </c>
      <c r="R29" s="22">
        <v>7466</v>
      </c>
      <c r="S29" s="22">
        <v>7471</v>
      </c>
      <c r="U29" s="294" t="s">
        <v>73</v>
      </c>
      <c r="V29" s="25">
        <v>2.22</v>
      </c>
      <c r="W29" s="290">
        <v>2.2193372543394063</v>
      </c>
      <c r="Y29" s="225" t="s">
        <v>205</v>
      </c>
      <c r="Z29" s="226">
        <v>2740</v>
      </c>
      <c r="AA29" s="227">
        <v>152</v>
      </c>
      <c r="AB29" s="21">
        <v>94</v>
      </c>
      <c r="AC29" s="228">
        <v>58</v>
      </c>
      <c r="AD29" s="229">
        <v>2682</v>
      </c>
      <c r="AE29" s="225">
        <v>2.7248175182481753</v>
      </c>
      <c r="AF29" s="390">
        <v>2.162565249813572</v>
      </c>
    </row>
    <row r="30" spans="1:32" ht="21" customHeight="1">
      <c r="A30" s="21">
        <v>383</v>
      </c>
      <c r="B30" s="304" t="s">
        <v>53</v>
      </c>
      <c r="C30" s="275">
        <v>2373</v>
      </c>
      <c r="D30" s="275">
        <v>2405</v>
      </c>
      <c r="E30" s="276">
        <f t="shared" si="0"/>
        <v>-32</v>
      </c>
      <c r="F30" s="130">
        <f t="shared" si="1"/>
        <v>-1.33</v>
      </c>
      <c r="G30" s="72">
        <f t="shared" si="2"/>
        <v>2.64</v>
      </c>
      <c r="H30" s="72">
        <f t="shared" si="3"/>
        <v>2.67</v>
      </c>
      <c r="I30" s="130">
        <f t="shared" si="4"/>
        <v>-0.029999999999999805</v>
      </c>
      <c r="J30" s="126"/>
      <c r="K30" s="296">
        <v>26</v>
      </c>
      <c r="L30" s="297" t="s">
        <v>58</v>
      </c>
      <c r="M30" s="25">
        <v>2.2</v>
      </c>
      <c r="N30" s="328"/>
      <c r="O30" s="317" t="s">
        <v>53</v>
      </c>
      <c r="P30" s="25">
        <f t="shared" si="5"/>
        <v>2.64</v>
      </c>
      <c r="Q30" s="290">
        <f t="shared" si="6"/>
        <v>2.6384323640960807</v>
      </c>
      <c r="R30" s="22">
        <v>6261</v>
      </c>
      <c r="S30" s="22">
        <v>6428</v>
      </c>
      <c r="U30" s="294" t="s">
        <v>58</v>
      </c>
      <c r="V30" s="25">
        <v>2.2</v>
      </c>
      <c r="W30" s="290">
        <v>2.1968085106382977</v>
      </c>
      <c r="Y30" s="225" t="s">
        <v>206</v>
      </c>
      <c r="Z30" s="226">
        <v>2373</v>
      </c>
      <c r="AA30" s="227">
        <v>96</v>
      </c>
      <c r="AB30" s="21">
        <v>128</v>
      </c>
      <c r="AC30" s="228">
        <v>-32</v>
      </c>
      <c r="AD30" s="229">
        <v>2405</v>
      </c>
      <c r="AE30" s="225">
        <v>2.6384323640960807</v>
      </c>
      <c r="AF30" s="390">
        <v>-1.3305613305613306</v>
      </c>
    </row>
    <row r="31" spans="1:32" ht="21" customHeight="1">
      <c r="A31" s="21">
        <v>390</v>
      </c>
      <c r="B31" s="82" t="s">
        <v>54</v>
      </c>
      <c r="C31" s="275">
        <v>3049</v>
      </c>
      <c r="D31" s="275">
        <v>3021</v>
      </c>
      <c r="E31" s="276">
        <f t="shared" si="0"/>
        <v>28</v>
      </c>
      <c r="F31" s="130">
        <f t="shared" si="1"/>
        <v>0.93</v>
      </c>
      <c r="G31" s="72">
        <f t="shared" si="2"/>
        <v>2.78</v>
      </c>
      <c r="H31" s="72">
        <f t="shared" si="3"/>
        <v>2.84</v>
      </c>
      <c r="I31" s="130">
        <f t="shared" si="4"/>
        <v>-0.06000000000000005</v>
      </c>
      <c r="J31" s="126"/>
      <c r="K31" s="296">
        <v>27</v>
      </c>
      <c r="L31" s="297" t="s">
        <v>59</v>
      </c>
      <c r="M31" s="25">
        <v>2.18</v>
      </c>
      <c r="N31" s="328"/>
      <c r="O31" s="317" t="s">
        <v>54</v>
      </c>
      <c r="P31" s="25">
        <f t="shared" si="5"/>
        <v>2.78</v>
      </c>
      <c r="Q31" s="290">
        <f t="shared" si="6"/>
        <v>2.7809117743522465</v>
      </c>
      <c r="R31" s="22">
        <v>8479</v>
      </c>
      <c r="S31" s="22">
        <v>8572</v>
      </c>
      <c r="U31" s="294" t="s">
        <v>59</v>
      </c>
      <c r="V31" s="25">
        <v>2.18</v>
      </c>
      <c r="W31" s="290">
        <v>2.1817584439479565</v>
      </c>
      <c r="Y31" s="225" t="s">
        <v>207</v>
      </c>
      <c r="Z31" s="226">
        <v>3049</v>
      </c>
      <c r="AA31" s="227">
        <v>128</v>
      </c>
      <c r="AB31" s="21">
        <v>100</v>
      </c>
      <c r="AC31" s="228">
        <v>28</v>
      </c>
      <c r="AD31" s="229">
        <v>3021</v>
      </c>
      <c r="AE31" s="225">
        <v>2.7809117743522465</v>
      </c>
      <c r="AF31" s="390">
        <v>0.9268454154253558</v>
      </c>
    </row>
    <row r="32" spans="1:32" ht="21" customHeight="1">
      <c r="A32" s="21">
        <v>391</v>
      </c>
      <c r="B32" s="82" t="s">
        <v>262</v>
      </c>
      <c r="C32" s="275">
        <v>4398</v>
      </c>
      <c r="D32" s="275">
        <v>4396</v>
      </c>
      <c r="E32" s="276">
        <f t="shared" si="0"/>
        <v>2</v>
      </c>
      <c r="F32" s="130">
        <f t="shared" si="1"/>
        <v>0.05</v>
      </c>
      <c r="G32" s="72">
        <f t="shared" si="2"/>
        <v>3</v>
      </c>
      <c r="H32" s="72">
        <f t="shared" si="3"/>
        <v>3.05</v>
      </c>
      <c r="I32" s="130">
        <f t="shared" si="4"/>
        <v>-0.04999999999999982</v>
      </c>
      <c r="J32" s="126"/>
      <c r="K32" s="296">
        <v>28</v>
      </c>
      <c r="L32" s="297" t="s">
        <v>48</v>
      </c>
      <c r="M32" s="25">
        <v>2.16</v>
      </c>
      <c r="N32" s="328"/>
      <c r="O32" s="317" t="s">
        <v>90</v>
      </c>
      <c r="P32" s="25">
        <f t="shared" si="5"/>
        <v>3</v>
      </c>
      <c r="Q32" s="290">
        <f t="shared" si="6"/>
        <v>3.0031832651205095</v>
      </c>
      <c r="R32" s="22">
        <v>13208</v>
      </c>
      <c r="S32" s="22">
        <v>13387</v>
      </c>
      <c r="U32" s="294" t="s">
        <v>48</v>
      </c>
      <c r="V32" s="25">
        <v>2.16</v>
      </c>
      <c r="W32" s="290">
        <v>2.1597849987784024</v>
      </c>
      <c r="Y32" s="225" t="s">
        <v>208</v>
      </c>
      <c r="Z32" s="226">
        <v>4398</v>
      </c>
      <c r="AA32" s="227">
        <v>176</v>
      </c>
      <c r="AB32" s="21">
        <v>174</v>
      </c>
      <c r="AC32" s="228">
        <v>2</v>
      </c>
      <c r="AD32" s="229">
        <v>4396</v>
      </c>
      <c r="AE32" s="225">
        <v>3.0031832651205095</v>
      </c>
      <c r="AF32" s="390">
        <v>0.04549590536851684</v>
      </c>
    </row>
    <row r="33" spans="1:32" ht="21" customHeight="1" thickBot="1">
      <c r="A33" s="21">
        <v>392</v>
      </c>
      <c r="B33" s="85" t="s">
        <v>55</v>
      </c>
      <c r="C33" s="277">
        <v>3769</v>
      </c>
      <c r="D33" s="277">
        <v>3754</v>
      </c>
      <c r="E33" s="280">
        <f t="shared" si="0"/>
        <v>15</v>
      </c>
      <c r="F33" s="131">
        <f t="shared" si="1"/>
        <v>0.4</v>
      </c>
      <c r="G33" s="72">
        <f t="shared" si="2"/>
        <v>2.74</v>
      </c>
      <c r="H33" s="72">
        <f t="shared" si="3"/>
        <v>2.77</v>
      </c>
      <c r="I33" s="131">
        <f t="shared" si="4"/>
        <v>-0.029999999999999805</v>
      </c>
      <c r="J33" s="126"/>
      <c r="K33" s="296">
        <v>29</v>
      </c>
      <c r="L33" s="297" t="s">
        <v>61</v>
      </c>
      <c r="M33" s="25">
        <v>2.05</v>
      </c>
      <c r="N33" s="328"/>
      <c r="O33" s="317" t="s">
        <v>55</v>
      </c>
      <c r="P33" s="25">
        <f t="shared" si="5"/>
        <v>2.74</v>
      </c>
      <c r="Q33" s="290">
        <f t="shared" si="6"/>
        <v>2.7354736004245157</v>
      </c>
      <c r="R33" s="22">
        <v>10310</v>
      </c>
      <c r="S33" s="22">
        <v>10412</v>
      </c>
      <c r="U33" s="294" t="s">
        <v>61</v>
      </c>
      <c r="V33" s="25">
        <v>2.05</v>
      </c>
      <c r="W33" s="290">
        <v>2.04774897680764</v>
      </c>
      <c r="Y33" s="232" t="s">
        <v>209</v>
      </c>
      <c r="Z33" s="233">
        <v>3769</v>
      </c>
      <c r="AA33" s="252">
        <v>197</v>
      </c>
      <c r="AB33" s="19">
        <v>182</v>
      </c>
      <c r="AC33" s="236">
        <v>15</v>
      </c>
      <c r="AD33" s="237">
        <v>3754</v>
      </c>
      <c r="AE33" s="232">
        <v>2.7354736004245157</v>
      </c>
      <c r="AF33" s="392">
        <v>0.3995737879595098</v>
      </c>
    </row>
    <row r="34" spans="1:32" ht="21" customHeight="1">
      <c r="A34" s="21">
        <v>400</v>
      </c>
      <c r="B34" s="24" t="s">
        <v>263</v>
      </c>
      <c r="C34" s="278">
        <v>17465</v>
      </c>
      <c r="D34" s="278">
        <v>17350</v>
      </c>
      <c r="E34" s="279">
        <f t="shared" si="0"/>
        <v>115</v>
      </c>
      <c r="F34" s="132">
        <f t="shared" si="1"/>
        <v>0.66</v>
      </c>
      <c r="G34" s="25">
        <f t="shared" si="2"/>
        <v>2.39</v>
      </c>
      <c r="H34" s="25">
        <f t="shared" si="3"/>
        <v>2.42</v>
      </c>
      <c r="I34" s="132">
        <f t="shared" si="4"/>
        <v>-0.029999999999999805</v>
      </c>
      <c r="J34" s="126"/>
      <c r="K34" s="296">
        <v>30</v>
      </c>
      <c r="L34" s="297" t="s">
        <v>62</v>
      </c>
      <c r="M34" s="25">
        <v>1.93</v>
      </c>
      <c r="N34" s="328"/>
      <c r="O34" s="318" t="s">
        <v>85</v>
      </c>
      <c r="P34" s="25">
        <f t="shared" si="5"/>
        <v>2.39</v>
      </c>
      <c r="Q34" s="290">
        <f t="shared" si="6"/>
        <v>2.3863154881190956</v>
      </c>
      <c r="R34" s="22">
        <v>41677</v>
      </c>
      <c r="S34" s="22">
        <v>41984</v>
      </c>
      <c r="U34" s="294" t="s">
        <v>62</v>
      </c>
      <c r="V34" s="25">
        <v>1.93</v>
      </c>
      <c r="W34" s="290">
        <v>1.9306122448979592</v>
      </c>
      <c r="Y34" s="244" t="s">
        <v>210</v>
      </c>
      <c r="Z34" s="239">
        <v>17465</v>
      </c>
      <c r="AA34" s="254">
        <v>1222</v>
      </c>
      <c r="AB34" s="255">
        <v>1107</v>
      </c>
      <c r="AC34" s="242">
        <v>115</v>
      </c>
      <c r="AD34" s="243">
        <v>17350</v>
      </c>
      <c r="AE34" s="244">
        <v>2.3863154881190956</v>
      </c>
      <c r="AF34" s="393">
        <v>0.6628242074927954</v>
      </c>
    </row>
    <row r="35" spans="1:32" ht="21" customHeight="1">
      <c r="A35" s="21">
        <v>401</v>
      </c>
      <c r="B35" s="315" t="s">
        <v>56</v>
      </c>
      <c r="C35" s="273">
        <v>9687</v>
      </c>
      <c r="D35" s="273">
        <v>9627</v>
      </c>
      <c r="E35" s="274">
        <f t="shared" si="0"/>
        <v>60</v>
      </c>
      <c r="F35" s="129">
        <f t="shared" si="1"/>
        <v>0.62</v>
      </c>
      <c r="G35" s="69">
        <f t="shared" si="2"/>
        <v>2.31</v>
      </c>
      <c r="H35" s="69">
        <f t="shared" si="3"/>
        <v>2.34</v>
      </c>
      <c r="I35" s="129">
        <f t="shared" si="4"/>
        <v>-0.029999999999999805</v>
      </c>
      <c r="J35" s="126"/>
      <c r="K35" s="126"/>
      <c r="L35" s="5"/>
      <c r="M35" s="7"/>
      <c r="N35" s="7"/>
      <c r="O35" s="317" t="s">
        <v>56</v>
      </c>
      <c r="P35" s="25">
        <f t="shared" si="5"/>
        <v>2.31</v>
      </c>
      <c r="Q35" s="290">
        <f t="shared" si="6"/>
        <v>2.3088675544544235</v>
      </c>
      <c r="R35" s="22">
        <v>22366</v>
      </c>
      <c r="S35" s="22">
        <v>22566</v>
      </c>
      <c r="V35" s="6"/>
      <c r="Y35" s="225" t="s">
        <v>211</v>
      </c>
      <c r="Z35" s="226">
        <v>9687</v>
      </c>
      <c r="AA35" s="227">
        <v>637</v>
      </c>
      <c r="AB35" s="21">
        <v>577</v>
      </c>
      <c r="AC35" s="228">
        <v>60</v>
      </c>
      <c r="AD35" s="229">
        <v>9627</v>
      </c>
      <c r="AE35" s="225">
        <v>2.3088675544544235</v>
      </c>
      <c r="AF35" s="390">
        <v>0.6232471174820816</v>
      </c>
    </row>
    <row r="36" spans="1:32" ht="21" customHeight="1">
      <c r="A36" s="21">
        <v>404</v>
      </c>
      <c r="B36" s="82" t="s">
        <v>57</v>
      </c>
      <c r="C36" s="275">
        <v>5710</v>
      </c>
      <c r="D36" s="275">
        <v>5619</v>
      </c>
      <c r="E36" s="276">
        <f t="shared" si="0"/>
        <v>91</v>
      </c>
      <c r="F36" s="130">
        <f t="shared" si="1"/>
        <v>1.62</v>
      </c>
      <c r="G36" s="72">
        <f t="shared" si="2"/>
        <v>2.59</v>
      </c>
      <c r="H36" s="72">
        <f t="shared" si="3"/>
        <v>2.63</v>
      </c>
      <c r="I36" s="130">
        <f t="shared" si="4"/>
        <v>-0.040000000000000036</v>
      </c>
      <c r="J36" s="126"/>
      <c r="K36" s="126"/>
      <c r="L36" s="5"/>
      <c r="M36" s="7"/>
      <c r="N36" s="7"/>
      <c r="O36" s="317" t="s">
        <v>57</v>
      </c>
      <c r="P36" s="25">
        <f t="shared" si="5"/>
        <v>2.59</v>
      </c>
      <c r="Q36" s="290">
        <f t="shared" si="6"/>
        <v>2.586339754816112</v>
      </c>
      <c r="R36" s="22">
        <v>14768</v>
      </c>
      <c r="S36" s="22">
        <v>14757</v>
      </c>
      <c r="V36" s="7"/>
      <c r="Y36" s="225" t="s">
        <v>212</v>
      </c>
      <c r="Z36" s="226">
        <v>5710</v>
      </c>
      <c r="AA36" s="227">
        <v>381</v>
      </c>
      <c r="AB36" s="21">
        <v>290</v>
      </c>
      <c r="AC36" s="228">
        <v>91</v>
      </c>
      <c r="AD36" s="229">
        <v>5619</v>
      </c>
      <c r="AE36" s="225">
        <v>2.586339754816112</v>
      </c>
      <c r="AF36" s="390">
        <v>1.619505250044492</v>
      </c>
    </row>
    <row r="37" spans="1:32" ht="21" customHeight="1" thickBot="1">
      <c r="A37" s="21">
        <v>406</v>
      </c>
      <c r="B37" s="85" t="s">
        <v>58</v>
      </c>
      <c r="C37" s="277">
        <v>2068</v>
      </c>
      <c r="D37" s="277">
        <v>2104</v>
      </c>
      <c r="E37" s="280">
        <f t="shared" si="0"/>
        <v>-36</v>
      </c>
      <c r="F37" s="131">
        <f t="shared" si="1"/>
        <v>-1.71</v>
      </c>
      <c r="G37" s="74">
        <f t="shared" si="2"/>
        <v>2.2</v>
      </c>
      <c r="H37" s="74">
        <f t="shared" si="3"/>
        <v>2.22</v>
      </c>
      <c r="I37" s="131">
        <f t="shared" si="4"/>
        <v>-0.020000000000000018</v>
      </c>
      <c r="J37" s="126"/>
      <c r="K37" s="126"/>
      <c r="L37" s="5"/>
      <c r="M37" s="7"/>
      <c r="N37" s="7"/>
      <c r="O37" s="317" t="s">
        <v>58</v>
      </c>
      <c r="P37" s="25">
        <f t="shared" si="5"/>
        <v>2.2</v>
      </c>
      <c r="Q37" s="290">
        <f t="shared" si="6"/>
        <v>2.1968085106382977</v>
      </c>
      <c r="R37" s="22">
        <v>4543</v>
      </c>
      <c r="S37" s="22">
        <v>4661</v>
      </c>
      <c r="V37" s="7"/>
      <c r="Y37" s="245" t="s">
        <v>213</v>
      </c>
      <c r="Z37" s="253">
        <v>2068</v>
      </c>
      <c r="AA37" s="247">
        <v>204</v>
      </c>
      <c r="AB37" s="248">
        <v>240</v>
      </c>
      <c r="AC37" s="249">
        <v>-36</v>
      </c>
      <c r="AD37" s="250">
        <v>2104</v>
      </c>
      <c r="AE37" s="245">
        <v>2.1968085106382977</v>
      </c>
      <c r="AF37" s="394">
        <v>-1.7110266159695817</v>
      </c>
    </row>
    <row r="38" spans="1:32" ht="21" customHeight="1">
      <c r="A38" s="21">
        <v>420</v>
      </c>
      <c r="B38" s="24" t="s">
        <v>264</v>
      </c>
      <c r="C38" s="278">
        <v>18937</v>
      </c>
      <c r="D38" s="278">
        <v>19097</v>
      </c>
      <c r="E38" s="279">
        <f t="shared" si="0"/>
        <v>-160</v>
      </c>
      <c r="F38" s="132">
        <f t="shared" si="1"/>
        <v>-0.84</v>
      </c>
      <c r="G38" s="25">
        <f t="shared" si="2"/>
        <v>2.16</v>
      </c>
      <c r="H38" s="25">
        <f t="shared" si="3"/>
        <v>2.18</v>
      </c>
      <c r="I38" s="132">
        <f t="shared" si="4"/>
        <v>-0.020000000000000018</v>
      </c>
      <c r="J38" s="126"/>
      <c r="K38" s="126"/>
      <c r="L38" s="5"/>
      <c r="M38" s="5"/>
      <c r="N38" s="5"/>
      <c r="O38" s="318" t="s">
        <v>86</v>
      </c>
      <c r="P38" s="25">
        <f t="shared" si="5"/>
        <v>2.16</v>
      </c>
      <c r="Q38" s="290">
        <f t="shared" si="6"/>
        <v>2.1624861382478744</v>
      </c>
      <c r="R38" s="22">
        <v>40951</v>
      </c>
      <c r="S38" s="22">
        <v>41720</v>
      </c>
      <c r="Y38" s="219" t="s">
        <v>214</v>
      </c>
      <c r="Z38" s="220">
        <v>18937</v>
      </c>
      <c r="AA38" s="256">
        <v>848</v>
      </c>
      <c r="AB38" s="20">
        <v>1008</v>
      </c>
      <c r="AC38" s="251">
        <v>-160</v>
      </c>
      <c r="AD38" s="224">
        <v>19097</v>
      </c>
      <c r="AE38" s="219">
        <v>2.1624861382478744</v>
      </c>
      <c r="AF38" s="389">
        <v>-0.8378279310886527</v>
      </c>
    </row>
    <row r="39" spans="1:32" ht="21" customHeight="1">
      <c r="A39" s="21">
        <v>421</v>
      </c>
      <c r="B39" s="315" t="s">
        <v>59</v>
      </c>
      <c r="C39" s="273">
        <v>7609</v>
      </c>
      <c r="D39" s="273">
        <v>7686</v>
      </c>
      <c r="E39" s="274">
        <f t="shared" si="0"/>
        <v>-77</v>
      </c>
      <c r="F39" s="129">
        <f t="shared" si="1"/>
        <v>-1</v>
      </c>
      <c r="G39" s="69">
        <f t="shared" si="2"/>
        <v>2.18</v>
      </c>
      <c r="H39" s="69">
        <f t="shared" si="3"/>
        <v>2.2</v>
      </c>
      <c r="I39" s="129">
        <f t="shared" si="4"/>
        <v>-0.020000000000000018</v>
      </c>
      <c r="J39" s="127"/>
      <c r="K39" s="126"/>
      <c r="L39" s="5"/>
      <c r="M39" s="5"/>
      <c r="N39" s="5"/>
      <c r="O39" s="317" t="s">
        <v>59</v>
      </c>
      <c r="P39" s="25">
        <f t="shared" si="5"/>
        <v>2.18</v>
      </c>
      <c r="Q39" s="290">
        <f t="shared" si="6"/>
        <v>2.1817584439479565</v>
      </c>
      <c r="R39" s="22">
        <v>16601</v>
      </c>
      <c r="S39" s="22">
        <v>16935</v>
      </c>
      <c r="Y39" s="225" t="s">
        <v>215</v>
      </c>
      <c r="Z39" s="226">
        <v>7609</v>
      </c>
      <c r="AA39" s="227">
        <v>324</v>
      </c>
      <c r="AB39" s="21">
        <v>401</v>
      </c>
      <c r="AC39" s="228">
        <v>-77</v>
      </c>
      <c r="AD39" s="229">
        <v>7686</v>
      </c>
      <c r="AE39" s="225">
        <v>2.1817584439479565</v>
      </c>
      <c r="AF39" s="390">
        <v>-1.0018214936247722</v>
      </c>
    </row>
    <row r="40" spans="1:32" ht="21" customHeight="1">
      <c r="A40" s="21">
        <v>422</v>
      </c>
      <c r="B40" s="82" t="s">
        <v>60</v>
      </c>
      <c r="C40" s="275">
        <v>1431</v>
      </c>
      <c r="D40" s="275">
        <v>1421</v>
      </c>
      <c r="E40" s="276">
        <f t="shared" si="0"/>
        <v>10</v>
      </c>
      <c r="F40" s="130">
        <f t="shared" si="1"/>
        <v>0.7</v>
      </c>
      <c r="G40" s="72">
        <f t="shared" si="2"/>
        <v>2.23</v>
      </c>
      <c r="H40" s="72">
        <f t="shared" si="3"/>
        <v>2.27</v>
      </c>
      <c r="I40" s="130">
        <f t="shared" si="4"/>
        <v>-0.040000000000000036</v>
      </c>
      <c r="J40" s="127"/>
      <c r="K40" s="126"/>
      <c r="L40" s="5"/>
      <c r="M40" s="5"/>
      <c r="N40" s="5"/>
      <c r="O40" s="317" t="s">
        <v>60</v>
      </c>
      <c r="P40" s="25">
        <f t="shared" si="5"/>
        <v>2.23</v>
      </c>
      <c r="Q40" s="290">
        <f t="shared" si="6"/>
        <v>2.2327044025157234</v>
      </c>
      <c r="R40" s="22">
        <v>3195</v>
      </c>
      <c r="S40" s="22">
        <v>3219</v>
      </c>
      <c r="Y40" s="225" t="s">
        <v>216</v>
      </c>
      <c r="Z40" s="226">
        <v>1431</v>
      </c>
      <c r="AA40" s="227">
        <v>104</v>
      </c>
      <c r="AB40" s="21">
        <v>94</v>
      </c>
      <c r="AC40" s="228">
        <v>10</v>
      </c>
      <c r="AD40" s="229">
        <v>1421</v>
      </c>
      <c r="AE40" s="225">
        <v>2.2327044025157234</v>
      </c>
      <c r="AF40" s="390">
        <v>0.7037297677691766</v>
      </c>
    </row>
    <row r="41" spans="1:32" ht="21" customHeight="1">
      <c r="A41" s="21">
        <v>424</v>
      </c>
      <c r="B41" s="82" t="s">
        <v>61</v>
      </c>
      <c r="C41" s="275">
        <v>1466</v>
      </c>
      <c r="D41" s="275">
        <v>1476</v>
      </c>
      <c r="E41" s="276">
        <f t="shared" si="0"/>
        <v>-10</v>
      </c>
      <c r="F41" s="130">
        <f t="shared" si="1"/>
        <v>-0.68</v>
      </c>
      <c r="G41" s="72">
        <f t="shared" si="2"/>
        <v>2.05</v>
      </c>
      <c r="H41" s="72">
        <f t="shared" si="3"/>
        <v>2.08</v>
      </c>
      <c r="I41" s="130">
        <f t="shared" si="4"/>
        <v>-0.03000000000000025</v>
      </c>
      <c r="J41" s="127"/>
      <c r="K41" s="126"/>
      <c r="L41" s="5"/>
      <c r="M41" s="5"/>
      <c r="N41" s="5"/>
      <c r="O41" s="317" t="s">
        <v>61</v>
      </c>
      <c r="P41" s="25">
        <f t="shared" si="5"/>
        <v>2.05</v>
      </c>
      <c r="Q41" s="290">
        <f t="shared" si="6"/>
        <v>2.04774897680764</v>
      </c>
      <c r="R41" s="22">
        <v>3002</v>
      </c>
      <c r="S41" s="22">
        <v>3077</v>
      </c>
      <c r="Y41" s="225" t="s">
        <v>217</v>
      </c>
      <c r="Z41" s="226">
        <v>1466</v>
      </c>
      <c r="AA41" s="227">
        <v>92</v>
      </c>
      <c r="AB41" s="21">
        <v>102</v>
      </c>
      <c r="AC41" s="228">
        <v>-10</v>
      </c>
      <c r="AD41" s="229">
        <v>1476</v>
      </c>
      <c r="AE41" s="225">
        <v>2.04774897680764</v>
      </c>
      <c r="AF41" s="390">
        <v>-0.6775067750677507</v>
      </c>
    </row>
    <row r="42" spans="1:32" ht="21" customHeight="1">
      <c r="A42" s="21">
        <v>427</v>
      </c>
      <c r="B42" s="82" t="s">
        <v>62</v>
      </c>
      <c r="C42" s="275">
        <v>245</v>
      </c>
      <c r="D42" s="275">
        <v>250</v>
      </c>
      <c r="E42" s="276">
        <f t="shared" si="0"/>
        <v>-5</v>
      </c>
      <c r="F42" s="130">
        <f t="shared" si="1"/>
        <v>-2</v>
      </c>
      <c r="G42" s="72">
        <f t="shared" si="2"/>
        <v>1.93</v>
      </c>
      <c r="H42" s="72">
        <f t="shared" si="3"/>
        <v>1.91</v>
      </c>
      <c r="I42" s="130">
        <f t="shared" si="4"/>
        <v>0.020000000000000018</v>
      </c>
      <c r="J42" s="127"/>
      <c r="K42" s="126"/>
      <c r="L42" s="5"/>
      <c r="M42" s="5"/>
      <c r="N42" s="5"/>
      <c r="O42" s="317" t="s">
        <v>62</v>
      </c>
      <c r="P42" s="25">
        <f t="shared" si="5"/>
        <v>1.93</v>
      </c>
      <c r="Q42" s="290">
        <f t="shared" si="6"/>
        <v>1.9306122448979592</v>
      </c>
      <c r="R42" s="22">
        <v>473</v>
      </c>
      <c r="S42" s="22">
        <v>478</v>
      </c>
      <c r="Y42" s="225" t="s">
        <v>218</v>
      </c>
      <c r="Z42" s="225">
        <v>245</v>
      </c>
      <c r="AA42" s="227">
        <v>14</v>
      </c>
      <c r="AB42" s="21">
        <v>19</v>
      </c>
      <c r="AC42" s="228">
        <v>-5</v>
      </c>
      <c r="AD42" s="93">
        <v>250</v>
      </c>
      <c r="AE42" s="225">
        <v>1.9306122448979592</v>
      </c>
      <c r="AF42" s="390">
        <v>-2</v>
      </c>
    </row>
    <row r="43" spans="1:32" ht="21" customHeight="1">
      <c r="A43" s="21">
        <v>428</v>
      </c>
      <c r="B43" s="85" t="s">
        <v>48</v>
      </c>
      <c r="C43" s="277">
        <v>8186</v>
      </c>
      <c r="D43" s="277">
        <v>8264</v>
      </c>
      <c r="E43" s="280">
        <f t="shared" si="0"/>
        <v>-78</v>
      </c>
      <c r="F43" s="131">
        <f t="shared" si="1"/>
        <v>-0.94</v>
      </c>
      <c r="G43" s="72">
        <f t="shared" si="2"/>
        <v>2.16</v>
      </c>
      <c r="H43" s="72">
        <f t="shared" si="3"/>
        <v>2.18</v>
      </c>
      <c r="I43" s="131">
        <f t="shared" si="4"/>
        <v>-0.020000000000000018</v>
      </c>
      <c r="J43" s="127"/>
      <c r="K43" s="126"/>
      <c r="L43" s="5"/>
      <c r="M43" s="5"/>
      <c r="N43" s="5"/>
      <c r="O43" s="317" t="s">
        <v>48</v>
      </c>
      <c r="P43" s="25">
        <f t="shared" si="5"/>
        <v>2.16</v>
      </c>
      <c r="Q43" s="290">
        <f t="shared" si="6"/>
        <v>2.1597849987784024</v>
      </c>
      <c r="R43" s="22">
        <v>17680</v>
      </c>
      <c r="S43" s="22">
        <v>18011</v>
      </c>
      <c r="Y43" s="225" t="s">
        <v>219</v>
      </c>
      <c r="Z43" s="226">
        <v>8186</v>
      </c>
      <c r="AA43" s="227">
        <v>314</v>
      </c>
      <c r="AB43" s="21">
        <v>392</v>
      </c>
      <c r="AC43" s="228">
        <v>-78</v>
      </c>
      <c r="AD43" s="229">
        <v>8264</v>
      </c>
      <c r="AE43" s="225">
        <v>2.1597849987784024</v>
      </c>
      <c r="AF43" s="390">
        <v>-0.9438528557599225</v>
      </c>
    </row>
    <row r="44" spans="2:16" ht="21.75" customHeight="1">
      <c r="B44" s="106" t="s">
        <v>284</v>
      </c>
      <c r="C44" s="8"/>
      <c r="D44" s="8"/>
      <c r="E44" s="26"/>
      <c r="F44" s="16"/>
      <c r="G44" s="6"/>
      <c r="H44" s="6"/>
      <c r="I44" s="10"/>
      <c r="J44" s="126"/>
      <c r="K44" s="126"/>
      <c r="L44" s="5"/>
      <c r="M44" s="5"/>
      <c r="N44" s="5"/>
      <c r="P44" s="6"/>
    </row>
    <row r="45" spans="2:16" ht="13.5">
      <c r="B45" s="106"/>
      <c r="C45" s="9"/>
      <c r="D45" s="9"/>
      <c r="E45" s="27"/>
      <c r="F45" s="10"/>
      <c r="G45" s="7"/>
      <c r="H45" s="7"/>
      <c r="I45" s="10"/>
      <c r="J45" s="126"/>
      <c r="K45" s="126"/>
      <c r="P45" s="7"/>
    </row>
    <row r="46" spans="2:16" ht="13.5">
      <c r="B46" s="106"/>
      <c r="C46" s="9"/>
      <c r="D46" s="9"/>
      <c r="E46" s="27"/>
      <c r="F46" s="10"/>
      <c r="G46" s="7"/>
      <c r="H46" s="7"/>
      <c r="I46" s="10"/>
      <c r="J46" s="126"/>
      <c r="K46" s="126"/>
      <c r="P46" s="7"/>
    </row>
  </sheetData>
  <mergeCells count="5">
    <mergeCell ref="C3:D3"/>
    <mergeCell ref="E3:F3"/>
    <mergeCell ref="AA3:AC3"/>
    <mergeCell ref="K4:M4"/>
    <mergeCell ref="K3:M3"/>
  </mergeCells>
  <printOptions horizontalCentered="1" vertic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114090</cp:lastModifiedBy>
  <cp:lastPrinted>2012-04-16T06:29:07Z</cp:lastPrinted>
  <dcterms:created xsi:type="dcterms:W3CDTF">2004-11-20T05:03:02Z</dcterms:created>
  <dcterms:modified xsi:type="dcterms:W3CDTF">2012-04-16T08:58:43Z</dcterms:modified>
  <cp:category/>
  <cp:version/>
  <cp:contentType/>
  <cp:contentStatus/>
</cp:coreProperties>
</file>