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1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'1'!$A$1:$L$48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<sst xmlns="http://schemas.openxmlformats.org/spreadsheetml/2006/main" count="64" uniqueCount="64">
  <si>
    <t>橋本市</t>
  </si>
  <si>
    <t>有田市</t>
  </si>
  <si>
    <t>田辺市</t>
  </si>
  <si>
    <t>新宮市</t>
  </si>
  <si>
    <t>九度山町</t>
  </si>
  <si>
    <t>高野町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</si>
  <si>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</si>
  <si>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</si>
  <si>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</si>
  <si>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</si>
  <si>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</si>
  <si>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</si>
  <si>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</si>
  <si>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北山村</t>
  </si>
  <si>
    <t>紀美野町</t>
  </si>
  <si>
    <t>有田川町</t>
  </si>
  <si>
    <t>岩出市</t>
  </si>
  <si>
    <t>紀の川市</t>
  </si>
  <si>
    <t>日高川町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</si>
  <si>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</si>
  <si>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</si>
  <si>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</si>
  <si>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</si>
  <si>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</si>
  <si>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</si>
  <si>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</si>
  <si>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第３　勤務条件等関係</t>
  </si>
  <si>
    <t>市　計</t>
  </si>
  <si>
    <t>〔参考〕</t>
  </si>
  <si>
    <t>都道府県</t>
  </si>
  <si>
    <t>指定都市</t>
  </si>
  <si>
    <t>全団体</t>
  </si>
  <si>
    <t>国</t>
  </si>
  <si>
    <t>民間</t>
  </si>
  <si>
    <t>市区町村</t>
  </si>
  <si>
    <t>全　国</t>
  </si>
  <si>
    <t>和歌山市※</t>
  </si>
  <si>
    <t>すさみ町※</t>
  </si>
  <si>
    <t>市町村計</t>
  </si>
  <si>
    <t>１　市町村別年次有給休暇の取得状況</t>
  </si>
  <si>
    <t>　　　　　のです。</t>
  </si>
  <si>
    <t>総付与日数
(a)</t>
  </si>
  <si>
    <t>総取得日数
（b）</t>
  </si>
  <si>
    <t>対象職員数
（c）</t>
  </si>
  <si>
    <t>H30平均
取得日数</t>
  </si>
  <si>
    <t>湯浅町※</t>
  </si>
  <si>
    <t>古座川町※</t>
  </si>
  <si>
    <t>（注１）　非現業の一般職に属する職員のうち、首長部局に勤務する職員で、調査対象の全期間在職した者（当該期間に採用された</t>
  </si>
  <si>
    <t>　　　　　職員及び退職した職員、当該した者期間中に育児休業、休職及び派遣の期間がある職員を除く。）です。</t>
  </si>
  <si>
    <t>令和２年１月１日～令和２年１２月３１日</t>
  </si>
  <si>
    <t>R2平均取得
日数(b)/(c）</t>
  </si>
  <si>
    <t>R1平均
取得日数</t>
  </si>
  <si>
    <t>増減
(R1→R2）</t>
  </si>
  <si>
    <t>増減
(H30→R2)</t>
  </si>
  <si>
    <t>串本町※</t>
  </si>
  <si>
    <t>令和２年１月１日～令和２年１２月３１日</t>
  </si>
  <si>
    <t>R2平均取得日数</t>
  </si>
  <si>
    <t>（注２）　都道府県、指定都市、市区町村の数値は、総務省の令和２年度地方公共団体の勤務条件等に関する調査結果によるも</t>
  </si>
  <si>
    <t>（注３）　国の数値は、人事院の令和３年国家公務員給与等実態調査によるものです。（令和２年）</t>
  </si>
  <si>
    <t>（注４）　民間の数値は、厚生労働省の令和３年就労条件総合調査によるものです。（令和２年）</t>
  </si>
  <si>
    <t>　※　調査対象期間が、年度（令和２年４月１日から令和３年３月３１日までの１年間）による団体</t>
  </si>
  <si>
    <t>年次有給休暇の取得日数が年5日に満たない職員の数
(d)</t>
  </si>
  <si>
    <t>消化率(%)
(b)/(a)</t>
  </si>
  <si>
    <t>年次有給休暇の取得日数が年5日に満たない職員の割合(%)
(d)/(c)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</si>
</sst>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5" fontId="6" fillId="0" borderId="10" xfId="65" applyNumberFormat="1" applyFont="1" applyFill="1" applyBorder="1" applyAlignment="1">
      <alignment vertical="center"/>
      <protection/>
    </xf>
    <xf numFmtId="185" fontId="6" fillId="0" borderId="11" xfId="65" applyNumberFormat="1" applyFont="1" applyFill="1" applyBorder="1" applyAlignment="1">
      <alignment vertical="center"/>
      <protection/>
    </xf>
    <xf numFmtId="224" fontId="6" fillId="0" borderId="11" xfId="65" applyNumberFormat="1" applyFont="1" applyFill="1" applyBorder="1" applyAlignment="1">
      <alignment vertical="center"/>
      <protection/>
    </xf>
    <xf numFmtId="185" fontId="6" fillId="0" borderId="12" xfId="65" applyNumberFormat="1" applyFont="1" applyFill="1" applyBorder="1" applyAlignment="1">
      <alignment vertical="center"/>
      <protection/>
    </xf>
    <xf numFmtId="185" fontId="6" fillId="0" borderId="13" xfId="65" applyNumberFormat="1" applyFont="1" applyFill="1" applyBorder="1" applyAlignment="1">
      <alignment vertical="center"/>
      <protection/>
    </xf>
    <xf numFmtId="224" fontId="6" fillId="0" borderId="13" xfId="65" applyNumberFormat="1" applyFont="1" applyFill="1" applyBorder="1" applyAlignment="1">
      <alignment vertical="center"/>
      <protection/>
    </xf>
    <xf numFmtId="185" fontId="6" fillId="0" borderId="14" xfId="65" applyNumberFormat="1" applyFont="1" applyFill="1" applyBorder="1" applyAlignment="1">
      <alignment vertical="center"/>
      <protection/>
    </xf>
    <xf numFmtId="185" fontId="6" fillId="0" borderId="15" xfId="65" applyNumberFormat="1" applyFont="1" applyFill="1" applyBorder="1" applyAlignment="1">
      <alignment vertical="center"/>
      <protection/>
    </xf>
    <xf numFmtId="224" fontId="6" fillId="0" borderId="15" xfId="65" applyNumberFormat="1" applyFont="1" applyFill="1" applyBorder="1" applyAlignment="1">
      <alignment vertical="center"/>
      <protection/>
    </xf>
    <xf numFmtId="230" fontId="6" fillId="0" borderId="15" xfId="65" applyNumberFormat="1" applyFont="1" applyFill="1" applyBorder="1" applyAlignment="1" applyProtection="1">
      <alignment vertical="center"/>
      <protection locked="0"/>
    </xf>
    <xf numFmtId="0" fontId="8" fillId="0" borderId="0" xfId="65" applyFont="1" applyAlignment="1">
      <alignment vertical="center"/>
      <protection/>
    </xf>
    <xf numFmtId="0" fontId="11" fillId="0" borderId="0" xfId="65" applyFont="1">
      <alignment vertical="center"/>
      <protection/>
    </xf>
    <xf numFmtId="0" fontId="11" fillId="0" borderId="0" xfId="65" applyFont="1" applyAlignment="1">
      <alignment vertical="center"/>
      <protection/>
    </xf>
    <xf numFmtId="0" fontId="11" fillId="0" borderId="16" xfId="65" applyFont="1" applyBorder="1" applyAlignment="1">
      <alignment vertical="center"/>
      <protection/>
    </xf>
    <xf numFmtId="0" fontId="11" fillId="0" borderId="16" xfId="65" applyFont="1" applyBorder="1" applyAlignment="1">
      <alignment horizontal="right" vertical="center"/>
      <protection/>
    </xf>
    <xf numFmtId="0" fontId="11" fillId="0" borderId="0" xfId="65" applyFont="1" applyBorder="1" applyAlignment="1">
      <alignment horizontal="right" vertical="center"/>
      <protection/>
    </xf>
    <xf numFmtId="0" fontId="11" fillId="0" borderId="17" xfId="65" applyFont="1" applyFill="1" applyBorder="1" applyAlignment="1">
      <alignment horizontal="distributed" vertical="center" shrinkToFit="1"/>
      <protection/>
    </xf>
    <xf numFmtId="0" fontId="11" fillId="0" borderId="18" xfId="65" applyFont="1" applyFill="1" applyBorder="1" applyAlignment="1">
      <alignment horizontal="distributed" vertical="center" shrinkToFit="1"/>
      <protection/>
    </xf>
    <xf numFmtId="0" fontId="11" fillId="0" borderId="0" xfId="65" applyFont="1" applyAlignment="1">
      <alignment/>
      <protection/>
    </xf>
    <xf numFmtId="0" fontId="11" fillId="0" borderId="0" xfId="65" applyFont="1" applyBorder="1" applyAlignment="1">
      <alignment horizontal="right"/>
      <protection/>
    </xf>
    <xf numFmtId="0" fontId="11" fillId="33" borderId="18" xfId="65" applyFont="1" applyFill="1" applyBorder="1" applyAlignment="1">
      <alignment horizontal="center" vertical="center"/>
      <protection/>
    </xf>
    <xf numFmtId="0" fontId="11" fillId="33" borderId="19" xfId="65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33" borderId="21" xfId="65" applyFont="1" applyFill="1" applyBorder="1" applyAlignment="1">
      <alignment horizontal="center" vertical="center"/>
      <protection/>
    </xf>
    <xf numFmtId="230" fontId="6" fillId="0" borderId="13" xfId="65" applyNumberFormat="1" applyFont="1" applyFill="1" applyBorder="1" applyAlignment="1" applyProtection="1">
      <alignment vertical="center"/>
      <protection locked="0"/>
    </xf>
    <xf numFmtId="0" fontId="11" fillId="0" borderId="0" xfId="65" applyFont="1" applyFill="1">
      <alignment vertical="center"/>
      <protection/>
    </xf>
    <xf numFmtId="0" fontId="11" fillId="0" borderId="13" xfId="65" applyFont="1" applyFill="1" applyBorder="1" applyAlignment="1">
      <alignment horizontal="distributed" vertical="center" shrinkToFit="1"/>
      <protection/>
    </xf>
    <xf numFmtId="0" fontId="11" fillId="0" borderId="15" xfId="65" applyFont="1" applyFill="1" applyBorder="1" applyAlignment="1">
      <alignment horizontal="distributed" vertical="center" shrinkToFit="1"/>
      <protection/>
    </xf>
    <xf numFmtId="0" fontId="10" fillId="0" borderId="20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vertical="center"/>
      <protection/>
    </xf>
    <xf numFmtId="0" fontId="11" fillId="0" borderId="19" xfId="65" applyFont="1" applyFill="1" applyBorder="1" applyAlignment="1">
      <alignment horizontal="center" vertical="center"/>
      <protection/>
    </xf>
    <xf numFmtId="230" fontId="6" fillId="0" borderId="11" xfId="65" applyNumberFormat="1" applyFont="1" applyFill="1" applyBorder="1" applyAlignment="1" applyProtection="1">
      <alignment vertical="center"/>
      <protection locked="0"/>
    </xf>
    <xf numFmtId="0" fontId="6" fillId="0" borderId="19" xfId="65" applyFont="1" applyFill="1" applyBorder="1" applyAlignment="1">
      <alignment vertical="center"/>
      <protection/>
    </xf>
    <xf numFmtId="189" fontId="6" fillId="0" borderId="18" xfId="65" applyNumberFormat="1" applyFont="1" applyFill="1" applyBorder="1" applyAlignment="1">
      <alignment vertical="center"/>
      <protection/>
    </xf>
    <xf numFmtId="194" fontId="6" fillId="0" borderId="21" xfId="65" applyNumberFormat="1" applyFont="1" applyFill="1" applyBorder="1" applyAlignment="1">
      <alignment vertical="center"/>
      <protection/>
    </xf>
    <xf numFmtId="0" fontId="11" fillId="0" borderId="11" xfId="65" applyFont="1" applyFill="1" applyBorder="1" applyAlignment="1">
      <alignment horizontal="distributed" vertical="center" shrinkToFit="1"/>
      <protection/>
    </xf>
    <xf numFmtId="0" fontId="11" fillId="33" borderId="22" xfId="65" applyFont="1" applyFill="1" applyBorder="1" applyAlignment="1">
      <alignment horizontal="center" vertical="center" shrinkToFit="1"/>
      <protection/>
    </xf>
    <xf numFmtId="0" fontId="11" fillId="33" borderId="18" xfId="65" applyFont="1" applyFill="1" applyBorder="1" applyAlignment="1" applyProtection="1">
      <alignment horizontal="center" vertical="center" wrapText="1"/>
      <protection locked="0"/>
    </xf>
    <xf numFmtId="0" fontId="11" fillId="33" borderId="19" xfId="65" applyFont="1" applyFill="1" applyBorder="1" applyAlignment="1" applyProtection="1" quotePrefix="1">
      <alignment horizontal="center" vertical="center" wrapText="1" shrinkToFit="1"/>
      <protection locked="0"/>
    </xf>
    <xf numFmtId="176" fontId="11" fillId="33" borderId="18" xfId="6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63" applyFont="1" applyAlignment="1">
      <alignment horizontal="left" vertical="center"/>
      <protection/>
    </xf>
    <xf numFmtId="38" fontId="6" fillId="0" borderId="11" xfId="51" applyFont="1" applyFill="1" applyBorder="1" applyAlignment="1" applyProtection="1">
      <alignment vertical="center"/>
      <protection locked="0"/>
    </xf>
    <xf numFmtId="38" fontId="6" fillId="0" borderId="13" xfId="51" applyFont="1" applyFill="1" applyBorder="1" applyAlignment="1" applyProtection="1">
      <alignment vertical="center"/>
      <protection locked="0"/>
    </xf>
    <xf numFmtId="38" fontId="6" fillId="0" borderId="15" xfId="51" applyFont="1" applyFill="1" applyBorder="1" applyAlignment="1" applyProtection="1">
      <alignment vertical="center"/>
      <protection locked="0"/>
    </xf>
    <xf numFmtId="0" fontId="11" fillId="0" borderId="16" xfId="65" applyFont="1" applyFill="1" applyBorder="1" applyAlignment="1">
      <alignment vertical="center"/>
      <protection/>
    </xf>
    <xf numFmtId="0" fontId="12" fillId="33" borderId="19" xfId="65" applyFont="1" applyFill="1" applyBorder="1" applyAlignment="1" applyProtection="1">
      <alignment horizontal="center" vertical="center" wrapText="1"/>
      <protection locked="0"/>
    </xf>
    <xf numFmtId="0" fontId="12" fillId="33" borderId="19" xfId="65" applyFont="1" applyFill="1" applyBorder="1" applyAlignment="1" applyProtection="1" quotePrefix="1">
      <alignment horizontal="center" vertical="center" wrapText="1" shrinkToFit="1"/>
      <protection locked="0"/>
    </xf>
    <xf numFmtId="38" fontId="6" fillId="0" borderId="10" xfId="51" applyFont="1" applyFill="1" applyBorder="1" applyAlignment="1" applyProtection="1">
      <alignment vertical="center"/>
      <protection locked="0"/>
    </xf>
    <xf numFmtId="185" fontId="6" fillId="0" borderId="23" xfId="42" applyNumberFormat="1" applyFont="1" applyFill="1" applyBorder="1" applyAlignment="1">
      <alignment vertical="center"/>
    </xf>
    <xf numFmtId="185" fontId="6" fillId="0" borderId="10" xfId="42" applyNumberFormat="1" applyFont="1" applyFill="1" applyBorder="1" applyAlignment="1">
      <alignment vertical="center"/>
    </xf>
    <xf numFmtId="38" fontId="6" fillId="0" borderId="12" xfId="51" applyFont="1" applyFill="1" applyBorder="1" applyAlignment="1" applyProtection="1">
      <alignment vertical="center"/>
      <protection locked="0"/>
    </xf>
    <xf numFmtId="185" fontId="6" fillId="0" borderId="13" xfId="42" applyNumberFormat="1" applyFont="1" applyFill="1" applyBorder="1" applyAlignment="1">
      <alignment vertical="center"/>
    </xf>
    <xf numFmtId="185" fontId="6" fillId="0" borderId="12" xfId="42" applyNumberFormat="1" applyFont="1" applyFill="1" applyBorder="1" applyAlignment="1">
      <alignment vertical="center"/>
    </xf>
    <xf numFmtId="10" fontId="11" fillId="0" borderId="0" xfId="65" applyNumberFormat="1" applyFont="1">
      <alignment vertical="center"/>
      <protection/>
    </xf>
    <xf numFmtId="10" fontId="11" fillId="0" borderId="0" xfId="65" applyNumberFormat="1" applyFont="1" applyFill="1">
      <alignment vertical="center"/>
      <protection/>
    </xf>
    <xf numFmtId="38" fontId="6" fillId="0" borderId="14" xfId="51" applyFont="1" applyFill="1" applyBorder="1" applyAlignment="1" applyProtection="1">
      <alignment vertical="center"/>
      <protection locked="0"/>
    </xf>
    <xf numFmtId="185" fontId="6" fillId="0" borderId="24" xfId="42" applyNumberFormat="1" applyFont="1" applyFill="1" applyBorder="1" applyAlignment="1">
      <alignment vertical="center"/>
    </xf>
    <xf numFmtId="185" fontId="6" fillId="0" borderId="14" xfId="42" applyNumberFormat="1" applyFont="1" applyFill="1" applyBorder="1" applyAlignment="1">
      <alignment vertical="center"/>
    </xf>
    <xf numFmtId="185" fontId="6" fillId="0" borderId="18" xfId="42" applyNumberFormat="1" applyFont="1" applyFill="1" applyBorder="1" applyAlignment="1">
      <alignment vertical="center"/>
    </xf>
    <xf numFmtId="185" fontId="6" fillId="0" borderId="25" xfId="42" applyNumberFormat="1" applyFont="1" applyFill="1" applyBorder="1" applyAlignment="1">
      <alignment vertical="center"/>
    </xf>
    <xf numFmtId="223" fontId="6" fillId="34" borderId="11" xfId="62" applyNumberFormat="1" applyFont="1" applyFill="1" applyBorder="1" applyAlignment="1" applyProtection="1">
      <alignment vertical="center"/>
      <protection locked="0"/>
    </xf>
    <xf numFmtId="196" fontId="6" fillId="34" borderId="11" xfId="62" applyNumberFormat="1" applyFont="1" applyFill="1" applyBorder="1" applyAlignment="1" applyProtection="1">
      <alignment vertical="center"/>
      <protection locked="0"/>
    </xf>
    <xf numFmtId="196" fontId="6" fillId="34" borderId="10" xfId="62" applyNumberFormat="1" applyFont="1" applyFill="1" applyBorder="1" applyAlignment="1" applyProtection="1">
      <alignment vertical="center"/>
      <protection locked="0"/>
    </xf>
    <xf numFmtId="185" fontId="6" fillId="0" borderId="26" xfId="65" applyNumberFormat="1" applyFont="1" applyFill="1" applyBorder="1" applyAlignment="1">
      <alignment vertical="center"/>
      <protection/>
    </xf>
    <xf numFmtId="185" fontId="6" fillId="0" borderId="26" xfId="42" applyNumberFormat="1" applyFont="1" applyFill="1" applyBorder="1" applyAlignment="1">
      <alignment vertical="center"/>
    </xf>
    <xf numFmtId="230" fontId="6" fillId="0" borderId="27" xfId="65" applyNumberFormat="1" applyFont="1" applyFill="1" applyBorder="1" applyAlignment="1" applyProtection="1">
      <alignment vertical="center"/>
      <protection locked="0"/>
    </xf>
    <xf numFmtId="38" fontId="6" fillId="0" borderId="27" xfId="51" applyFont="1" applyFill="1" applyBorder="1" applyAlignment="1" applyProtection="1">
      <alignment vertical="center"/>
      <protection locked="0"/>
    </xf>
    <xf numFmtId="185" fontId="6" fillId="0" borderId="27" xfId="65" applyNumberFormat="1" applyFont="1" applyFill="1" applyBorder="1" applyAlignment="1">
      <alignment vertical="center"/>
      <protection/>
    </xf>
    <xf numFmtId="185" fontId="6" fillId="0" borderId="27" xfId="42" applyNumberFormat="1" applyFont="1" applyFill="1" applyBorder="1" applyAlignment="1">
      <alignment vertical="center"/>
    </xf>
    <xf numFmtId="0" fontId="11" fillId="33" borderId="28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184" fontId="6" fillId="0" borderId="18" xfId="51" applyNumberFormat="1" applyFont="1" applyFill="1" applyBorder="1" applyAlignment="1">
      <alignment vertical="center"/>
    </xf>
    <xf numFmtId="189" fontId="6" fillId="0" borderId="28" xfId="65" applyNumberFormat="1" applyFont="1" applyFill="1" applyBorder="1" applyAlignment="1">
      <alignment vertical="center"/>
      <protection/>
    </xf>
    <xf numFmtId="194" fontId="6" fillId="0" borderId="10" xfId="65" applyNumberFormat="1" applyFont="1" applyFill="1" applyBorder="1" applyAlignment="1">
      <alignment vertical="center"/>
      <protection/>
    </xf>
    <xf numFmtId="194" fontId="6" fillId="0" borderId="0" xfId="65" applyNumberFormat="1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★作成中★年休取得状況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M12" sqref="M12"/>
      <selection pane="bottomLeft" activeCell="L9" sqref="L9"/>
    </sheetView>
  </sheetViews>
  <sheetFormatPr defaultColWidth="8.796875" defaultRowHeight="14.25"/>
  <cols>
    <col min="1" max="1" width="14.59765625" style="12" customWidth="1"/>
    <col min="2" max="2" width="11.09765625" style="12" customWidth="1"/>
    <col min="3" max="3" width="10.5" style="12" customWidth="1"/>
    <col min="4" max="5" width="10.19921875" style="12" customWidth="1"/>
    <col min="6" max="8" width="11.69921875" style="12" customWidth="1"/>
    <col min="9" max="12" width="10.09765625" style="12" customWidth="1"/>
    <col min="13" max="16384" width="9" style="12" customWidth="1"/>
  </cols>
  <sheetData>
    <row r="1" ht="23.25" customHeight="1">
      <c r="A1" s="42" t="s">
        <v>26</v>
      </c>
    </row>
    <row r="2" ht="19.5" customHeight="1">
      <c r="A2" s="11" t="s">
        <v>39</v>
      </c>
    </row>
    <row r="3" spans="1:13" ht="15.75" customHeight="1">
      <c r="A3" s="13"/>
      <c r="E3" s="27"/>
      <c r="F3" s="46"/>
      <c r="G3" s="46"/>
      <c r="H3" s="46"/>
      <c r="I3" s="14"/>
      <c r="J3" s="14"/>
      <c r="L3" s="15" t="s">
        <v>49</v>
      </c>
      <c r="M3" s="16"/>
    </row>
    <row r="4" spans="1:12" ht="62.25" customHeight="1">
      <c r="A4" s="38"/>
      <c r="B4" s="39" t="s">
        <v>41</v>
      </c>
      <c r="C4" s="39" t="s">
        <v>42</v>
      </c>
      <c r="D4" s="39" t="s">
        <v>43</v>
      </c>
      <c r="E4" s="47" t="s">
        <v>61</v>
      </c>
      <c r="F4" s="40" t="s">
        <v>50</v>
      </c>
      <c r="G4" s="40" t="s">
        <v>62</v>
      </c>
      <c r="H4" s="48" t="s">
        <v>63</v>
      </c>
      <c r="I4" s="39" t="s">
        <v>51</v>
      </c>
      <c r="J4" s="39" t="s">
        <v>44</v>
      </c>
      <c r="K4" s="41" t="s">
        <v>52</v>
      </c>
      <c r="L4" s="41" t="s">
        <v>53</v>
      </c>
    </row>
    <row r="5" spans="1:12" ht="19.5" customHeight="1">
      <c r="A5" s="37" t="s">
        <v>36</v>
      </c>
      <c r="B5" s="33">
        <v>61061</v>
      </c>
      <c r="C5" s="33">
        <v>17619.5</v>
      </c>
      <c r="D5" s="43">
        <v>1578</v>
      </c>
      <c r="E5" s="49">
        <v>306</v>
      </c>
      <c r="F5" s="1">
        <f aca="true" t="shared" si="0" ref="F5:F37">ROUND(C5/D5,1)</f>
        <v>11.2</v>
      </c>
      <c r="G5" s="50">
        <f>ROUND((C5/B5)*100,1)</f>
        <v>28.9</v>
      </c>
      <c r="H5" s="51">
        <f>ROUND((E5/D5)*100,1)</f>
        <v>19.4</v>
      </c>
      <c r="I5" s="2">
        <v>10.6</v>
      </c>
      <c r="J5" s="2">
        <v>10.9</v>
      </c>
      <c r="K5" s="3">
        <f aca="true" t="shared" si="1" ref="K5:K37">F5-I5</f>
        <v>0.5999999999999996</v>
      </c>
      <c r="L5" s="3">
        <f>F5-J5</f>
        <v>0.29999999999999893</v>
      </c>
    </row>
    <row r="6" spans="1:12" ht="19.5" customHeight="1">
      <c r="A6" s="28" t="s">
        <v>21</v>
      </c>
      <c r="B6" s="26">
        <v>10221</v>
      </c>
      <c r="C6" s="26">
        <v>2300.6</v>
      </c>
      <c r="D6" s="44">
        <v>269</v>
      </c>
      <c r="E6" s="52">
        <v>46</v>
      </c>
      <c r="F6" s="4">
        <f t="shared" si="0"/>
        <v>8.6</v>
      </c>
      <c r="G6" s="53">
        <f aca="true" t="shared" si="2" ref="G6:G37">ROUND((C6/B6)*100,1)</f>
        <v>22.5</v>
      </c>
      <c r="H6" s="54">
        <f aca="true" t="shared" si="3" ref="H6:H37">ROUND((E6/D6)*100,1)</f>
        <v>17.1</v>
      </c>
      <c r="I6" s="5">
        <v>9.1</v>
      </c>
      <c r="J6" s="5">
        <v>8.5</v>
      </c>
      <c r="K6" s="6">
        <f t="shared" si="1"/>
        <v>-0.5</v>
      </c>
      <c r="L6" s="6">
        <f aca="true" t="shared" si="4" ref="L6:L37">F6-J6</f>
        <v>0.09999999999999964</v>
      </c>
    </row>
    <row r="7" spans="1:12" ht="19.5" customHeight="1">
      <c r="A7" s="28" t="s">
        <v>0</v>
      </c>
      <c r="B7" s="26">
        <v>17154</v>
      </c>
      <c r="C7" s="26">
        <v>4415</v>
      </c>
      <c r="D7" s="44">
        <v>437</v>
      </c>
      <c r="E7" s="52">
        <v>104</v>
      </c>
      <c r="F7" s="4">
        <f t="shared" si="0"/>
        <v>10.1</v>
      </c>
      <c r="G7" s="53">
        <f t="shared" si="2"/>
        <v>25.7</v>
      </c>
      <c r="H7" s="54">
        <f t="shared" si="3"/>
        <v>23.8</v>
      </c>
      <c r="I7" s="5">
        <v>9.7</v>
      </c>
      <c r="J7" s="5">
        <v>10.5</v>
      </c>
      <c r="K7" s="6">
        <f t="shared" si="1"/>
        <v>0.40000000000000036</v>
      </c>
      <c r="L7" s="6">
        <f t="shared" si="4"/>
        <v>-0.40000000000000036</v>
      </c>
    </row>
    <row r="8" spans="1:12" ht="19.5" customHeight="1">
      <c r="A8" s="28" t="s">
        <v>1</v>
      </c>
      <c r="B8" s="26">
        <v>7673</v>
      </c>
      <c r="C8" s="26">
        <v>1919</v>
      </c>
      <c r="D8" s="44">
        <v>201</v>
      </c>
      <c r="E8" s="52">
        <v>56</v>
      </c>
      <c r="F8" s="4">
        <f t="shared" si="0"/>
        <v>9.5</v>
      </c>
      <c r="G8" s="53">
        <f t="shared" si="2"/>
        <v>25</v>
      </c>
      <c r="H8" s="54">
        <f t="shared" si="3"/>
        <v>27.9</v>
      </c>
      <c r="I8" s="5">
        <v>9.8</v>
      </c>
      <c r="J8" s="5">
        <v>9</v>
      </c>
      <c r="K8" s="6">
        <f t="shared" si="1"/>
        <v>-0.3000000000000007</v>
      </c>
      <c r="L8" s="6">
        <f t="shared" si="4"/>
        <v>0.5</v>
      </c>
    </row>
    <row r="9" spans="1:12" ht="19.5" customHeight="1">
      <c r="A9" s="28" t="s">
        <v>22</v>
      </c>
      <c r="B9" s="26">
        <v>7075</v>
      </c>
      <c r="C9" s="26">
        <v>1734</v>
      </c>
      <c r="D9" s="44">
        <v>183</v>
      </c>
      <c r="E9" s="52">
        <v>27</v>
      </c>
      <c r="F9" s="4">
        <f t="shared" si="0"/>
        <v>9.5</v>
      </c>
      <c r="G9" s="53">
        <f t="shared" si="2"/>
        <v>24.5</v>
      </c>
      <c r="H9" s="54">
        <f t="shared" si="3"/>
        <v>14.8</v>
      </c>
      <c r="I9" s="5">
        <v>10.3</v>
      </c>
      <c r="J9" s="5">
        <v>9.8</v>
      </c>
      <c r="K9" s="6">
        <f t="shared" si="1"/>
        <v>-0.8000000000000007</v>
      </c>
      <c r="L9" s="6">
        <f t="shared" si="4"/>
        <v>-0.3000000000000007</v>
      </c>
    </row>
    <row r="10" spans="1:13" ht="19.5" customHeight="1">
      <c r="A10" s="28" t="s">
        <v>2</v>
      </c>
      <c r="B10" s="26">
        <v>18367</v>
      </c>
      <c r="C10" s="26">
        <v>4469</v>
      </c>
      <c r="D10" s="44">
        <v>476</v>
      </c>
      <c r="E10" s="52">
        <v>64</v>
      </c>
      <c r="F10" s="4">
        <f t="shared" si="0"/>
        <v>9.4</v>
      </c>
      <c r="G10" s="53">
        <f t="shared" si="2"/>
        <v>24.3</v>
      </c>
      <c r="H10" s="54">
        <f t="shared" si="3"/>
        <v>13.4</v>
      </c>
      <c r="I10" s="5">
        <v>10.1</v>
      </c>
      <c r="J10" s="5">
        <v>10.6</v>
      </c>
      <c r="K10" s="6">
        <f t="shared" si="1"/>
        <v>-0.6999999999999993</v>
      </c>
      <c r="L10" s="6">
        <f t="shared" si="4"/>
        <v>-1.1999999999999993</v>
      </c>
      <c r="M10" s="55"/>
    </row>
    <row r="11" spans="1:13" ht="19.5" customHeight="1">
      <c r="A11" s="28" t="s">
        <v>3</v>
      </c>
      <c r="B11" s="26">
        <v>7204</v>
      </c>
      <c r="C11" s="26">
        <v>1617</v>
      </c>
      <c r="D11" s="44">
        <v>185</v>
      </c>
      <c r="E11" s="52">
        <v>47</v>
      </c>
      <c r="F11" s="4">
        <f t="shared" si="0"/>
        <v>8.7</v>
      </c>
      <c r="G11" s="53">
        <f t="shared" si="2"/>
        <v>22.4</v>
      </c>
      <c r="H11" s="54">
        <f t="shared" si="3"/>
        <v>25.4</v>
      </c>
      <c r="I11" s="5">
        <v>8.6</v>
      </c>
      <c r="J11" s="5">
        <v>7.9</v>
      </c>
      <c r="K11" s="6">
        <f t="shared" si="1"/>
        <v>0.09999999999999964</v>
      </c>
      <c r="L11" s="6">
        <f t="shared" si="4"/>
        <v>0.7999999999999989</v>
      </c>
      <c r="M11" s="55"/>
    </row>
    <row r="12" spans="1:13" s="27" customFormat="1" ht="19.5" customHeight="1">
      <c r="A12" s="28" t="s">
        <v>17</v>
      </c>
      <c r="B12" s="26">
        <v>20500</v>
      </c>
      <c r="C12" s="26">
        <v>5486</v>
      </c>
      <c r="D12" s="44">
        <v>526</v>
      </c>
      <c r="E12" s="52">
        <v>136</v>
      </c>
      <c r="F12" s="4">
        <f t="shared" si="0"/>
        <v>10.4</v>
      </c>
      <c r="G12" s="53">
        <f t="shared" si="2"/>
        <v>26.8</v>
      </c>
      <c r="H12" s="54">
        <f t="shared" si="3"/>
        <v>25.9</v>
      </c>
      <c r="I12" s="5">
        <v>9.9</v>
      </c>
      <c r="J12" s="5">
        <v>9.5</v>
      </c>
      <c r="K12" s="6">
        <f t="shared" si="1"/>
        <v>0.5</v>
      </c>
      <c r="L12" s="6">
        <f t="shared" si="4"/>
        <v>0.9000000000000004</v>
      </c>
      <c r="M12" s="56"/>
    </row>
    <row r="13" spans="1:13" ht="19.5" customHeight="1">
      <c r="A13" s="29" t="s">
        <v>16</v>
      </c>
      <c r="B13" s="10">
        <v>9112</v>
      </c>
      <c r="C13" s="10">
        <v>1999.3</v>
      </c>
      <c r="D13" s="45">
        <v>231</v>
      </c>
      <c r="E13" s="57">
        <v>18</v>
      </c>
      <c r="F13" s="7">
        <f t="shared" si="0"/>
        <v>8.7</v>
      </c>
      <c r="G13" s="58">
        <f t="shared" si="2"/>
        <v>21.9</v>
      </c>
      <c r="H13" s="59">
        <f t="shared" si="3"/>
        <v>7.8</v>
      </c>
      <c r="I13" s="8">
        <v>7.2</v>
      </c>
      <c r="J13" s="8">
        <v>6.2</v>
      </c>
      <c r="K13" s="9">
        <f t="shared" si="1"/>
        <v>1.4999999999999991</v>
      </c>
      <c r="L13" s="9">
        <f t="shared" si="4"/>
        <v>2.499999999999999</v>
      </c>
      <c r="M13" s="55"/>
    </row>
    <row r="14" spans="1:13" ht="19.5" customHeight="1">
      <c r="A14" s="17" t="s">
        <v>27</v>
      </c>
      <c r="B14" s="10">
        <f>SUM(B5:B13)</f>
        <v>158367</v>
      </c>
      <c r="C14" s="10">
        <f>SUM(C5:C13)</f>
        <v>41559.4</v>
      </c>
      <c r="D14" s="45">
        <f>SUM(D5:D13)</f>
        <v>4086</v>
      </c>
      <c r="E14" s="45">
        <f>SUM(E5:E13)</f>
        <v>804</v>
      </c>
      <c r="F14" s="7">
        <f t="shared" si="0"/>
        <v>10.2</v>
      </c>
      <c r="G14" s="60">
        <f t="shared" si="2"/>
        <v>26.2</v>
      </c>
      <c r="H14" s="59">
        <f t="shared" si="3"/>
        <v>19.7</v>
      </c>
      <c r="I14" s="8">
        <v>9.9</v>
      </c>
      <c r="J14" s="8">
        <v>9.9</v>
      </c>
      <c r="K14" s="9">
        <f t="shared" si="1"/>
        <v>0.29999999999999893</v>
      </c>
      <c r="L14" s="9">
        <f t="shared" si="4"/>
        <v>0.29999999999999893</v>
      </c>
      <c r="M14" s="55"/>
    </row>
    <row r="15" spans="1:13" ht="19.5" customHeight="1">
      <c r="A15" s="17" t="s">
        <v>14</v>
      </c>
      <c r="B15" s="33">
        <v>4240</v>
      </c>
      <c r="C15" s="33">
        <v>720</v>
      </c>
      <c r="D15" s="43">
        <v>106</v>
      </c>
      <c r="E15" s="49">
        <v>37</v>
      </c>
      <c r="F15" s="1">
        <f t="shared" si="0"/>
        <v>6.8</v>
      </c>
      <c r="G15" s="61">
        <f t="shared" si="2"/>
        <v>17</v>
      </c>
      <c r="H15" s="51">
        <f t="shared" si="3"/>
        <v>34.9</v>
      </c>
      <c r="I15" s="2">
        <v>6.7</v>
      </c>
      <c r="J15" s="2">
        <v>5.4</v>
      </c>
      <c r="K15" s="3">
        <f t="shared" si="1"/>
        <v>0.09999999999999964</v>
      </c>
      <c r="L15" s="3">
        <f t="shared" si="4"/>
        <v>1.3999999999999995</v>
      </c>
      <c r="M15" s="55"/>
    </row>
    <row r="16" spans="1:13" ht="19.5" customHeight="1">
      <c r="A16" s="28" t="s">
        <v>23</v>
      </c>
      <c r="B16" s="26">
        <v>5442.6</v>
      </c>
      <c r="C16" s="26">
        <v>1084</v>
      </c>
      <c r="D16" s="44">
        <v>144</v>
      </c>
      <c r="E16" s="52">
        <v>56</v>
      </c>
      <c r="F16" s="4">
        <f t="shared" si="0"/>
        <v>7.5</v>
      </c>
      <c r="G16" s="53">
        <f t="shared" si="2"/>
        <v>19.9</v>
      </c>
      <c r="H16" s="54">
        <f t="shared" si="3"/>
        <v>38.9</v>
      </c>
      <c r="I16" s="5">
        <v>7.7</v>
      </c>
      <c r="J16" s="5">
        <v>7.8</v>
      </c>
      <c r="K16" s="6">
        <f t="shared" si="1"/>
        <v>-0.20000000000000018</v>
      </c>
      <c r="L16" s="6">
        <f t="shared" si="4"/>
        <v>-0.2999999999999998</v>
      </c>
      <c r="M16" s="55"/>
    </row>
    <row r="17" spans="1:13" ht="19.5" customHeight="1">
      <c r="A17" s="28" t="s">
        <v>4</v>
      </c>
      <c r="B17" s="26">
        <v>2696</v>
      </c>
      <c r="C17" s="26">
        <v>400.6</v>
      </c>
      <c r="D17" s="44">
        <v>68</v>
      </c>
      <c r="E17" s="52">
        <v>39</v>
      </c>
      <c r="F17" s="4">
        <f t="shared" si="0"/>
        <v>5.9</v>
      </c>
      <c r="G17" s="53">
        <f t="shared" si="2"/>
        <v>14.9</v>
      </c>
      <c r="H17" s="54">
        <f t="shared" si="3"/>
        <v>57.4</v>
      </c>
      <c r="I17" s="5">
        <v>4.6</v>
      </c>
      <c r="J17" s="5">
        <v>3.7</v>
      </c>
      <c r="K17" s="6">
        <f t="shared" si="1"/>
        <v>1.3000000000000007</v>
      </c>
      <c r="L17" s="6">
        <f t="shared" si="4"/>
        <v>2.2</v>
      </c>
      <c r="M17" s="55"/>
    </row>
    <row r="18" spans="1:13" ht="19.5" customHeight="1">
      <c r="A18" s="28" t="s">
        <v>5</v>
      </c>
      <c r="B18" s="26">
        <v>5018</v>
      </c>
      <c r="C18" s="26">
        <v>1728</v>
      </c>
      <c r="D18" s="44">
        <v>136</v>
      </c>
      <c r="E18" s="52">
        <v>9</v>
      </c>
      <c r="F18" s="4">
        <f t="shared" si="0"/>
        <v>12.7</v>
      </c>
      <c r="G18" s="53">
        <f t="shared" si="2"/>
        <v>34.4</v>
      </c>
      <c r="H18" s="54">
        <f t="shared" si="3"/>
        <v>6.6</v>
      </c>
      <c r="I18" s="5">
        <v>12.6</v>
      </c>
      <c r="J18" s="5">
        <v>10.6</v>
      </c>
      <c r="K18" s="6">
        <f t="shared" si="1"/>
        <v>0.09999999999999964</v>
      </c>
      <c r="L18" s="6">
        <f t="shared" si="4"/>
        <v>2.0999999999999996</v>
      </c>
      <c r="M18" s="55"/>
    </row>
    <row r="19" spans="1:13" ht="19.5" customHeight="1">
      <c r="A19" s="28" t="s">
        <v>45</v>
      </c>
      <c r="B19" s="26">
        <v>3538</v>
      </c>
      <c r="C19" s="26">
        <v>703</v>
      </c>
      <c r="D19" s="44">
        <v>93</v>
      </c>
      <c r="E19" s="52">
        <v>32</v>
      </c>
      <c r="F19" s="4">
        <f t="shared" si="0"/>
        <v>7.6</v>
      </c>
      <c r="G19" s="53">
        <f t="shared" si="2"/>
        <v>19.9</v>
      </c>
      <c r="H19" s="54">
        <f t="shared" si="3"/>
        <v>34.4</v>
      </c>
      <c r="I19" s="5">
        <v>8</v>
      </c>
      <c r="J19" s="5">
        <v>7.7</v>
      </c>
      <c r="K19" s="6">
        <f t="shared" si="1"/>
        <v>-0.40000000000000036</v>
      </c>
      <c r="L19" s="6">
        <f t="shared" si="4"/>
        <v>-0.10000000000000053</v>
      </c>
      <c r="M19" s="55"/>
    </row>
    <row r="20" spans="1:13" ht="19.5" customHeight="1">
      <c r="A20" s="28" t="s">
        <v>6</v>
      </c>
      <c r="B20" s="26">
        <v>2838</v>
      </c>
      <c r="C20" s="26">
        <v>509.9</v>
      </c>
      <c r="D20" s="44">
        <v>72</v>
      </c>
      <c r="E20" s="52">
        <v>24</v>
      </c>
      <c r="F20" s="4">
        <f t="shared" si="0"/>
        <v>7.1</v>
      </c>
      <c r="G20" s="53">
        <f t="shared" si="2"/>
        <v>18</v>
      </c>
      <c r="H20" s="54">
        <f t="shared" si="3"/>
        <v>33.3</v>
      </c>
      <c r="I20" s="5">
        <v>7.4</v>
      </c>
      <c r="J20" s="5">
        <v>8.2</v>
      </c>
      <c r="K20" s="6">
        <f t="shared" si="1"/>
        <v>-0.3000000000000007</v>
      </c>
      <c r="L20" s="6">
        <f t="shared" si="4"/>
        <v>-1.0999999999999996</v>
      </c>
      <c r="M20" s="55"/>
    </row>
    <row r="21" spans="1:13" ht="19.5" customHeight="1">
      <c r="A21" s="28" t="s">
        <v>15</v>
      </c>
      <c r="B21" s="26">
        <v>6832.9</v>
      </c>
      <c r="C21" s="26">
        <v>2086</v>
      </c>
      <c r="D21" s="44">
        <v>175</v>
      </c>
      <c r="E21" s="52">
        <v>25</v>
      </c>
      <c r="F21" s="4">
        <f t="shared" si="0"/>
        <v>11.9</v>
      </c>
      <c r="G21" s="53">
        <f t="shared" si="2"/>
        <v>30.5</v>
      </c>
      <c r="H21" s="54">
        <f t="shared" si="3"/>
        <v>14.3</v>
      </c>
      <c r="I21" s="5">
        <v>11.4</v>
      </c>
      <c r="J21" s="5">
        <v>10.6</v>
      </c>
      <c r="K21" s="6">
        <f t="shared" si="1"/>
        <v>0.5</v>
      </c>
      <c r="L21" s="6">
        <f t="shared" si="4"/>
        <v>1.3000000000000007</v>
      </c>
      <c r="M21" s="55"/>
    </row>
    <row r="22" spans="1:13" ht="19.5" customHeight="1">
      <c r="A22" s="28" t="s">
        <v>7</v>
      </c>
      <c r="B22" s="26">
        <v>2186</v>
      </c>
      <c r="C22" s="26">
        <v>365</v>
      </c>
      <c r="D22" s="44">
        <v>55</v>
      </c>
      <c r="E22" s="52">
        <v>30</v>
      </c>
      <c r="F22" s="4">
        <f t="shared" si="0"/>
        <v>6.6</v>
      </c>
      <c r="G22" s="53">
        <f t="shared" si="2"/>
        <v>16.7</v>
      </c>
      <c r="H22" s="54">
        <f t="shared" si="3"/>
        <v>54.5</v>
      </c>
      <c r="I22" s="5">
        <v>7.9</v>
      </c>
      <c r="J22" s="5">
        <v>6.8</v>
      </c>
      <c r="K22" s="6">
        <f t="shared" si="1"/>
        <v>-1.3000000000000007</v>
      </c>
      <c r="L22" s="6">
        <f t="shared" si="4"/>
        <v>-0.20000000000000018</v>
      </c>
      <c r="M22" s="55"/>
    </row>
    <row r="23" spans="1:13" ht="19.5" customHeight="1">
      <c r="A23" s="28" t="s">
        <v>8</v>
      </c>
      <c r="B23" s="26">
        <v>2360</v>
      </c>
      <c r="C23" s="26">
        <v>509</v>
      </c>
      <c r="D23" s="44">
        <v>59</v>
      </c>
      <c r="E23" s="52">
        <v>9</v>
      </c>
      <c r="F23" s="4">
        <f t="shared" si="0"/>
        <v>8.6</v>
      </c>
      <c r="G23" s="53">
        <f t="shared" si="2"/>
        <v>21.6</v>
      </c>
      <c r="H23" s="54">
        <f t="shared" si="3"/>
        <v>15.3</v>
      </c>
      <c r="I23" s="5">
        <v>12.1</v>
      </c>
      <c r="J23" s="5">
        <v>9.4</v>
      </c>
      <c r="K23" s="6">
        <f t="shared" si="1"/>
        <v>-3.5</v>
      </c>
      <c r="L23" s="6">
        <f t="shared" si="4"/>
        <v>-0.8000000000000007</v>
      </c>
      <c r="M23" s="55"/>
    </row>
    <row r="24" spans="1:13" ht="19.5" customHeight="1">
      <c r="A24" s="28" t="s">
        <v>9</v>
      </c>
      <c r="B24" s="26">
        <v>2557</v>
      </c>
      <c r="C24" s="26">
        <v>737</v>
      </c>
      <c r="D24" s="44">
        <v>67</v>
      </c>
      <c r="E24" s="52">
        <v>18</v>
      </c>
      <c r="F24" s="4">
        <f t="shared" si="0"/>
        <v>11</v>
      </c>
      <c r="G24" s="53">
        <f t="shared" si="2"/>
        <v>28.8</v>
      </c>
      <c r="H24" s="54">
        <f t="shared" si="3"/>
        <v>26.9</v>
      </c>
      <c r="I24" s="5">
        <v>9.4</v>
      </c>
      <c r="J24" s="5">
        <v>9.1</v>
      </c>
      <c r="K24" s="6">
        <f t="shared" si="1"/>
        <v>1.5999999999999996</v>
      </c>
      <c r="L24" s="6">
        <f t="shared" si="4"/>
        <v>1.9000000000000004</v>
      </c>
      <c r="M24" s="55"/>
    </row>
    <row r="25" spans="1:13" ht="19.5" customHeight="1">
      <c r="A25" s="28" t="s">
        <v>10</v>
      </c>
      <c r="B25" s="26">
        <v>2466</v>
      </c>
      <c r="C25" s="26">
        <v>306</v>
      </c>
      <c r="D25" s="44">
        <v>63</v>
      </c>
      <c r="E25" s="52">
        <v>37</v>
      </c>
      <c r="F25" s="4">
        <f t="shared" si="0"/>
        <v>4.9</v>
      </c>
      <c r="G25" s="53">
        <f t="shared" si="2"/>
        <v>12.4</v>
      </c>
      <c r="H25" s="54">
        <f t="shared" si="3"/>
        <v>58.7</v>
      </c>
      <c r="I25" s="5">
        <v>6.2</v>
      </c>
      <c r="J25" s="5">
        <v>5.2</v>
      </c>
      <c r="K25" s="6">
        <f t="shared" si="1"/>
        <v>-1.2999999999999998</v>
      </c>
      <c r="L25" s="6">
        <f t="shared" si="4"/>
        <v>-0.2999999999999998</v>
      </c>
      <c r="M25" s="55"/>
    </row>
    <row r="26" spans="1:13" ht="19.5" customHeight="1">
      <c r="A26" s="28" t="s">
        <v>24</v>
      </c>
      <c r="B26" s="26">
        <v>3707</v>
      </c>
      <c r="C26" s="26">
        <v>630.1</v>
      </c>
      <c r="D26" s="44">
        <v>99</v>
      </c>
      <c r="E26" s="52">
        <v>66</v>
      </c>
      <c r="F26" s="4">
        <f t="shared" si="0"/>
        <v>6.4</v>
      </c>
      <c r="G26" s="53">
        <f t="shared" si="2"/>
        <v>17</v>
      </c>
      <c r="H26" s="54">
        <f t="shared" si="3"/>
        <v>66.7</v>
      </c>
      <c r="I26" s="5">
        <v>7.6</v>
      </c>
      <c r="J26" s="5">
        <v>7.6</v>
      </c>
      <c r="K26" s="6">
        <f t="shared" si="1"/>
        <v>-1.1999999999999993</v>
      </c>
      <c r="L26" s="6">
        <f t="shared" si="4"/>
        <v>-1.1999999999999993</v>
      </c>
      <c r="M26" s="55"/>
    </row>
    <row r="27" spans="1:13" ht="19.5" customHeight="1">
      <c r="A27" s="28" t="s">
        <v>18</v>
      </c>
      <c r="B27" s="26">
        <v>6405</v>
      </c>
      <c r="C27" s="26">
        <v>1225</v>
      </c>
      <c r="D27" s="44">
        <v>170</v>
      </c>
      <c r="E27" s="52">
        <v>61</v>
      </c>
      <c r="F27" s="4">
        <f t="shared" si="0"/>
        <v>7.2</v>
      </c>
      <c r="G27" s="53">
        <f t="shared" si="2"/>
        <v>19.1</v>
      </c>
      <c r="H27" s="54">
        <f t="shared" si="3"/>
        <v>35.9</v>
      </c>
      <c r="I27" s="5">
        <v>7.3</v>
      </c>
      <c r="J27" s="5">
        <v>7.1</v>
      </c>
      <c r="K27" s="6">
        <f t="shared" si="1"/>
        <v>-0.09999999999999964</v>
      </c>
      <c r="L27" s="6">
        <f t="shared" si="4"/>
        <v>0.10000000000000053</v>
      </c>
      <c r="M27" s="55"/>
    </row>
    <row r="28" spans="1:13" ht="19.5" customHeight="1">
      <c r="A28" s="28" t="s">
        <v>11</v>
      </c>
      <c r="B28" s="26">
        <v>6688</v>
      </c>
      <c r="C28" s="26">
        <v>1083.8</v>
      </c>
      <c r="D28" s="44">
        <v>174</v>
      </c>
      <c r="E28" s="52">
        <v>89</v>
      </c>
      <c r="F28" s="4">
        <f t="shared" si="0"/>
        <v>6.2</v>
      </c>
      <c r="G28" s="53">
        <f t="shared" si="2"/>
        <v>16.2</v>
      </c>
      <c r="H28" s="54">
        <f t="shared" si="3"/>
        <v>51.1</v>
      </c>
      <c r="I28" s="5">
        <v>6.8</v>
      </c>
      <c r="J28" s="5">
        <v>6.6</v>
      </c>
      <c r="K28" s="6">
        <f t="shared" si="1"/>
        <v>-0.5999999999999996</v>
      </c>
      <c r="L28" s="6">
        <f t="shared" si="4"/>
        <v>-0.39999999999999947</v>
      </c>
      <c r="M28" s="55"/>
    </row>
    <row r="29" spans="1:13" ht="19.5" customHeight="1">
      <c r="A29" s="28" t="s">
        <v>12</v>
      </c>
      <c r="B29" s="26">
        <v>3358</v>
      </c>
      <c r="C29" s="26">
        <v>964.4</v>
      </c>
      <c r="D29" s="44">
        <v>99</v>
      </c>
      <c r="E29" s="52">
        <v>12</v>
      </c>
      <c r="F29" s="4">
        <f t="shared" si="0"/>
        <v>9.7</v>
      </c>
      <c r="G29" s="53">
        <f t="shared" si="2"/>
        <v>28.7</v>
      </c>
      <c r="H29" s="54">
        <f t="shared" si="3"/>
        <v>12.1</v>
      </c>
      <c r="I29" s="5">
        <v>9.1</v>
      </c>
      <c r="J29" s="5">
        <v>9.1</v>
      </c>
      <c r="K29" s="6">
        <f t="shared" si="1"/>
        <v>0.5999999999999996</v>
      </c>
      <c r="L29" s="6">
        <f t="shared" si="4"/>
        <v>0.5999999999999996</v>
      </c>
      <c r="M29" s="55"/>
    </row>
    <row r="30" spans="1:13" ht="19.5" customHeight="1">
      <c r="A30" s="28" t="s">
        <v>37</v>
      </c>
      <c r="B30" s="26">
        <v>2203</v>
      </c>
      <c r="C30" s="26">
        <v>578</v>
      </c>
      <c r="D30" s="44">
        <v>60</v>
      </c>
      <c r="E30" s="52">
        <v>9</v>
      </c>
      <c r="F30" s="4">
        <f t="shared" si="0"/>
        <v>9.6</v>
      </c>
      <c r="G30" s="53">
        <f t="shared" si="2"/>
        <v>26.2</v>
      </c>
      <c r="H30" s="54">
        <f t="shared" si="3"/>
        <v>15</v>
      </c>
      <c r="I30" s="5">
        <v>8.5</v>
      </c>
      <c r="J30" s="5">
        <v>9.1</v>
      </c>
      <c r="K30" s="6">
        <f t="shared" si="1"/>
        <v>1.0999999999999996</v>
      </c>
      <c r="L30" s="6">
        <f t="shared" si="4"/>
        <v>0.5</v>
      </c>
      <c r="M30" s="55"/>
    </row>
    <row r="31" spans="1:13" ht="19.5" customHeight="1">
      <c r="A31" s="28" t="s">
        <v>19</v>
      </c>
      <c r="B31" s="26">
        <v>4898</v>
      </c>
      <c r="C31" s="26">
        <v>1082</v>
      </c>
      <c r="D31" s="44">
        <v>127</v>
      </c>
      <c r="E31" s="52">
        <v>34</v>
      </c>
      <c r="F31" s="4">
        <f t="shared" si="0"/>
        <v>8.5</v>
      </c>
      <c r="G31" s="53">
        <f t="shared" si="2"/>
        <v>22.1</v>
      </c>
      <c r="H31" s="54">
        <f t="shared" si="3"/>
        <v>26.8</v>
      </c>
      <c r="I31" s="5">
        <v>12.9</v>
      </c>
      <c r="J31" s="5">
        <v>9.1</v>
      </c>
      <c r="K31" s="6">
        <f t="shared" si="1"/>
        <v>-4.4</v>
      </c>
      <c r="L31" s="6">
        <f t="shared" si="4"/>
        <v>-0.5999999999999996</v>
      </c>
      <c r="M31" s="55"/>
    </row>
    <row r="32" spans="1:13" ht="19.5" customHeight="1">
      <c r="A32" s="28" t="s">
        <v>20</v>
      </c>
      <c r="B32" s="26">
        <v>1518</v>
      </c>
      <c r="C32" s="26">
        <v>353.3</v>
      </c>
      <c r="D32" s="44">
        <v>38</v>
      </c>
      <c r="E32" s="52">
        <v>16</v>
      </c>
      <c r="F32" s="4">
        <f t="shared" si="0"/>
        <v>9.3</v>
      </c>
      <c r="G32" s="53">
        <f t="shared" si="2"/>
        <v>23.3</v>
      </c>
      <c r="H32" s="54">
        <f t="shared" si="3"/>
        <v>42.1</v>
      </c>
      <c r="I32" s="5">
        <v>8.8</v>
      </c>
      <c r="J32" s="5">
        <v>7.2</v>
      </c>
      <c r="K32" s="6">
        <f t="shared" si="1"/>
        <v>0.5</v>
      </c>
      <c r="L32" s="6">
        <f t="shared" si="4"/>
        <v>2.1000000000000005</v>
      </c>
      <c r="M32" s="55"/>
    </row>
    <row r="33" spans="1:13" ht="19.5" customHeight="1">
      <c r="A33" s="28" t="s">
        <v>46</v>
      </c>
      <c r="B33" s="26">
        <v>2617</v>
      </c>
      <c r="C33" s="26">
        <v>657</v>
      </c>
      <c r="D33" s="44">
        <v>66</v>
      </c>
      <c r="E33" s="52">
        <v>32</v>
      </c>
      <c r="F33" s="4">
        <f t="shared" si="0"/>
        <v>10</v>
      </c>
      <c r="G33" s="53">
        <f t="shared" si="2"/>
        <v>25.1</v>
      </c>
      <c r="H33" s="54">
        <f t="shared" si="3"/>
        <v>48.5</v>
      </c>
      <c r="I33" s="5">
        <v>7.3</v>
      </c>
      <c r="J33" s="5">
        <v>8.3</v>
      </c>
      <c r="K33" s="6">
        <f t="shared" si="1"/>
        <v>2.7</v>
      </c>
      <c r="L33" s="6">
        <f t="shared" si="4"/>
        <v>1.6999999999999993</v>
      </c>
      <c r="M33" s="55"/>
    </row>
    <row r="34" spans="1:13" ht="19.5" customHeight="1">
      <c r="A34" s="28" t="s">
        <v>13</v>
      </c>
      <c r="B34" s="62">
        <v>878.2</v>
      </c>
      <c r="C34" s="62">
        <v>232.3</v>
      </c>
      <c r="D34" s="63">
        <v>22</v>
      </c>
      <c r="E34" s="64">
        <v>2</v>
      </c>
      <c r="F34" s="65">
        <f t="shared" si="0"/>
        <v>10.6</v>
      </c>
      <c r="G34" s="53">
        <f t="shared" si="2"/>
        <v>26.5</v>
      </c>
      <c r="H34" s="66">
        <f t="shared" si="3"/>
        <v>9.1</v>
      </c>
      <c r="I34" s="5">
        <v>10.1</v>
      </c>
      <c r="J34" s="5">
        <v>9.9</v>
      </c>
      <c r="K34" s="6">
        <f t="shared" si="1"/>
        <v>0.5</v>
      </c>
      <c r="L34" s="6">
        <f t="shared" si="4"/>
        <v>0.6999999999999993</v>
      </c>
      <c r="M34" s="55"/>
    </row>
    <row r="35" spans="1:12" ht="19.5" customHeight="1">
      <c r="A35" s="29" t="s">
        <v>54</v>
      </c>
      <c r="B35" s="67">
        <v>5862.1</v>
      </c>
      <c r="C35" s="67">
        <v>1313</v>
      </c>
      <c r="D35" s="68">
        <v>149</v>
      </c>
      <c r="E35" s="68">
        <v>31</v>
      </c>
      <c r="F35" s="69">
        <f t="shared" si="0"/>
        <v>8.8</v>
      </c>
      <c r="G35" s="70">
        <f t="shared" si="2"/>
        <v>22.4</v>
      </c>
      <c r="H35" s="70">
        <f t="shared" si="3"/>
        <v>20.8</v>
      </c>
      <c r="I35" s="8">
        <v>8.9</v>
      </c>
      <c r="J35" s="8">
        <v>9.5</v>
      </c>
      <c r="K35" s="9">
        <f t="shared" si="1"/>
        <v>-0.09999999999999964</v>
      </c>
      <c r="L35" s="9">
        <f t="shared" si="4"/>
        <v>-0.6999999999999993</v>
      </c>
    </row>
    <row r="36" spans="1:12" ht="19.5" customHeight="1">
      <c r="A36" s="18" t="s">
        <v>25</v>
      </c>
      <c r="B36" s="10">
        <f>SUM(B15:B35)</f>
        <v>78308.8</v>
      </c>
      <c r="C36" s="10">
        <f>SUM(C15:C35)</f>
        <v>17267.399999999998</v>
      </c>
      <c r="D36" s="45">
        <f>SUM(D15:D35)</f>
        <v>2042</v>
      </c>
      <c r="E36" s="57">
        <f>SUM(E15:E35)</f>
        <v>668</v>
      </c>
      <c r="F36" s="7">
        <f t="shared" si="0"/>
        <v>8.5</v>
      </c>
      <c r="G36" s="60">
        <f t="shared" si="2"/>
        <v>22.1</v>
      </c>
      <c r="H36" s="59">
        <f t="shared" si="3"/>
        <v>32.7</v>
      </c>
      <c r="I36" s="8">
        <v>8.8</v>
      </c>
      <c r="J36" s="8">
        <v>8</v>
      </c>
      <c r="K36" s="9">
        <f t="shared" si="1"/>
        <v>-0.3000000000000007</v>
      </c>
      <c r="L36" s="9">
        <f t="shared" si="4"/>
        <v>0.5</v>
      </c>
    </row>
    <row r="37" spans="1:12" ht="19.5" customHeight="1">
      <c r="A37" s="18" t="s">
        <v>38</v>
      </c>
      <c r="B37" s="10">
        <f>B14+B36</f>
        <v>236675.8</v>
      </c>
      <c r="C37" s="10">
        <f>C14+C36</f>
        <v>58826.8</v>
      </c>
      <c r="D37" s="45">
        <f>D14+D36</f>
        <v>6128</v>
      </c>
      <c r="E37" s="57">
        <f>E14+E36</f>
        <v>1472</v>
      </c>
      <c r="F37" s="7">
        <f t="shared" si="0"/>
        <v>9.6</v>
      </c>
      <c r="G37" s="59">
        <f t="shared" si="2"/>
        <v>24.9</v>
      </c>
      <c r="H37" s="59">
        <f t="shared" si="3"/>
        <v>24</v>
      </c>
      <c r="I37" s="8">
        <v>9.5</v>
      </c>
      <c r="J37" s="8">
        <v>9.3</v>
      </c>
      <c r="K37" s="9">
        <f t="shared" si="1"/>
        <v>0.09999999999999964</v>
      </c>
      <c r="L37" s="9">
        <f t="shared" si="4"/>
        <v>0.29999999999999893</v>
      </c>
    </row>
    <row r="38" spans="1:9" ht="24" customHeight="1">
      <c r="A38" s="19" t="s">
        <v>28</v>
      </c>
      <c r="E38" s="20" t="s">
        <v>55</v>
      </c>
      <c r="F38" s="20"/>
      <c r="G38" s="20"/>
      <c r="H38" s="20"/>
      <c r="I38" s="20"/>
    </row>
    <row r="39" spans="1:12" ht="19.5" customHeight="1">
      <c r="A39" s="22" t="s">
        <v>35</v>
      </c>
      <c r="B39" s="22" t="s">
        <v>29</v>
      </c>
      <c r="C39" s="21" t="s">
        <v>30</v>
      </c>
      <c r="D39" s="71" t="s">
        <v>34</v>
      </c>
      <c r="E39" s="21" t="s">
        <v>31</v>
      </c>
      <c r="F39" s="23"/>
      <c r="G39" s="72"/>
      <c r="H39" s="72"/>
      <c r="I39" s="72"/>
      <c r="J39" s="24"/>
      <c r="K39" s="21" t="s">
        <v>32</v>
      </c>
      <c r="L39" s="25" t="s">
        <v>33</v>
      </c>
    </row>
    <row r="40" spans="1:12" ht="19.5" customHeight="1">
      <c r="A40" s="32" t="s">
        <v>56</v>
      </c>
      <c r="B40" s="34">
        <v>11.8</v>
      </c>
      <c r="C40" s="73">
        <v>14</v>
      </c>
      <c r="D40" s="74">
        <v>11.1</v>
      </c>
      <c r="E40" s="35">
        <v>11.7</v>
      </c>
      <c r="F40" s="75"/>
      <c r="G40" s="76"/>
      <c r="H40" s="76"/>
      <c r="I40" s="77"/>
      <c r="J40" s="30"/>
      <c r="K40" s="35">
        <v>14.8</v>
      </c>
      <c r="L40" s="36">
        <v>10.1</v>
      </c>
    </row>
    <row r="41" ht="15" customHeight="1"/>
    <row r="42" spans="1:11" ht="15.75" customHeight="1">
      <c r="A42" s="31" t="s">
        <v>47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5.75" customHeight="1">
      <c r="A43" s="2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0" ht="15.75" customHeight="1">
      <c r="A44" s="27" t="s">
        <v>57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.75" customHeight="1">
      <c r="A45" s="27" t="s">
        <v>40</v>
      </c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5.75" customHeight="1">
      <c r="A46" s="27" t="s">
        <v>58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1" ht="15.75" customHeight="1">
      <c r="A47" s="27" t="s">
        <v>59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.75" customHeight="1">
      <c r="A48" s="27" t="s">
        <v>60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ht="15.75" customHeight="1"/>
    <row r="50" ht="15.75" customHeight="1"/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2017-03-02T05:29:46Z</cp:lastPrinted>
  <dcterms:created xsi:type="dcterms:W3CDTF">2001-08-21T02:11:25Z</dcterms:created>
  <dcterms:modified xsi:type="dcterms:W3CDTF">2022-03-16T00:56:44Z</dcterms:modified>
  <cp:category/>
  <cp:version/>
  <cp:contentType/>
  <cp:contentStatus/>
</cp:coreProperties>
</file>