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<sst xmlns="http://schemas.openxmlformats.org/spreadsheetml/2006/main" count="232" uniqueCount="111">
  <si>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</si>
  <si>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</si>
  <si>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</si>
  <si>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</si>
  <si>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</si>
  <si>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</si>
  <si>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</si>
  <si>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</si>
  <si>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</si>
  <si>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</si>
  <si>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</si>
  <si>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</si>
  <si>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</si>
  <si>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</si>
  <si>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</si>
  <si>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</si>
  <si>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</si>
  <si>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</si>
  <si>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</si>
  <si>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</si>
  <si>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</si>
  <si>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</si>
  <si>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</si>
  <si>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</si>
  <si>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</si>
  <si>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</si>
  <si>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</si>
  <si>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</si>
  <si>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</si>
  <si>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</si>
  <si>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</si>
  <si>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</si>
  <si>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</si>
  <si>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</si>
  <si>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</si>
  <si>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</si>
  <si>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</si>
  <si>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</si>
  <si>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</si>
  <si>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</si>
  <si>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</si>
  <si>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</si>
  <si>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</si>
  <si>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</si>
  <si>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</si>
  <si>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</si>
  <si>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</si>
  <si>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</si>
  <si>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</si>
  <si>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</si>
  <si>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</si>
  <si>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</si>
  <si>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</si>
  <si>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</si>
  <si>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</si>
  <si>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</si>
  <si>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</si>
  <si>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</si>
  <si>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</si>
  <si>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</si>
  <si>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</si>
  <si>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</si>
  <si>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</si>
  <si>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</si>
  <si>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</si>
  <si>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</si>
  <si>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</si>
  <si>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</si>
  <si>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</si>
  <si>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</si>
  <si>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</si>
  <si>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</si>
  <si>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</si>
  <si>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</si>
  <si>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</si>
  <si>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</si>
  <si>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</si>
  <si>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</si>
  <si>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</si>
  <si>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</si>
  <si>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</si>
  <si>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</si>
  <si>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</si>
  <si>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</si>
  <si>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</si>
  <si>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</si>
  <si>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</si>
  <si>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</si>
  <si>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</si>
  <si>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</si>
  <si>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</si>
  <si>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</si>
  <si>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</si>
  <si>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</si>
  <si>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</si>
  <si>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</si>
  <si>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印南町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</si>
  <si>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</si>
  <si>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</si>
  <si>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</si>
  <si>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</si>
  <si>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</si>
  <si>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</si>
  <si>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</si>
  <si>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</si>
  <si>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</si>
  <si>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</si>
  <si>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</si>
  <si>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ほぼ100％である。また処理原価が類似団体と比較して低く、回収率も高い結果となっている。しかし、一般会計からの繰入を受けているので、原価の抑制を図っていく必要があると考えられる。
　なお、現在は整備がほぼ完了したので、企業債の新規発行はない。また、既に発行した企業債は全額一般会計の負担で償還する。</t>
    <rPh sb="34" eb="35">
      <t>ヒク</t>
    </rPh>
    <rPh sb="41" eb="42">
      <t>タカ</t>
    </rPh>
    <rPh sb="43" eb="45">
      <t>ケッカ</t>
    </rPh>
    <rPh sb="56" eb="58">
      <t>イッパン</t>
    </rPh>
    <rPh sb="58" eb="60">
      <t>カイケイ</t>
    </rPh>
    <rPh sb="63" eb="65">
      <t>クリイレ</t>
    </rPh>
    <rPh sb="66" eb="67">
      <t>ウ</t>
    </rPh>
    <rPh sb="102" eb="104">
      <t>ゲンザイ</t>
    </rPh>
    <rPh sb="105" eb="107">
      <t>セイビ</t>
    </rPh>
    <rPh sb="110" eb="112">
      <t>カンリョウ</t>
    </rPh>
    <rPh sb="117" eb="120">
      <t>キギョウサイ</t>
    </rPh>
    <rPh sb="121" eb="123">
      <t>シンキ</t>
    </rPh>
    <rPh sb="123" eb="125">
      <t>ハッコウ</t>
    </rPh>
    <rPh sb="132" eb="133">
      <t>スデ</t>
    </rPh>
    <rPh sb="134" eb="136">
      <t>ハッコウ</t>
    </rPh>
    <rPh sb="138" eb="141">
      <t>キギョウサイ</t>
    </rPh>
    <rPh sb="142" eb="144">
      <t>ゼンガク</t>
    </rPh>
    <rPh sb="144" eb="146">
      <t>イッパン</t>
    </rPh>
    <rPh sb="146" eb="148">
      <t>カイケイ</t>
    </rPh>
    <rPh sb="149" eb="151">
      <t>フタン</t>
    </rPh>
    <rPh sb="152" eb="154">
      <t>ショウカン</t>
    </rPh>
    <phoneticPr fontId="4"/>
  </si>
  <si>
    <t>合併浄化槽による処理方式であり、管渠は整備していないことから改善率は０％である。ブロア等の電機設備については保守点検を実施し、適宜交換している状況である。</t>
    <rPh sb="0" eb="2">
      <t>ガッペイ</t>
    </rPh>
    <rPh sb="2" eb="5">
      <t>ジョウカソウ</t>
    </rPh>
    <rPh sb="8" eb="10">
      <t>ショリ</t>
    </rPh>
    <rPh sb="10" eb="12">
      <t>ホウシキ</t>
    </rPh>
    <rPh sb="16" eb="18">
      <t>カンキョ</t>
    </rPh>
    <rPh sb="19" eb="21">
      <t>セイビ</t>
    </rPh>
    <rPh sb="30" eb="32">
      <t>カイゼン</t>
    </rPh>
    <rPh sb="32" eb="33">
      <t>リツ</t>
    </rPh>
    <rPh sb="43" eb="44">
      <t>ナド</t>
    </rPh>
    <rPh sb="45" eb="47">
      <t>デンキ</t>
    </rPh>
    <rPh sb="47" eb="49">
      <t>セツビ</t>
    </rPh>
    <rPh sb="54" eb="56">
      <t>ホシュ</t>
    </rPh>
    <rPh sb="56" eb="58">
      <t>テンケン</t>
    </rPh>
    <rPh sb="59" eb="61">
      <t>ジッシ</t>
    </rPh>
    <rPh sb="63" eb="65">
      <t>テキギ</t>
    </rPh>
    <rPh sb="65" eb="67">
      <t>コウカン</t>
    </rPh>
    <rPh sb="71" eb="73">
      <t>ジョウキョウ</t>
    </rPh>
    <phoneticPr fontId="4"/>
  </si>
  <si>
    <t>供用開始後5～10年が経過し、徐々に設備の老朽化が進んでいると考えられる。今後、適切な設備の管理に努めるとともに、利用率の改善や費用の抑制を実施していく必要があると考えられる。</t>
    <rPh sb="18" eb="20">
      <t>セツビ</t>
    </rPh>
    <rPh sb="43" eb="45">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</si>
</sst>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18944"/>
        <c:axId val="84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818944"/>
        <c:axId val="84853888"/>
      </c:lineChart>
      <c:dateAx>
        <c:axId val="84818944"/>
        <c:scaling>
          <c:orientation val="minMax"/>
        </c:scaling>
        <c:delete val="1"/>
        <c:axPos val="b"/>
        <c:numFmt formatCode="ge" sourceLinked="1"/>
        <c:majorTickMark val="none"/>
        <c:minorTickMark val="none"/>
        <c:tickLblPos val="none"/>
        <c:crossAx val="84853888"/>
        <c:crosses val="autoZero"/>
        <c:auto val="1"/>
        <c:lblOffset val="100"/>
        <c:baseTimeUnit val="years"/>
      </c:dateAx>
      <c:valAx>
        <c:axId val="848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71.430000000000007</c:v>
                </c:pt>
                <c:pt idx="1">
                  <c:v>71.430000000000007</c:v>
                </c:pt>
                <c:pt idx="2">
                  <c:v>71.430000000000007</c:v>
                </c:pt>
                <c:pt idx="3">
                  <c:v>71.430000000000007</c:v>
                </c:pt>
                <c:pt idx="4">
                  <c:v>71.430000000000007</c:v>
                </c:pt>
              </c:numCache>
            </c:numRef>
          </c:val>
        </c:ser>
        <c:dLbls>
          <c:showLegendKey val="0"/>
          <c:showVal val="0"/>
          <c:showCatName val="0"/>
          <c:showSerName val="0"/>
          <c:showPercent val="0"/>
          <c:showBubbleSize val="0"/>
        </c:dLbls>
        <c:gapWidth val="150"/>
        <c:axId val="87825792"/>
        <c:axId val="87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87825792"/>
        <c:axId val="87836160"/>
      </c:lineChart>
      <c:dateAx>
        <c:axId val="87825792"/>
        <c:scaling>
          <c:orientation val="minMax"/>
        </c:scaling>
        <c:delete val="1"/>
        <c:axPos val="b"/>
        <c:numFmt formatCode="ge" sourceLinked="1"/>
        <c:majorTickMark val="none"/>
        <c:minorTickMark val="none"/>
        <c:tickLblPos val="none"/>
        <c:crossAx val="87836160"/>
        <c:crosses val="autoZero"/>
        <c:auto val="1"/>
        <c:lblOffset val="100"/>
        <c:baseTimeUnit val="years"/>
      </c:dateAx>
      <c:valAx>
        <c:axId val="87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4.75</c:v>
                </c:pt>
                <c:pt idx="1">
                  <c:v>5.91</c:v>
                </c:pt>
                <c:pt idx="2">
                  <c:v>5.88</c:v>
                </c:pt>
                <c:pt idx="3">
                  <c:v>6.1</c:v>
                </c:pt>
                <c:pt idx="4">
                  <c:v>6.35</c:v>
                </c:pt>
              </c:numCache>
            </c:numRef>
          </c:val>
        </c:ser>
        <c:dLbls>
          <c:showLegendKey val="0"/>
          <c:showVal val="0"/>
          <c:showCatName val="0"/>
          <c:showSerName val="0"/>
          <c:showPercent val="0"/>
          <c:showBubbleSize val="0"/>
        </c:dLbls>
        <c:gapWidth val="150"/>
        <c:axId val="87854080"/>
        <c:axId val="878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87854080"/>
        <c:axId val="87868544"/>
      </c:lineChart>
      <c:dateAx>
        <c:axId val="87854080"/>
        <c:scaling>
          <c:orientation val="minMax"/>
        </c:scaling>
        <c:delete val="1"/>
        <c:axPos val="b"/>
        <c:numFmt formatCode="ge" sourceLinked="1"/>
        <c:majorTickMark val="none"/>
        <c:minorTickMark val="none"/>
        <c:tickLblPos val="none"/>
        <c:crossAx val="87868544"/>
        <c:crosses val="autoZero"/>
        <c:auto val="1"/>
        <c:lblOffset val="100"/>
        <c:baseTimeUnit val="years"/>
      </c:dateAx>
      <c:valAx>
        <c:axId val="878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120.4</c:v>
                </c:pt>
                <c:pt idx="1">
                  <c:v>100.43</c:v>
                </c:pt>
                <c:pt idx="2">
                  <c:v>100.21</c:v>
                </c:pt>
                <c:pt idx="3">
                  <c:v>100.31</c:v>
                </c:pt>
                <c:pt idx="4">
                  <c:v>100</c:v>
                </c:pt>
              </c:numCache>
            </c:numRef>
          </c:val>
        </c:ser>
        <c:dLbls>
          <c:showLegendKey val="0"/>
          <c:showVal val="0"/>
          <c:showCatName val="0"/>
          <c:showSerName val="0"/>
          <c:showPercent val="0"/>
          <c:showBubbleSize val="0"/>
        </c:dLbls>
        <c:gapWidth val="150"/>
        <c:axId val="86264448"/>
        <c:axId val="86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64448"/>
        <c:axId val="86270720"/>
      </c:lineChart>
      <c:dateAx>
        <c:axId val="86264448"/>
        <c:scaling>
          <c:orientation val="minMax"/>
        </c:scaling>
        <c:delete val="1"/>
        <c:axPos val="b"/>
        <c:numFmt formatCode="ge" sourceLinked="1"/>
        <c:majorTickMark val="none"/>
        <c:minorTickMark val="none"/>
        <c:tickLblPos val="none"/>
        <c:crossAx val="86270720"/>
        <c:crosses val="autoZero"/>
        <c:auto val="1"/>
        <c:lblOffset val="100"/>
        <c:baseTimeUnit val="years"/>
      </c:dateAx>
      <c:valAx>
        <c:axId val="8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13216"/>
        <c:axId val="863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13216"/>
        <c:axId val="86323584"/>
      </c:lineChart>
      <c:dateAx>
        <c:axId val="86313216"/>
        <c:scaling>
          <c:orientation val="minMax"/>
        </c:scaling>
        <c:delete val="1"/>
        <c:axPos val="b"/>
        <c:numFmt formatCode="ge" sourceLinked="1"/>
        <c:majorTickMark val="none"/>
        <c:minorTickMark val="none"/>
        <c:tickLblPos val="none"/>
        <c:crossAx val="86323584"/>
        <c:crosses val="autoZero"/>
        <c:auto val="1"/>
        <c:lblOffset val="100"/>
        <c:baseTimeUnit val="years"/>
      </c:dateAx>
      <c:valAx>
        <c:axId val="863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41504"/>
        <c:axId val="86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41504"/>
        <c:axId val="86351872"/>
      </c:lineChart>
      <c:dateAx>
        <c:axId val="86341504"/>
        <c:scaling>
          <c:orientation val="minMax"/>
        </c:scaling>
        <c:delete val="1"/>
        <c:axPos val="b"/>
        <c:numFmt formatCode="ge" sourceLinked="1"/>
        <c:majorTickMark val="none"/>
        <c:minorTickMark val="none"/>
        <c:tickLblPos val="none"/>
        <c:crossAx val="86351872"/>
        <c:crosses val="autoZero"/>
        <c:auto val="1"/>
        <c:lblOffset val="100"/>
        <c:baseTimeUnit val="years"/>
      </c:dateAx>
      <c:valAx>
        <c:axId val="86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64384"/>
        <c:axId val="864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64384"/>
        <c:axId val="86466560"/>
      </c:lineChart>
      <c:dateAx>
        <c:axId val="86464384"/>
        <c:scaling>
          <c:orientation val="minMax"/>
        </c:scaling>
        <c:delete val="1"/>
        <c:axPos val="b"/>
        <c:numFmt formatCode="ge" sourceLinked="1"/>
        <c:majorTickMark val="none"/>
        <c:minorTickMark val="none"/>
        <c:tickLblPos val="none"/>
        <c:crossAx val="86466560"/>
        <c:crosses val="autoZero"/>
        <c:auto val="1"/>
        <c:lblOffset val="100"/>
        <c:baseTimeUnit val="years"/>
      </c:dateAx>
      <c:valAx>
        <c:axId val="864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88960"/>
        <c:axId val="86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88960"/>
        <c:axId val="86495232"/>
      </c:lineChart>
      <c:dateAx>
        <c:axId val="86488960"/>
        <c:scaling>
          <c:orientation val="minMax"/>
        </c:scaling>
        <c:delete val="1"/>
        <c:axPos val="b"/>
        <c:numFmt formatCode="ge" sourceLinked="1"/>
        <c:majorTickMark val="none"/>
        <c:minorTickMark val="none"/>
        <c:tickLblPos val="none"/>
        <c:crossAx val="86495232"/>
        <c:crosses val="autoZero"/>
        <c:auto val="1"/>
        <c:lblOffset val="100"/>
        <c:baseTimeUnit val="years"/>
      </c:dateAx>
      <c:valAx>
        <c:axId val="86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03264"/>
        <c:axId val="866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86603264"/>
        <c:axId val="86605184"/>
      </c:lineChart>
      <c:dateAx>
        <c:axId val="86603264"/>
        <c:scaling>
          <c:orientation val="minMax"/>
        </c:scaling>
        <c:delete val="1"/>
        <c:axPos val="b"/>
        <c:numFmt formatCode="ge" sourceLinked="1"/>
        <c:majorTickMark val="none"/>
        <c:minorTickMark val="none"/>
        <c:tickLblPos val="none"/>
        <c:crossAx val="86605184"/>
        <c:crosses val="autoZero"/>
        <c:auto val="1"/>
        <c:lblOffset val="100"/>
        <c:baseTimeUnit val="years"/>
      </c:dateAx>
      <c:valAx>
        <c:axId val="866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105.43</c:v>
                </c:pt>
                <c:pt idx="1">
                  <c:v>65.16</c:v>
                </c:pt>
                <c:pt idx="2">
                  <c:v>56.92</c:v>
                </c:pt>
                <c:pt idx="3">
                  <c:v>67.27</c:v>
                </c:pt>
                <c:pt idx="4">
                  <c:v>71.459999999999994</c:v>
                </c:pt>
              </c:numCache>
            </c:numRef>
          </c:val>
        </c:ser>
        <c:dLbls>
          <c:showLegendKey val="0"/>
          <c:showVal val="0"/>
          <c:showCatName val="0"/>
          <c:showSerName val="0"/>
          <c:showPercent val="0"/>
          <c:showBubbleSize val="0"/>
        </c:dLbls>
        <c:gapWidth val="150"/>
        <c:axId val="86705280"/>
        <c:axId val="86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86705280"/>
        <c:axId val="86707200"/>
      </c:lineChart>
      <c:dateAx>
        <c:axId val="86705280"/>
        <c:scaling>
          <c:orientation val="minMax"/>
        </c:scaling>
        <c:delete val="1"/>
        <c:axPos val="b"/>
        <c:numFmt formatCode="ge" sourceLinked="1"/>
        <c:majorTickMark val="none"/>
        <c:minorTickMark val="none"/>
        <c:tickLblPos val="none"/>
        <c:crossAx val="86707200"/>
        <c:crosses val="autoZero"/>
        <c:auto val="1"/>
        <c:lblOffset val="100"/>
        <c:baseTimeUnit val="years"/>
      </c:dateAx>
      <c:valAx>
        <c:axId val="86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191.64</c:v>
                </c:pt>
                <c:pt idx="1">
                  <c:v>208.95</c:v>
                </c:pt>
                <c:pt idx="2">
                  <c:v>245.35</c:v>
                </c:pt>
                <c:pt idx="3">
                  <c:v>226.28</c:v>
                </c:pt>
                <c:pt idx="4">
                  <c:v>243.26</c:v>
                </c:pt>
              </c:numCache>
            </c:numRef>
          </c:val>
        </c:ser>
        <c:dLbls>
          <c:showLegendKey val="0"/>
          <c:showVal val="0"/>
          <c:showCatName val="0"/>
          <c:showSerName val="0"/>
          <c:showPercent val="0"/>
          <c:showBubbleSize val="0"/>
        </c:dLbls>
        <c:gapWidth val="150"/>
        <c:axId val="86737280"/>
        <c:axId val="867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86737280"/>
        <c:axId val="86739200"/>
      </c:lineChart>
      <c:dateAx>
        <c:axId val="86737280"/>
        <c:scaling>
          <c:orientation val="minMax"/>
        </c:scaling>
        <c:delete val="1"/>
        <c:axPos val="b"/>
        <c:numFmt formatCode="ge" sourceLinked="1"/>
        <c:majorTickMark val="none"/>
        <c:minorTickMark val="none"/>
        <c:tickLblPos val="none"/>
        <c:crossAx val="86739200"/>
        <c:crosses val="autoZero"/>
        <c:auto val="1"/>
        <c:lblOffset val="100"/>
        <c:baseTimeUnit val="years"/>
      </c:dateAx>
      <c:valAx>
        <c:axId val="867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印南町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8752</v>
      </c>
      <c r="AM8" s="47"/>
      <c r="AN8" s="47"/>
      <c r="AO8" s="47"/>
      <c r="AP8" s="47"/>
      <c r="AQ8" s="47"/>
      <c r="AR8" s="47"/>
      <c r="AS8" s="47"/>
      <c r="AT8" s="43">
        <f>データ!S6</f>
        <v>113.62</v>
      </c>
      <c r="AU8" s="43"/>
      <c r="AV8" s="43"/>
      <c r="AW8" s="43"/>
      <c r="AX8" s="43"/>
      <c r="AY8" s="43"/>
      <c r="AZ8" s="43"/>
      <c r="BA8" s="43"/>
      <c r="BB8" s="43">
        <f>データ!T6</f>
        <v>77.03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13.56</v>
      </c>
      <c r="Q10" s="43"/>
      <c r="R10" s="43"/>
      <c r="S10" s="43"/>
      <c r="T10" s="43"/>
      <c r="U10" s="43"/>
      <c r="V10" s="43"/>
      <c r="W10" s="43">
        <f>データ!P6</f>
        <v>100</v>
      </c>
      <c r="X10" s="43"/>
      <c r="Y10" s="43"/>
      <c r="Z10" s="43"/>
      <c r="AA10" s="43"/>
      <c r="AB10" s="43"/>
      <c r="AC10" s="43"/>
      <c r="AD10" s="47">
        <f>データ!Q6</f>
        <v>4900</v>
      </c>
      <c r="AE10" s="47"/>
      <c r="AF10" s="47"/>
      <c r="AG10" s="47"/>
      <c r="AH10" s="47"/>
      <c r="AI10" s="47"/>
      <c r="AJ10" s="47"/>
      <c r="AK10" s="2"/>
      <c r="AL10" s="47">
        <f>データ!U6</f>
        <v>1181</v>
      </c>
      <c r="AM10" s="47"/>
      <c r="AN10" s="47"/>
      <c r="AO10" s="47"/>
      <c r="AP10" s="47"/>
      <c r="AQ10" s="47"/>
      <c r="AR10" s="47"/>
      <c r="AS10" s="47"/>
      <c r="AT10" s="43">
        <f>データ!V6</f>
        <v>0.38</v>
      </c>
      <c r="AU10" s="43"/>
      <c r="AV10" s="43"/>
      <c r="AW10" s="43"/>
      <c r="AX10" s="43"/>
      <c r="AY10" s="43"/>
      <c r="AZ10" s="43"/>
      <c r="BA10" s="43"/>
      <c r="BB10" s="43">
        <f>データ!W6</f>
        <v>3107.89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303909</v>
      </c>
      <c r="D6" s="31">
        <f t="shared" si="3"/>
        <v>47</v>
      </c>
      <c r="E6" s="31">
        <f t="shared" si="3"/>
        <v>18</v>
      </c>
      <c r="F6" s="31">
        <f t="shared" si="3"/>
        <v>1</v>
      </c>
      <c r="G6" s="31">
        <f t="shared" si="3"/>
        <v>0</v>
      </c>
      <c r="H6" s="31" t="str">
        <f t="shared" si="3"/>
        <v>和歌山県　印南町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13.56</v>
      </c>
      <c r="P6" s="32">
        <f t="shared" si="3"/>
        <v>100</v>
      </c>
      <c r="Q6" s="32">
        <f t="shared" si="3"/>
        <v>4900</v>
      </c>
      <c r="R6" s="32">
        <f t="shared" si="3"/>
        <v>8752</v>
      </c>
      <c r="S6" s="32">
        <f t="shared" si="3"/>
        <v>113.62</v>
      </c>
      <c r="T6" s="32">
        <f t="shared" si="3"/>
        <v>77.03</v>
      </c>
      <c r="U6" s="32">
        <f t="shared" si="3"/>
        <v>1181</v>
      </c>
      <c r="V6" s="32">
        <f t="shared" si="3"/>
        <v>0.38</v>
      </c>
      <c r="W6" s="32">
        <f t="shared" si="3"/>
        <v>3107.89</v>
      </c>
      <c r="X6" s="33">
        <f>IF(X7="",NA(),X7)</f>
        <v>120.4</v>
      </c>
      <c r="Y6" s="33">
        <f t="shared" ref="Y6:AG6" si="4">IF(Y7="",NA(),Y7)</f>
        <v>100.43</v>
      </c>
      <c r="Z6" s="33">
        <f t="shared" si="4"/>
        <v>100.21</v>
      </c>
      <c r="AA6" s="33">
        <f t="shared" si="4"/>
        <v>100.31</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946.72</v>
      </c>
      <c r="BK6" s="33">
        <f t="shared" si="7"/>
        <v>844.96</v>
      </c>
      <c r="BL6" s="33">
        <f t="shared" si="7"/>
        <v>862.78</v>
      </c>
      <c r="BM6" s="33">
        <f t="shared" si="7"/>
        <v>803.29</v>
      </c>
      <c r="BN6" s="33">
        <f t="shared" si="7"/>
        <v>760.12</v>
      </c>
      <c r="BO6" s="32" t="str">
        <f>IF(BO7="","",IF(BO7="-","【-】","【"&amp;SUBSTITUTE(TEXT(BO7,"#,##0.00"),"-","△")&amp;"】"))</f>
        <v>【721.24】</v>
      </c>
      <c r="BP6" s="33">
        <f>IF(BP7="",NA(),BP7)</f>
        <v>105.43</v>
      </c>
      <c r="BQ6" s="33">
        <f t="shared" ref="BQ6:BY6" si="8">IF(BQ7="",NA(),BQ7)</f>
        <v>65.16</v>
      </c>
      <c r="BR6" s="33">
        <f t="shared" si="8"/>
        <v>56.92</v>
      </c>
      <c r="BS6" s="33">
        <f t="shared" si="8"/>
        <v>67.27</v>
      </c>
      <c r="BT6" s="33">
        <f t="shared" si="8"/>
        <v>71.459999999999994</v>
      </c>
      <c r="BU6" s="33">
        <f t="shared" si="8"/>
        <v>54.34</v>
      </c>
      <c r="BV6" s="33">
        <f t="shared" si="8"/>
        <v>51.86</v>
      </c>
      <c r="BW6" s="33">
        <f t="shared" si="8"/>
        <v>54.55</v>
      </c>
      <c r="BX6" s="33">
        <f t="shared" si="8"/>
        <v>56.63</v>
      </c>
      <c r="BY6" s="33">
        <f t="shared" si="8"/>
        <v>50.17</v>
      </c>
      <c r="BZ6" s="32" t="str">
        <f>IF(BZ7="","",IF(BZ7="-","【-】","【"&amp;SUBSTITUTE(TEXT(BZ7,"#,##0.00"),"-","△")&amp;"】"))</f>
        <v>【52.31】</v>
      </c>
      <c r="CA6" s="33">
        <f>IF(CA7="",NA(),CA7)</f>
        <v>191.64</v>
      </c>
      <c r="CB6" s="33">
        <f t="shared" ref="CB6:CJ6" si="9">IF(CB7="",NA(),CB7)</f>
        <v>208.95</v>
      </c>
      <c r="CC6" s="33">
        <f t="shared" si="9"/>
        <v>245.35</v>
      </c>
      <c r="CD6" s="33">
        <f t="shared" si="9"/>
        <v>226.28</v>
      </c>
      <c r="CE6" s="33">
        <f t="shared" si="9"/>
        <v>243.26</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71.430000000000007</v>
      </c>
      <c r="CM6" s="33">
        <f t="shared" ref="CM6:CU6" si="10">IF(CM7="",NA(),CM7)</f>
        <v>71.430000000000007</v>
      </c>
      <c r="CN6" s="33">
        <f t="shared" si="10"/>
        <v>71.430000000000007</v>
      </c>
      <c r="CO6" s="33">
        <f t="shared" si="10"/>
        <v>71.430000000000007</v>
      </c>
      <c r="CP6" s="33">
        <f t="shared" si="10"/>
        <v>71.430000000000007</v>
      </c>
      <c r="CQ6" s="33">
        <f t="shared" si="10"/>
        <v>50</v>
      </c>
      <c r="CR6" s="33">
        <f t="shared" si="10"/>
        <v>55.42</v>
      </c>
      <c r="CS6" s="33">
        <f t="shared" si="10"/>
        <v>58.58</v>
      </c>
      <c r="CT6" s="33">
        <f t="shared" si="10"/>
        <v>58.82</v>
      </c>
      <c r="CU6" s="33">
        <f t="shared" si="10"/>
        <v>51.54</v>
      </c>
      <c r="CV6" s="32" t="str">
        <f>IF(CV7="","",IF(CV7="-","【-】","【"&amp;SUBSTITUTE(TEXT(CV7,"#,##0.00"),"-","△")&amp;"】"))</f>
        <v>【52.19】</v>
      </c>
      <c r="CW6" s="33">
        <f>IF(CW7="",NA(),CW7)</f>
        <v>4.75</v>
      </c>
      <c r="CX6" s="33">
        <f t="shared" ref="CX6:DF6" si="11">IF(CX7="",NA(),CX7)</f>
        <v>5.91</v>
      </c>
      <c r="CY6" s="33">
        <f t="shared" si="11"/>
        <v>5.88</v>
      </c>
      <c r="CZ6" s="33">
        <f t="shared" si="11"/>
        <v>6.1</v>
      </c>
      <c r="DA6" s="33">
        <f t="shared" si="11"/>
        <v>6.35</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303909</v>
      </c>
      <c r="D7" s="35">
        <v>47</v>
      </c>
      <c r="E7" s="35">
        <v>18</v>
      </c>
      <c r="F7" s="35">
        <v>1</v>
      </c>
      <c r="G7" s="35">
        <v>0</v>
      </c>
      <c r="H7" s="35" t="s">
        <v>96</v>
      </c>
      <c r="I7" s="35" t="s">
        <v>97</v>
      </c>
      <c r="J7" s="35" t="s">
        <v>98</v>
      </c>
      <c r="K7" s="35" t="s">
        <v>99</v>
      </c>
      <c r="L7" s="35" t="s">
        <v>100</v>
      </c>
      <c r="M7" s="36" t="s">
        <v>101</v>
      </c>
      <c r="N7" s="36" t="s">
        <v>102</v>
      </c>
      <c r="O7" s="36">
        <v>13.56</v>
      </c>
      <c r="P7" s="36">
        <v>100</v>
      </c>
      <c r="Q7" s="36">
        <v>4900</v>
      </c>
      <c r="R7" s="36">
        <v>8752</v>
      </c>
      <c r="S7" s="36">
        <v>113.62</v>
      </c>
      <c r="T7" s="36">
        <v>77.03</v>
      </c>
      <c r="U7" s="36">
        <v>1181</v>
      </c>
      <c r="V7" s="36">
        <v>0.38</v>
      </c>
      <c r="W7" s="36">
        <v>3107.89</v>
      </c>
      <c r="X7" s="36">
        <v>120.4</v>
      </c>
      <c r="Y7" s="36">
        <v>100.43</v>
      </c>
      <c r="Z7" s="36">
        <v>100.21</v>
      </c>
      <c r="AA7" s="36">
        <v>100.31</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946.72</v>
      </c>
      <c r="BK7" s="36">
        <v>844.96</v>
      </c>
      <c r="BL7" s="36">
        <v>862.78</v>
      </c>
      <c r="BM7" s="36">
        <v>803.29</v>
      </c>
      <c r="BN7" s="36">
        <v>760.12</v>
      </c>
      <c r="BO7" s="36">
        <v>721.24</v>
      </c>
      <c r="BP7" s="36">
        <v>105.43</v>
      </c>
      <c r="BQ7" s="36">
        <v>65.16</v>
      </c>
      <c r="BR7" s="36">
        <v>56.92</v>
      </c>
      <c r="BS7" s="36">
        <v>67.27</v>
      </c>
      <c r="BT7" s="36">
        <v>71.459999999999994</v>
      </c>
      <c r="BU7" s="36">
        <v>54.34</v>
      </c>
      <c r="BV7" s="36">
        <v>51.86</v>
      </c>
      <c r="BW7" s="36">
        <v>54.55</v>
      </c>
      <c r="BX7" s="36">
        <v>56.63</v>
      </c>
      <c r="BY7" s="36">
        <v>50.17</v>
      </c>
      <c r="BZ7" s="36">
        <v>52.31</v>
      </c>
      <c r="CA7" s="36">
        <v>191.64</v>
      </c>
      <c r="CB7" s="36">
        <v>208.95</v>
      </c>
      <c r="CC7" s="36">
        <v>245.35</v>
      </c>
      <c r="CD7" s="36">
        <v>226.28</v>
      </c>
      <c r="CE7" s="36">
        <v>243.26</v>
      </c>
      <c r="CF7" s="36">
        <v>273.08999999999997</v>
      </c>
      <c r="CG7" s="36">
        <v>297.51</v>
      </c>
      <c r="CH7" s="36">
        <v>275.64999999999998</v>
      </c>
      <c r="CI7" s="36">
        <v>272.66000000000003</v>
      </c>
      <c r="CJ7" s="36">
        <v>329.08</v>
      </c>
      <c r="CK7" s="36">
        <v>293.69</v>
      </c>
      <c r="CL7" s="36">
        <v>71.430000000000007</v>
      </c>
      <c r="CM7" s="36">
        <v>71.430000000000007</v>
      </c>
      <c r="CN7" s="36">
        <v>71.430000000000007</v>
      </c>
      <c r="CO7" s="36">
        <v>71.430000000000007</v>
      </c>
      <c r="CP7" s="36">
        <v>71.430000000000007</v>
      </c>
      <c r="CQ7" s="36">
        <v>50</v>
      </c>
      <c r="CR7" s="36">
        <v>55.42</v>
      </c>
      <c r="CS7" s="36">
        <v>58.58</v>
      </c>
      <c r="CT7" s="36">
        <v>58.82</v>
      </c>
      <c r="CU7" s="36">
        <v>51.54</v>
      </c>
      <c r="CV7" s="36">
        <v>52.19</v>
      </c>
      <c r="CW7" s="36">
        <v>4.75</v>
      </c>
      <c r="CX7" s="36">
        <v>5.91</v>
      </c>
      <c r="CY7" s="36">
        <v>5.88</v>
      </c>
      <c r="CZ7" s="36">
        <v>6.1</v>
      </c>
      <c r="DA7" s="36">
        <v>6.35</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2016-02-19T09:59:10Z</cp:lastPrinted>
  <dcterms:created xsi:type="dcterms:W3CDTF">2016-02-03T09:28:40Z</dcterms:created>
  <dcterms:modified xsi:type="dcterms:W3CDTF">2016-02-23T05:55:28Z</dcterms:modified>
  <cp:category/>
</cp:coreProperties>
</file>