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38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<sst xmlns="http://schemas.openxmlformats.org/spreadsheetml/2006/main" count="218" uniqueCount="108">
  <si>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</si>
  <si>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</si>
  <si>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</si>
  <si>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</si>
  <si>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</si>
  <si>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</si>
  <si>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</si>
  <si>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</si>
  <si>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</si>
  <si>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</si>
  <si>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</si>
  <si>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</si>
  <si>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</si>
  <si>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</si>
  <si>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</si>
  <si>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</si>
  <si>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</si>
  <si>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</si>
  <si>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</si>
  <si>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</si>
  <si>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</si>
  <si>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</si>
  <si>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</si>
  <si>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</si>
  <si>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</si>
  <si>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</si>
  <si>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</si>
  <si>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</si>
  <si>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</si>
  <si>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</si>
  <si>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</si>
  <si>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</si>
  <si>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</si>
  <si>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</si>
  <si>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</si>
  <si>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</si>
  <si>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</si>
  <si>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</si>
  <si>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</si>
  <si>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</si>
  <si>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</si>
  <si>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</si>
  <si>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</si>
  <si>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</si>
  <si>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</si>
  <si>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</si>
  <si>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</si>
  <si>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</si>
  <si>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</si>
  <si>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</si>
  <si>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</si>
  <si>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</si>
  <si>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</si>
  <si>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</si>
  <si>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</si>
  <si>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</si>
  <si>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</si>
  <si>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</si>
  <si>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</si>
  <si>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</si>
  <si>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</si>
  <si>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</si>
  <si>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</si>
  <si>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</si>
  <si>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</si>
  <si>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</si>
  <si>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</si>
  <si>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</si>
  <si>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</si>
  <si>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</si>
  <si>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</si>
  <si>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</si>
  <si>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</si>
  <si>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</si>
  <si>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</si>
  <si>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</si>
  <si>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</si>
  <si>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</si>
  <si>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</si>
  <si>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</si>
  <si>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</si>
  <si>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</si>
  <si>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</si>
  <si>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</si>
  <si>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</si>
  <si>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</si>
  <si>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</si>
  <si>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</si>
  <si>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</si>
  <si>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</si>
  <si>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</si>
  <si>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</si>
  <si>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</si>
  <si>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紀美野町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</si>
  <si>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</si>
  <si>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</si>
  <si>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</si>
  <si>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</si>
  <si>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</si>
  <si>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</si>
  <si>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</si>
  <si>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</si>
  <si>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</si>
  <si>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</si>
  <si>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</si>
  <si>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管路更新率は平成22年度から0.9％の改善にとどまっている。
　町内道路改修に併せて、配水管の敷設替え工事をおこなっているが、耐用年数の少ない管路等施設の改修及び耐震化等の計画を検討していく。</t>
    <phoneticPr fontId="4"/>
  </si>
  <si>
    <t>　給水人口が減少している現在、今後も収益が減少していくものと思われる。
　町全体での連携をしつつ、料金改定等、収入の見直しと長期的な運営計画を検討していく。</t>
    <rPh sb="1" eb="3">
      <t>キュウスイ</t>
    </rPh>
    <rPh sb="3" eb="5">
      <t>ジンコウ</t>
    </rPh>
    <rPh sb="6" eb="8">
      <t>ゲンショウ</t>
    </rPh>
    <rPh sb="12" eb="14">
      <t>ゲンザイ</t>
    </rPh>
    <rPh sb="15" eb="17">
      <t>コンゴ</t>
    </rPh>
    <rPh sb="18" eb="20">
      <t>シュウエキ</t>
    </rPh>
    <rPh sb="21" eb="23">
      <t>ゲンショウ</t>
    </rPh>
    <rPh sb="30" eb="31">
      <t>オモ</t>
    </rPh>
    <rPh sb="37" eb="40">
      <t>チョウゼンタイ</t>
    </rPh>
    <rPh sb="42" eb="44">
      <t>レンケイ</t>
    </rPh>
    <rPh sb="49" eb="51">
      <t>リョウキン</t>
    </rPh>
    <rPh sb="51" eb="53">
      <t>カイテイ</t>
    </rPh>
    <rPh sb="53" eb="54">
      <t>トウ</t>
    </rPh>
    <rPh sb="55" eb="57">
      <t>シュウニュウ</t>
    </rPh>
    <rPh sb="58" eb="60">
      <t>ミナオ</t>
    </rPh>
    <rPh sb="62" eb="65">
      <t>チョウキテキ</t>
    </rPh>
    <rPh sb="66" eb="68">
      <t>ウンエイ</t>
    </rPh>
    <rPh sb="68" eb="70">
      <t>ケイカク</t>
    </rPh>
    <rPh sb="71" eb="73">
      <t>ケントウ</t>
    </rPh>
    <phoneticPr fontId="4"/>
  </si>
  <si>
    <t>　平成22年度に比べ、平成26年度では、給水人口が減少しており、水道の使用量も減少、施設利用率も18.5％の減少が見られる。
　また、収益的収支比率は平均で1.7％程度の減少、給水原価も89.9円（31.1％）の増となったため、料金回収率が8.97％程度の減少となっている。
　ただし、企業債残高対給水収益比率は284.68％の改善がみられ、有収率も11％の改善がみられる。
　給水人口が徐々に減少している近年、現状の劇的な改善は見込むのは難しいため、給水原価等を参考に、水道料金の改定などを検討していく。</t>
    <rPh sb="20" eb="22">
      <t>キュウスイ</t>
    </rPh>
    <rPh sb="22" eb="24">
      <t>ジンコウ</t>
    </rPh>
    <rPh sb="190" eb="192">
      <t>キュウスイ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</si>
</sst>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5" borderId="9"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5" fillId="5" borderId="11"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c:v>
                </c:pt>
                <c:pt idx="1">
                  <c:v>0.47</c:v>
                </c:pt>
                <c:pt idx="2">
                  <c:v>0.04</c:v>
                </c:pt>
                <c:pt idx="3">
                  <c:v>0.05</c:v>
                </c:pt>
                <c:pt idx="4">
                  <c:v>0.14000000000000001</c:v>
                </c:pt>
              </c:numCache>
            </c:numRef>
          </c:val>
        </c:ser>
        <c:dLbls>
          <c:showLegendKey val="0"/>
          <c:showVal val="0"/>
          <c:showCatName val="0"/>
          <c:showSerName val="0"/>
          <c:showPercent val="0"/>
          <c:showBubbleSize val="0"/>
        </c:dLbls>
        <c:gapWidth val="150"/>
        <c:axId val="112593152"/>
        <c:axId val="1126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12593152"/>
        <c:axId val="112607616"/>
      </c:lineChart>
      <c:dateAx>
        <c:axId val="112593152"/>
        <c:scaling>
          <c:orientation val="minMax"/>
        </c:scaling>
        <c:delete val="1"/>
        <c:axPos val="b"/>
        <c:numFmt formatCode="ge" sourceLinked="1"/>
        <c:majorTickMark val="none"/>
        <c:minorTickMark val="none"/>
        <c:tickLblPos val="none"/>
        <c:crossAx val="112607616"/>
        <c:crosses val="autoZero"/>
        <c:auto val="1"/>
        <c:lblOffset val="100"/>
        <c:baseTimeUnit val="years"/>
      </c:dateAx>
      <c:valAx>
        <c:axId val="1126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80.150000000000006</c:v>
                </c:pt>
                <c:pt idx="1">
                  <c:v>82.39</c:v>
                </c:pt>
                <c:pt idx="2">
                  <c:v>70.510000000000005</c:v>
                </c:pt>
                <c:pt idx="3">
                  <c:v>69.23</c:v>
                </c:pt>
                <c:pt idx="4">
                  <c:v>65.31</c:v>
                </c:pt>
              </c:numCache>
            </c:numRef>
          </c:val>
        </c:ser>
        <c:dLbls>
          <c:showLegendKey val="0"/>
          <c:showVal val="0"/>
          <c:showCatName val="0"/>
          <c:showSerName val="0"/>
          <c:showPercent val="0"/>
          <c:showBubbleSize val="0"/>
        </c:dLbls>
        <c:gapWidth val="150"/>
        <c:axId val="113912448"/>
        <c:axId val="113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13912448"/>
        <c:axId val="113943296"/>
      </c:lineChart>
      <c:dateAx>
        <c:axId val="113912448"/>
        <c:scaling>
          <c:orientation val="minMax"/>
        </c:scaling>
        <c:delete val="1"/>
        <c:axPos val="b"/>
        <c:numFmt formatCode="ge" sourceLinked="1"/>
        <c:majorTickMark val="none"/>
        <c:minorTickMark val="none"/>
        <c:tickLblPos val="none"/>
        <c:crossAx val="113943296"/>
        <c:crosses val="autoZero"/>
        <c:auto val="1"/>
        <c:lblOffset val="100"/>
        <c:baseTimeUnit val="years"/>
      </c:dateAx>
      <c:valAx>
        <c:axId val="1139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64.069999999999993</c:v>
                </c:pt>
                <c:pt idx="1">
                  <c:v>60.74</c:v>
                </c:pt>
                <c:pt idx="2">
                  <c:v>70.39</c:v>
                </c:pt>
                <c:pt idx="3">
                  <c:v>69.430000000000007</c:v>
                </c:pt>
                <c:pt idx="4">
                  <c:v>71.239999999999995</c:v>
                </c:pt>
              </c:numCache>
            </c:numRef>
          </c:val>
        </c:ser>
        <c:dLbls>
          <c:showLegendKey val="0"/>
          <c:showVal val="0"/>
          <c:showCatName val="0"/>
          <c:showSerName val="0"/>
          <c:showPercent val="0"/>
          <c:showBubbleSize val="0"/>
        </c:dLbls>
        <c:gapWidth val="150"/>
        <c:axId val="113969408"/>
        <c:axId val="1139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13969408"/>
        <c:axId val="113971584"/>
      </c:lineChart>
      <c:dateAx>
        <c:axId val="113969408"/>
        <c:scaling>
          <c:orientation val="minMax"/>
        </c:scaling>
        <c:delete val="1"/>
        <c:axPos val="b"/>
        <c:numFmt formatCode="ge" sourceLinked="1"/>
        <c:majorTickMark val="none"/>
        <c:minorTickMark val="none"/>
        <c:tickLblPos val="none"/>
        <c:crossAx val="113971584"/>
        <c:crosses val="autoZero"/>
        <c:auto val="1"/>
        <c:lblOffset val="100"/>
        <c:baseTimeUnit val="years"/>
      </c:dateAx>
      <c:valAx>
        <c:axId val="1139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81.64</c:v>
                </c:pt>
                <c:pt idx="1">
                  <c:v>82.03</c:v>
                </c:pt>
                <c:pt idx="2">
                  <c:v>75.8</c:v>
                </c:pt>
                <c:pt idx="3">
                  <c:v>82.07</c:v>
                </c:pt>
                <c:pt idx="4">
                  <c:v>76.22</c:v>
                </c:pt>
              </c:numCache>
            </c:numRef>
          </c:val>
        </c:ser>
        <c:dLbls>
          <c:showLegendKey val="0"/>
          <c:showVal val="0"/>
          <c:showCatName val="0"/>
          <c:showSerName val="0"/>
          <c:showPercent val="0"/>
          <c:showBubbleSize val="0"/>
        </c:dLbls>
        <c:gapWidth val="150"/>
        <c:axId val="112641920"/>
        <c:axId val="1126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12641920"/>
        <c:axId val="112652288"/>
      </c:lineChart>
      <c:dateAx>
        <c:axId val="112641920"/>
        <c:scaling>
          <c:orientation val="minMax"/>
        </c:scaling>
        <c:delete val="1"/>
        <c:axPos val="b"/>
        <c:numFmt formatCode="ge" sourceLinked="1"/>
        <c:majorTickMark val="none"/>
        <c:minorTickMark val="none"/>
        <c:tickLblPos val="none"/>
        <c:crossAx val="112652288"/>
        <c:crosses val="autoZero"/>
        <c:auto val="1"/>
        <c:lblOffset val="100"/>
        <c:baseTimeUnit val="years"/>
      </c:dateAx>
      <c:valAx>
        <c:axId val="112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75712"/>
        <c:axId val="1130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75712"/>
        <c:axId val="113077632"/>
      </c:lineChart>
      <c:dateAx>
        <c:axId val="113075712"/>
        <c:scaling>
          <c:orientation val="minMax"/>
        </c:scaling>
        <c:delete val="1"/>
        <c:axPos val="b"/>
        <c:numFmt formatCode="ge" sourceLinked="1"/>
        <c:majorTickMark val="none"/>
        <c:minorTickMark val="none"/>
        <c:tickLblPos val="none"/>
        <c:crossAx val="113077632"/>
        <c:crosses val="autoZero"/>
        <c:auto val="1"/>
        <c:lblOffset val="100"/>
        <c:baseTimeUnit val="years"/>
      </c:dateAx>
      <c:valAx>
        <c:axId val="113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08096"/>
        <c:axId val="113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08096"/>
        <c:axId val="113110016"/>
      </c:lineChart>
      <c:dateAx>
        <c:axId val="113108096"/>
        <c:scaling>
          <c:orientation val="minMax"/>
        </c:scaling>
        <c:delete val="1"/>
        <c:axPos val="b"/>
        <c:numFmt formatCode="ge" sourceLinked="1"/>
        <c:majorTickMark val="none"/>
        <c:minorTickMark val="none"/>
        <c:tickLblPos val="none"/>
        <c:crossAx val="113110016"/>
        <c:crosses val="autoZero"/>
        <c:auto val="1"/>
        <c:lblOffset val="100"/>
        <c:baseTimeUnit val="years"/>
      </c:dateAx>
      <c:valAx>
        <c:axId val="1131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86464"/>
        <c:axId val="1134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86464"/>
        <c:axId val="113488640"/>
      </c:lineChart>
      <c:dateAx>
        <c:axId val="113486464"/>
        <c:scaling>
          <c:orientation val="minMax"/>
        </c:scaling>
        <c:delete val="1"/>
        <c:axPos val="b"/>
        <c:numFmt formatCode="ge" sourceLinked="1"/>
        <c:majorTickMark val="none"/>
        <c:minorTickMark val="none"/>
        <c:tickLblPos val="none"/>
        <c:crossAx val="113488640"/>
        <c:crosses val="autoZero"/>
        <c:auto val="1"/>
        <c:lblOffset val="100"/>
        <c:baseTimeUnit val="years"/>
      </c:dateAx>
      <c:valAx>
        <c:axId val="113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096192"/>
        <c:axId val="115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096192"/>
        <c:axId val="115106560"/>
      </c:lineChart>
      <c:dateAx>
        <c:axId val="115096192"/>
        <c:scaling>
          <c:orientation val="minMax"/>
        </c:scaling>
        <c:delete val="1"/>
        <c:axPos val="b"/>
        <c:numFmt formatCode="ge" sourceLinked="1"/>
        <c:majorTickMark val="none"/>
        <c:minorTickMark val="none"/>
        <c:tickLblPos val="none"/>
        <c:crossAx val="115106560"/>
        <c:crosses val="autoZero"/>
        <c:auto val="1"/>
        <c:lblOffset val="100"/>
        <c:baseTimeUnit val="years"/>
      </c:dateAx>
      <c:valAx>
        <c:axId val="115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1085.6400000000001</c:v>
                </c:pt>
                <c:pt idx="1">
                  <c:v>1008.74</c:v>
                </c:pt>
                <c:pt idx="2">
                  <c:v>960.39</c:v>
                </c:pt>
                <c:pt idx="3">
                  <c:v>886.44</c:v>
                </c:pt>
                <c:pt idx="4">
                  <c:v>800.96</c:v>
                </c:pt>
              </c:numCache>
            </c:numRef>
          </c:val>
        </c:ser>
        <c:dLbls>
          <c:showLegendKey val="0"/>
          <c:showVal val="0"/>
          <c:showCatName val="0"/>
          <c:showSerName val="0"/>
          <c:showPercent val="0"/>
          <c:showBubbleSize val="0"/>
        </c:dLbls>
        <c:gapWidth val="150"/>
        <c:axId val="115122560"/>
        <c:axId val="115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15122560"/>
        <c:axId val="115124480"/>
      </c:lineChart>
      <c:dateAx>
        <c:axId val="115122560"/>
        <c:scaling>
          <c:orientation val="minMax"/>
        </c:scaling>
        <c:delete val="1"/>
        <c:axPos val="b"/>
        <c:numFmt formatCode="ge" sourceLinked="1"/>
        <c:majorTickMark val="none"/>
        <c:minorTickMark val="none"/>
        <c:tickLblPos val="none"/>
        <c:crossAx val="115124480"/>
        <c:crosses val="autoZero"/>
        <c:auto val="1"/>
        <c:lblOffset val="100"/>
        <c:baseTimeUnit val="years"/>
      </c:dateAx>
      <c:valAx>
        <c:axId val="115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59.72</c:v>
                </c:pt>
                <c:pt idx="1">
                  <c:v>55.16</c:v>
                </c:pt>
                <c:pt idx="2">
                  <c:v>49.13</c:v>
                </c:pt>
                <c:pt idx="3">
                  <c:v>52.13</c:v>
                </c:pt>
                <c:pt idx="4">
                  <c:v>50.75</c:v>
                </c:pt>
              </c:numCache>
            </c:numRef>
          </c:val>
        </c:ser>
        <c:dLbls>
          <c:showLegendKey val="0"/>
          <c:showVal val="0"/>
          <c:showCatName val="0"/>
          <c:showSerName val="0"/>
          <c:showPercent val="0"/>
          <c:showBubbleSize val="0"/>
        </c:dLbls>
        <c:gapWidth val="150"/>
        <c:axId val="113811456"/>
        <c:axId val="1138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13811456"/>
        <c:axId val="113813376"/>
      </c:lineChart>
      <c:dateAx>
        <c:axId val="113811456"/>
        <c:scaling>
          <c:orientation val="minMax"/>
        </c:scaling>
        <c:delete val="1"/>
        <c:axPos val="b"/>
        <c:numFmt formatCode="ge" sourceLinked="1"/>
        <c:majorTickMark val="none"/>
        <c:minorTickMark val="none"/>
        <c:tickLblPos val="none"/>
        <c:crossAx val="113813376"/>
        <c:crosses val="autoZero"/>
        <c:auto val="1"/>
        <c:lblOffset val="100"/>
        <c:baseTimeUnit val="years"/>
      </c:dateAx>
      <c:valAx>
        <c:axId val="1138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288.98</c:v>
                </c:pt>
                <c:pt idx="1">
                  <c:v>328.89</c:v>
                </c:pt>
                <c:pt idx="2">
                  <c:v>368.67</c:v>
                </c:pt>
                <c:pt idx="3">
                  <c:v>356.47</c:v>
                </c:pt>
                <c:pt idx="4">
                  <c:v>378.88</c:v>
                </c:pt>
              </c:numCache>
            </c:numRef>
          </c:val>
        </c:ser>
        <c:dLbls>
          <c:showLegendKey val="0"/>
          <c:showVal val="0"/>
          <c:showCatName val="0"/>
          <c:showSerName val="0"/>
          <c:showPercent val="0"/>
          <c:showBubbleSize val="0"/>
        </c:dLbls>
        <c:gapWidth val="150"/>
        <c:axId val="113830912"/>
        <c:axId val="1138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13830912"/>
        <c:axId val="113833088"/>
      </c:lineChart>
      <c:dateAx>
        <c:axId val="113830912"/>
        <c:scaling>
          <c:orientation val="minMax"/>
        </c:scaling>
        <c:delete val="1"/>
        <c:axPos val="b"/>
        <c:numFmt formatCode="ge" sourceLinked="1"/>
        <c:majorTickMark val="none"/>
        <c:minorTickMark val="none"/>
        <c:tickLblPos val="none"/>
        <c:crossAx val="113833088"/>
        <c:crosses val="autoZero"/>
        <c:auto val="1"/>
        <c:lblOffset val="100"/>
        <c:baseTimeUnit val="years"/>
      </c:dateAx>
      <c:valAx>
        <c:axId val="1138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1"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和歌山県　紀美野町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9839</v>
      </c>
      <c r="AJ8" s="80"/>
      <c r="AK8" s="80"/>
      <c r="AL8" s="80"/>
      <c r="AM8" s="80"/>
      <c r="AN8" s="80"/>
      <c r="AO8" s="80"/>
      <c r="AP8" s="81"/>
      <c r="AQ8" s="62">
        <f>データ!R6</f>
        <v>128.34</v>
      </c>
      <c r="AR8" s="62"/>
      <c r="AS8" s="62"/>
      <c r="AT8" s="62"/>
      <c r="AU8" s="62"/>
      <c r="AV8" s="62"/>
      <c r="AW8" s="62"/>
      <c r="AX8" s="62"/>
      <c r="AY8" s="62">
        <f>データ!S6</f>
        <v>76.66</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44.47</v>
      </c>
      <c r="S10" s="62"/>
      <c r="T10" s="62"/>
      <c r="U10" s="62"/>
      <c r="V10" s="62"/>
      <c r="W10" s="62"/>
      <c r="X10" s="62"/>
      <c r="Y10" s="62"/>
      <c r="Z10" s="70">
        <f>データ!P6</f>
        <v>3218</v>
      </c>
      <c r="AA10" s="70"/>
      <c r="AB10" s="70"/>
      <c r="AC10" s="70"/>
      <c r="AD10" s="70"/>
      <c r="AE10" s="70"/>
      <c r="AF10" s="70"/>
      <c r="AG10" s="70"/>
      <c r="AH10" s="2"/>
      <c r="AI10" s="70">
        <f>データ!T6</f>
        <v>4347</v>
      </c>
      <c r="AJ10" s="70"/>
      <c r="AK10" s="70"/>
      <c r="AL10" s="70"/>
      <c r="AM10" s="70"/>
      <c r="AN10" s="70"/>
      <c r="AO10" s="70"/>
      <c r="AP10" s="70"/>
      <c r="AQ10" s="62">
        <f>データ!U6</f>
        <v>21.32</v>
      </c>
      <c r="AR10" s="62"/>
      <c r="AS10" s="62"/>
      <c r="AT10" s="62"/>
      <c r="AU10" s="62"/>
      <c r="AV10" s="62"/>
      <c r="AW10" s="62"/>
      <c r="AX10" s="62"/>
      <c r="AY10" s="62">
        <f>データ!V6</f>
        <v>203.89</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105</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303046</v>
      </c>
      <c r="D6" s="31">
        <f t="shared" si="3"/>
        <v>47</v>
      </c>
      <c r="E6" s="31">
        <f t="shared" si="3"/>
        <v>1</v>
      </c>
      <c r="F6" s="31">
        <f t="shared" si="3"/>
        <v>0</v>
      </c>
      <c r="G6" s="31">
        <f t="shared" si="3"/>
        <v>0</v>
      </c>
      <c r="H6" s="31" t="str">
        <f t="shared" si="3"/>
        <v>和歌山県　紀美野町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44.47</v>
      </c>
      <c r="P6" s="32">
        <f t="shared" si="3"/>
        <v>3218</v>
      </c>
      <c r="Q6" s="32">
        <f t="shared" si="3"/>
        <v>9839</v>
      </c>
      <c r="R6" s="32">
        <f t="shared" si="3"/>
        <v>128.34</v>
      </c>
      <c r="S6" s="32">
        <f t="shared" si="3"/>
        <v>76.66</v>
      </c>
      <c r="T6" s="32">
        <f t="shared" si="3"/>
        <v>4347</v>
      </c>
      <c r="U6" s="32">
        <f t="shared" si="3"/>
        <v>21.32</v>
      </c>
      <c r="V6" s="32">
        <f t="shared" si="3"/>
        <v>203.89</v>
      </c>
      <c r="W6" s="33">
        <f>IF(W7="",NA(),W7)</f>
        <v>81.64</v>
      </c>
      <c r="X6" s="33">
        <f t="shared" ref="X6:AF6" si="4">IF(X7="",NA(),X7)</f>
        <v>82.03</v>
      </c>
      <c r="Y6" s="33">
        <f t="shared" si="4"/>
        <v>75.8</v>
      </c>
      <c r="Z6" s="33">
        <f t="shared" si="4"/>
        <v>82.07</v>
      </c>
      <c r="AA6" s="33">
        <f t="shared" si="4"/>
        <v>76.22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1085.6400000000001</v>
      </c>
      <c r="BE6" s="33">
        <f t="shared" ref="BE6:BM6" si="7">IF(BE7="",NA(),BE7)</f>
        <v>1008.74</v>
      </c>
      <c r="BF6" s="33">
        <f t="shared" si="7"/>
        <v>960.39</v>
      </c>
      <c r="BG6" s="33">
        <f t="shared" si="7"/>
        <v>886.44</v>
      </c>
      <c r="BH6" s="33">
        <f t="shared" si="7"/>
        <v>800.96</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59.72</v>
      </c>
      <c r="BP6" s="33">
        <f t="shared" ref="BP6:BX6" si="8">IF(BP7="",NA(),BP7)</f>
        <v>55.16</v>
      </c>
      <c r="BQ6" s="33">
        <f t="shared" si="8"/>
        <v>49.13</v>
      </c>
      <c r="BR6" s="33">
        <f t="shared" si="8"/>
        <v>52.13</v>
      </c>
      <c r="BS6" s="33">
        <f t="shared" si="8"/>
        <v>50.75</v>
      </c>
      <c r="BT6" s="33">
        <f t="shared" si="8"/>
        <v>57.51</v>
      </c>
      <c r="BU6" s="33">
        <f t="shared" si="8"/>
        <v>56.46</v>
      </c>
      <c r="BV6" s="33">
        <f t="shared" si="8"/>
        <v>19.77</v>
      </c>
      <c r="BW6" s="33">
        <f t="shared" si="8"/>
        <v>34.25</v>
      </c>
      <c r="BX6" s="33">
        <f t="shared" si="8"/>
        <v>46.48</v>
      </c>
      <c r="BY6" s="32" t="str">
        <f>IF(BY7="","",IF(BY7="-","【-】","【"&amp;SUBSTITUTE(TEXT(BY7,"#,##0.00"),"-","△")&amp;"】"))</f>
        <v>【36.33】</v>
      </c>
      <c r="BZ6" s="33">
        <f>IF(BZ7="",NA(),BZ7)</f>
        <v>288.98</v>
      </c>
      <c r="CA6" s="33">
        <f t="shared" ref="CA6:CI6" si="9">IF(CA7="",NA(),CA7)</f>
        <v>328.89</v>
      </c>
      <c r="CB6" s="33">
        <f t="shared" si="9"/>
        <v>368.67</v>
      </c>
      <c r="CC6" s="33">
        <f t="shared" si="9"/>
        <v>356.47</v>
      </c>
      <c r="CD6" s="33">
        <f t="shared" si="9"/>
        <v>378.88</v>
      </c>
      <c r="CE6" s="33">
        <f t="shared" si="9"/>
        <v>291.83</v>
      </c>
      <c r="CF6" s="33">
        <f t="shared" si="9"/>
        <v>306.49</v>
      </c>
      <c r="CG6" s="33">
        <f t="shared" si="9"/>
        <v>878.73</v>
      </c>
      <c r="CH6" s="33">
        <f t="shared" si="9"/>
        <v>501.18</v>
      </c>
      <c r="CI6" s="33">
        <f t="shared" si="9"/>
        <v>376.61</v>
      </c>
      <c r="CJ6" s="32" t="str">
        <f>IF(CJ7="","",IF(CJ7="-","【-】","【"&amp;SUBSTITUTE(TEXT(CJ7,"#,##0.00"),"-","△")&amp;"】"))</f>
        <v>【476.46】</v>
      </c>
      <c r="CK6" s="33">
        <f>IF(CK7="",NA(),CK7)</f>
        <v>80.150000000000006</v>
      </c>
      <c r="CL6" s="33">
        <f t="shared" ref="CL6:CT6" si="10">IF(CL7="",NA(),CL7)</f>
        <v>82.39</v>
      </c>
      <c r="CM6" s="33">
        <f t="shared" si="10"/>
        <v>70.510000000000005</v>
      </c>
      <c r="CN6" s="33">
        <f t="shared" si="10"/>
        <v>69.23</v>
      </c>
      <c r="CO6" s="33">
        <f t="shared" si="10"/>
        <v>65.31</v>
      </c>
      <c r="CP6" s="33">
        <f t="shared" si="10"/>
        <v>57.95</v>
      </c>
      <c r="CQ6" s="33">
        <f t="shared" si="10"/>
        <v>58.25</v>
      </c>
      <c r="CR6" s="33">
        <f t="shared" si="10"/>
        <v>57.17</v>
      </c>
      <c r="CS6" s="33">
        <f t="shared" si="10"/>
        <v>57.55</v>
      </c>
      <c r="CT6" s="33">
        <f t="shared" si="10"/>
        <v>57.43</v>
      </c>
      <c r="CU6" s="32" t="str">
        <f>IF(CU7="","",IF(CU7="-","【-】","【"&amp;SUBSTITUTE(TEXT(CU7,"#,##0.00"),"-","△")&amp;"】"))</f>
        <v>【58.19】</v>
      </c>
      <c r="CV6" s="33">
        <f>IF(CV7="",NA(),CV7)</f>
        <v>64.069999999999993</v>
      </c>
      <c r="CW6" s="33">
        <f t="shared" ref="CW6:DE6" si="11">IF(CW7="",NA(),CW7)</f>
        <v>60.74</v>
      </c>
      <c r="CX6" s="33">
        <f t="shared" si="11"/>
        <v>70.39</v>
      </c>
      <c r="CY6" s="33">
        <f t="shared" si="11"/>
        <v>69.430000000000007</v>
      </c>
      <c r="CZ6" s="33">
        <f t="shared" si="11"/>
        <v>71.239999999999995</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v>
      </c>
      <c r="ED6" s="33">
        <f t="shared" ref="ED6:EL6" si="14">IF(ED7="",NA(),ED7)</f>
        <v>0.47</v>
      </c>
      <c r="EE6" s="33">
        <f t="shared" si="14"/>
        <v>0.04</v>
      </c>
      <c r="EF6" s="33">
        <f t="shared" si="14"/>
        <v>0.05</v>
      </c>
      <c r="EG6" s="33">
        <f t="shared" si="14"/>
        <v>0.14000000000000001</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303046</v>
      </c>
      <c r="D7" s="35">
        <v>47</v>
      </c>
      <c r="E7" s="35">
        <v>1</v>
      </c>
      <c r="F7" s="35">
        <v>0</v>
      </c>
      <c r="G7" s="35">
        <v>0</v>
      </c>
      <c r="H7" s="35" t="s">
        <v>93</v>
      </c>
      <c r="I7" s="35" t="s">
        <v>94</v>
      </c>
      <c r="J7" s="35" t="s">
        <v>95</v>
      </c>
      <c r="K7" s="35" t="s">
        <v>96</v>
      </c>
      <c r="L7" s="35" t="s">
        <v>97</v>
      </c>
      <c r="M7" s="36" t="s">
        <v>98</v>
      </c>
      <c r="N7" s="36" t="s">
        <v>99</v>
      </c>
      <c r="O7" s="36">
        <v>44.47</v>
      </c>
      <c r="P7" s="36">
        <v>3218</v>
      </c>
      <c r="Q7" s="36">
        <v>9839</v>
      </c>
      <c r="R7" s="36">
        <v>128.34</v>
      </c>
      <c r="S7" s="36">
        <v>76.66</v>
      </c>
      <c r="T7" s="36">
        <v>4347</v>
      </c>
      <c r="U7" s="36">
        <v>21.32</v>
      </c>
      <c r="V7" s="36">
        <v>203.89</v>
      </c>
      <c r="W7" s="36">
        <v>81.64</v>
      </c>
      <c r="X7" s="36">
        <v>82.03</v>
      </c>
      <c r="Y7" s="36">
        <v>75.8</v>
      </c>
      <c r="Z7" s="36">
        <v>82.07</v>
      </c>
      <c r="AA7" s="36">
        <v>76.22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1085.6400000000001</v>
      </c>
      <c r="BE7" s="36">
        <v>1008.74</v>
      </c>
      <c r="BF7" s="36">
        <v>960.39</v>
      </c>
      <c r="BG7" s="36">
        <v>886.44</v>
      </c>
      <c r="BH7" s="36">
        <v>800.96</v>
      </c>
      <c r="BI7" s="36">
        <v>1137.3599999999999</v>
      </c>
      <c r="BJ7" s="36">
        <v>1124.6400000000001</v>
      </c>
      <c r="BK7" s="36">
        <v>1108.26</v>
      </c>
      <c r="BL7" s="36">
        <v>1113.76</v>
      </c>
      <c r="BM7" s="36">
        <v>1125.69</v>
      </c>
      <c r="BN7" s="36">
        <v>1239.32</v>
      </c>
      <c r="BO7" s="36">
        <v>59.72</v>
      </c>
      <c r="BP7" s="36">
        <v>55.16</v>
      </c>
      <c r="BQ7" s="36">
        <v>49.13</v>
      </c>
      <c r="BR7" s="36">
        <v>52.13</v>
      </c>
      <c r="BS7" s="36">
        <v>50.75</v>
      </c>
      <c r="BT7" s="36">
        <v>57.51</v>
      </c>
      <c r="BU7" s="36">
        <v>56.46</v>
      </c>
      <c r="BV7" s="36">
        <v>19.77</v>
      </c>
      <c r="BW7" s="36">
        <v>34.25</v>
      </c>
      <c r="BX7" s="36">
        <v>46.48</v>
      </c>
      <c r="BY7" s="36">
        <v>36.33</v>
      </c>
      <c r="BZ7" s="36">
        <v>288.98</v>
      </c>
      <c r="CA7" s="36">
        <v>328.89</v>
      </c>
      <c r="CB7" s="36">
        <v>368.67</v>
      </c>
      <c r="CC7" s="36">
        <v>356.47</v>
      </c>
      <c r="CD7" s="36">
        <v>378.88</v>
      </c>
      <c r="CE7" s="36">
        <v>291.83</v>
      </c>
      <c r="CF7" s="36">
        <v>306.49</v>
      </c>
      <c r="CG7" s="36">
        <v>878.73</v>
      </c>
      <c r="CH7" s="36">
        <v>501.18</v>
      </c>
      <c r="CI7" s="36">
        <v>376.61</v>
      </c>
      <c r="CJ7" s="36">
        <v>476.46</v>
      </c>
      <c r="CK7" s="36">
        <v>80.150000000000006</v>
      </c>
      <c r="CL7" s="36">
        <v>82.39</v>
      </c>
      <c r="CM7" s="36">
        <v>70.510000000000005</v>
      </c>
      <c r="CN7" s="36">
        <v>69.23</v>
      </c>
      <c r="CO7" s="36">
        <v>65.31</v>
      </c>
      <c r="CP7" s="36">
        <v>57.95</v>
      </c>
      <c r="CQ7" s="36">
        <v>58.25</v>
      </c>
      <c r="CR7" s="36">
        <v>57.17</v>
      </c>
      <c r="CS7" s="36">
        <v>57.55</v>
      </c>
      <c r="CT7" s="36">
        <v>57.43</v>
      </c>
      <c r="CU7" s="36">
        <v>58.19</v>
      </c>
      <c r="CV7" s="36">
        <v>64.069999999999993</v>
      </c>
      <c r="CW7" s="36">
        <v>60.74</v>
      </c>
      <c r="CX7" s="36">
        <v>70.39</v>
      </c>
      <c r="CY7" s="36">
        <v>69.430000000000007</v>
      </c>
      <c r="CZ7" s="36">
        <v>71.239999999999995</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v>
      </c>
      <c r="ED7" s="36">
        <v>0.47</v>
      </c>
      <c r="EE7" s="36">
        <v>0.04</v>
      </c>
      <c r="EF7" s="36">
        <v>0.05</v>
      </c>
      <c r="EG7" s="36">
        <v>0.14000000000000001</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cp:lastPrinted>2016-02-19T00:46:10Z</cp:lastPrinted>
  <dcterms:created xsi:type="dcterms:W3CDTF">2016-01-18T05:04:30Z</dcterms:created>
  <dcterms:modified xsi:type="dcterms:W3CDTF">2016-02-19T00:46:11Z</dcterms:modified>
  <cp:category/>
</cp:coreProperties>
</file>