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<sst xmlns="http://schemas.openxmlformats.org/spreadsheetml/2006/main" count="221" uniqueCount="111">
  <si>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</si>
  <si>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</si>
  <si>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</si>
  <si>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</si>
  <si>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</si>
  <si>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</si>
  <si>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</si>
  <si>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</si>
  <si>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</si>
  <si>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</si>
  <si>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</si>
  <si>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</si>
  <si>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</si>
  <si>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</si>
  <si>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</si>
  <si>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</si>
  <si>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</si>
  <si>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</si>
  <si>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</si>
  <si>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</si>
  <si>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</si>
  <si>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</si>
  <si>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</si>
  <si>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</si>
  <si>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</si>
  <si>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</si>
  <si>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</si>
  <si>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</si>
  <si>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</si>
  <si>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</si>
  <si>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</si>
  <si>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</si>
  <si>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</si>
  <si>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</si>
  <si>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</si>
  <si>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</si>
  <si>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</si>
  <si>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</si>
  <si>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</si>
  <si>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</si>
  <si>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</si>
  <si>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</si>
  <si>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</si>
  <si>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</si>
  <si>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</si>
  <si>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</si>
  <si>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</si>
  <si>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</si>
  <si>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</si>
  <si>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</si>
  <si>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</si>
  <si>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</si>
  <si>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</si>
  <si>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</si>
  <si>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</si>
  <si>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</si>
  <si>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</si>
  <si>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</si>
  <si>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</si>
  <si>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</si>
  <si>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</si>
  <si>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</si>
  <si>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</si>
  <si>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</si>
  <si>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</si>
  <si>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</si>
  <si>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</si>
  <si>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</si>
  <si>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</si>
  <si>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</si>
  <si>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</si>
  <si>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</si>
  <si>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</si>
  <si>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</si>
  <si>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</si>
  <si>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</si>
  <si>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</si>
  <si>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</si>
  <si>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</si>
  <si>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</si>
  <si>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</si>
  <si>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</si>
  <si>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</si>
  <si>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</si>
  <si>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</si>
  <si>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</si>
  <si>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</si>
  <si>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</si>
  <si>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</si>
  <si>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</si>
  <si>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</si>
  <si>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</si>
  <si>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</si>
  <si>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</si>
  <si>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</si>
  <si>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</si>
  <si>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紀の川市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</si>
  <si>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</si>
  <si>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</si>
  <si>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</si>
  <si>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</si>
  <si>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</si>
  <si>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</si>
  <si>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</si>
  <si>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</si>
  <si>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</si>
  <si>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</si>
  <si>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</si>
  <si>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経営は赤字で一般会計への依存度が高い。使用料収入で施設の維持費がまかなえていないが、支出も必要最小限のため、画期的な改善策が必要な状態である。</t>
    <rPh sb="0" eb="2">
      <t>ケイエイ</t>
    </rPh>
    <rPh sb="3" eb="4">
      <t>アカ</t>
    </rPh>
    <rPh sb="4" eb="5">
      <t>ジ</t>
    </rPh>
    <rPh sb="6" eb="8">
      <t>イッパン</t>
    </rPh>
    <rPh sb="8" eb="10">
      <t>カイケイ</t>
    </rPh>
    <rPh sb="12" eb="15">
      <t>イゾンド</t>
    </rPh>
    <rPh sb="16" eb="17">
      <t>タカ</t>
    </rPh>
    <rPh sb="19" eb="22">
      <t>シヨウリョウ</t>
    </rPh>
    <rPh sb="22" eb="24">
      <t>シュウニュウ</t>
    </rPh>
    <rPh sb="25" eb="27">
      <t>シセツ</t>
    </rPh>
    <rPh sb="28" eb="31">
      <t>イジヒ</t>
    </rPh>
    <rPh sb="42" eb="44">
      <t>シシュツ</t>
    </rPh>
    <rPh sb="45" eb="47">
      <t>ヒツヨウ</t>
    </rPh>
    <rPh sb="47" eb="50">
      <t>サイショウゲン</t>
    </rPh>
    <rPh sb="54" eb="57">
      <t>カッキテキ</t>
    </rPh>
    <rPh sb="58" eb="61">
      <t>カイゼンサク</t>
    </rPh>
    <rPh sb="62" eb="64">
      <t>ヒツヨウ</t>
    </rPh>
    <rPh sb="65" eb="67">
      <t>ジョウタイ</t>
    </rPh>
    <phoneticPr fontId="4"/>
  </si>
  <si>
    <t>２つの処理区のうち西山処理区については供用後18年が経過し施設の長寿命化を予定している。</t>
    <rPh sb="3" eb="5">
      <t>ショリ</t>
    </rPh>
    <rPh sb="5" eb="6">
      <t>ク</t>
    </rPh>
    <rPh sb="9" eb="11">
      <t>ニシヤマ</t>
    </rPh>
    <rPh sb="11" eb="13">
      <t>ショリ</t>
    </rPh>
    <rPh sb="13" eb="14">
      <t>ク</t>
    </rPh>
    <rPh sb="19" eb="21">
      <t>キョウヨウ</t>
    </rPh>
    <rPh sb="21" eb="22">
      <t>ゴ</t>
    </rPh>
    <rPh sb="24" eb="25">
      <t>ネン</t>
    </rPh>
    <rPh sb="26" eb="28">
      <t>ケイカ</t>
    </rPh>
    <rPh sb="29" eb="31">
      <t>シセツ</t>
    </rPh>
    <rPh sb="32" eb="33">
      <t>チョウ</t>
    </rPh>
    <rPh sb="33" eb="36">
      <t>ジュミョウカ</t>
    </rPh>
    <rPh sb="37" eb="39">
      <t>ヨテイ</t>
    </rPh>
    <phoneticPr fontId="4"/>
  </si>
  <si>
    <t>一般会計依存の状態が続くことが予想されるが少なくとも使用料収入で施設の維持管理費をまかなえるように改善していく必要がある。
使用料の値上げを含め、処理区域の人たちの理解を得て、今後の対策を検討したい。</t>
    <rPh sb="0" eb="2">
      <t>イッパン</t>
    </rPh>
    <rPh sb="2" eb="4">
      <t>カイケイ</t>
    </rPh>
    <rPh sb="4" eb="6">
      <t>イゾン</t>
    </rPh>
    <rPh sb="7" eb="9">
      <t>ジョウタイ</t>
    </rPh>
    <rPh sb="10" eb="11">
      <t>ツヅ</t>
    </rPh>
    <rPh sb="15" eb="17">
      <t>ヨソウ</t>
    </rPh>
    <rPh sb="21" eb="22">
      <t>スク</t>
    </rPh>
    <rPh sb="26" eb="29">
      <t>シヨウリョウ</t>
    </rPh>
    <rPh sb="29" eb="31">
      <t>シュウニュウ</t>
    </rPh>
    <rPh sb="32" eb="34">
      <t>シセツ</t>
    </rPh>
    <rPh sb="35" eb="37">
      <t>イジ</t>
    </rPh>
    <rPh sb="37" eb="39">
      <t>カンリ</t>
    </rPh>
    <rPh sb="39" eb="40">
      <t>ヒ</t>
    </rPh>
    <rPh sb="49" eb="51">
      <t>カイゼン</t>
    </rPh>
    <rPh sb="55" eb="57">
      <t>ヒツヨウ</t>
    </rPh>
    <rPh sb="62" eb="65">
      <t>シヨウリョウ</t>
    </rPh>
    <rPh sb="66" eb="68">
      <t>ネア</t>
    </rPh>
    <rPh sb="70" eb="71">
      <t>フク</t>
    </rPh>
    <rPh sb="73" eb="75">
      <t>ショリ</t>
    </rPh>
    <rPh sb="75" eb="77">
      <t>クイキ</t>
    </rPh>
    <rPh sb="78" eb="79">
      <t>ヒト</t>
    </rPh>
    <rPh sb="82" eb="84">
      <t>リカイ</t>
    </rPh>
    <rPh sb="85" eb="86">
      <t>エ</t>
    </rPh>
    <rPh sb="88" eb="90">
      <t>コンゴ</t>
    </rPh>
    <rPh sb="91" eb="93">
      <t>タイサク</t>
    </rPh>
    <rPh sb="94" eb="9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</si>
</sst>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899136"/>
        <c:axId val="879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87899136"/>
        <c:axId val="87938176"/>
      </c:lineChart>
      <c:dateAx>
        <c:axId val="87899136"/>
        <c:scaling>
          <c:orientation val="minMax"/>
        </c:scaling>
        <c:delete val="1"/>
        <c:axPos val="b"/>
        <c:numFmt formatCode="ge" sourceLinked="1"/>
        <c:majorTickMark val="none"/>
        <c:minorTickMark val="none"/>
        <c:tickLblPos val="none"/>
        <c:crossAx val="87938176"/>
        <c:crosses val="autoZero"/>
        <c:auto val="1"/>
        <c:lblOffset val="100"/>
        <c:baseTimeUnit val="years"/>
      </c:dateAx>
      <c:valAx>
        <c:axId val="879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74.069999999999993</c:v>
                </c:pt>
                <c:pt idx="1">
                  <c:v>61.93</c:v>
                </c:pt>
                <c:pt idx="2">
                  <c:v>61.93</c:v>
                </c:pt>
                <c:pt idx="3">
                  <c:v>61.93</c:v>
                </c:pt>
                <c:pt idx="4">
                  <c:v>61.42</c:v>
                </c:pt>
              </c:numCache>
            </c:numRef>
          </c:val>
        </c:ser>
        <c:dLbls>
          <c:showLegendKey val="0"/>
          <c:showVal val="0"/>
          <c:showCatName val="0"/>
          <c:showSerName val="0"/>
          <c:showPercent val="0"/>
          <c:showBubbleSize val="0"/>
        </c:dLbls>
        <c:gapWidth val="150"/>
        <c:axId val="95165824"/>
        <c:axId val="951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95165824"/>
        <c:axId val="95176192"/>
      </c:lineChart>
      <c:dateAx>
        <c:axId val="95165824"/>
        <c:scaling>
          <c:orientation val="minMax"/>
        </c:scaling>
        <c:delete val="1"/>
        <c:axPos val="b"/>
        <c:numFmt formatCode="ge" sourceLinked="1"/>
        <c:majorTickMark val="none"/>
        <c:minorTickMark val="none"/>
        <c:tickLblPos val="none"/>
        <c:crossAx val="95176192"/>
        <c:crosses val="autoZero"/>
        <c:auto val="1"/>
        <c:lblOffset val="100"/>
        <c:baseTimeUnit val="years"/>
      </c:dateAx>
      <c:valAx>
        <c:axId val="951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89.18</c:v>
                </c:pt>
                <c:pt idx="1">
                  <c:v>81.900000000000006</c:v>
                </c:pt>
                <c:pt idx="2">
                  <c:v>83.71</c:v>
                </c:pt>
                <c:pt idx="3">
                  <c:v>86.25</c:v>
                </c:pt>
                <c:pt idx="4">
                  <c:v>87.5</c:v>
                </c:pt>
              </c:numCache>
            </c:numRef>
          </c:val>
        </c:ser>
        <c:dLbls>
          <c:showLegendKey val="0"/>
          <c:showVal val="0"/>
          <c:showCatName val="0"/>
          <c:showSerName val="0"/>
          <c:showPercent val="0"/>
          <c:showBubbleSize val="0"/>
        </c:dLbls>
        <c:gapWidth val="150"/>
        <c:axId val="95198208"/>
        <c:axId val="952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95198208"/>
        <c:axId val="95212672"/>
      </c:lineChart>
      <c:dateAx>
        <c:axId val="95198208"/>
        <c:scaling>
          <c:orientation val="minMax"/>
        </c:scaling>
        <c:delete val="1"/>
        <c:axPos val="b"/>
        <c:numFmt formatCode="ge" sourceLinked="1"/>
        <c:majorTickMark val="none"/>
        <c:minorTickMark val="none"/>
        <c:tickLblPos val="none"/>
        <c:crossAx val="95212672"/>
        <c:crosses val="autoZero"/>
        <c:auto val="1"/>
        <c:lblOffset val="100"/>
        <c:baseTimeUnit val="years"/>
      </c:dateAx>
      <c:valAx>
        <c:axId val="952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102.12</c:v>
                </c:pt>
                <c:pt idx="1">
                  <c:v>186.35</c:v>
                </c:pt>
                <c:pt idx="2">
                  <c:v>98.17</c:v>
                </c:pt>
                <c:pt idx="3">
                  <c:v>98.45</c:v>
                </c:pt>
                <c:pt idx="4">
                  <c:v>98.33</c:v>
                </c:pt>
              </c:numCache>
            </c:numRef>
          </c:val>
        </c:ser>
        <c:dLbls>
          <c:showLegendKey val="0"/>
          <c:showVal val="0"/>
          <c:showCatName val="0"/>
          <c:showSerName val="0"/>
          <c:showPercent val="0"/>
          <c:showBubbleSize val="0"/>
        </c:dLbls>
        <c:gapWidth val="150"/>
        <c:axId val="88492672"/>
        <c:axId val="884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92672"/>
        <c:axId val="88498944"/>
      </c:lineChart>
      <c:dateAx>
        <c:axId val="88492672"/>
        <c:scaling>
          <c:orientation val="minMax"/>
        </c:scaling>
        <c:delete val="1"/>
        <c:axPos val="b"/>
        <c:numFmt formatCode="ge" sourceLinked="1"/>
        <c:majorTickMark val="none"/>
        <c:minorTickMark val="none"/>
        <c:tickLblPos val="none"/>
        <c:crossAx val="88498944"/>
        <c:crosses val="autoZero"/>
        <c:auto val="1"/>
        <c:lblOffset val="100"/>
        <c:baseTimeUnit val="years"/>
      </c:dateAx>
      <c:valAx>
        <c:axId val="884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90016"/>
        <c:axId val="896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90016"/>
        <c:axId val="89600384"/>
      </c:lineChart>
      <c:dateAx>
        <c:axId val="89590016"/>
        <c:scaling>
          <c:orientation val="minMax"/>
        </c:scaling>
        <c:delete val="1"/>
        <c:axPos val="b"/>
        <c:numFmt formatCode="ge" sourceLinked="1"/>
        <c:majorTickMark val="none"/>
        <c:minorTickMark val="none"/>
        <c:tickLblPos val="none"/>
        <c:crossAx val="89600384"/>
        <c:crosses val="autoZero"/>
        <c:auto val="1"/>
        <c:lblOffset val="100"/>
        <c:baseTimeUnit val="years"/>
      </c:dateAx>
      <c:valAx>
        <c:axId val="896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18304"/>
        <c:axId val="896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18304"/>
        <c:axId val="89632768"/>
      </c:lineChart>
      <c:dateAx>
        <c:axId val="89618304"/>
        <c:scaling>
          <c:orientation val="minMax"/>
        </c:scaling>
        <c:delete val="1"/>
        <c:axPos val="b"/>
        <c:numFmt formatCode="ge" sourceLinked="1"/>
        <c:majorTickMark val="none"/>
        <c:minorTickMark val="none"/>
        <c:tickLblPos val="none"/>
        <c:crossAx val="89632768"/>
        <c:crosses val="autoZero"/>
        <c:auto val="1"/>
        <c:lblOffset val="100"/>
        <c:baseTimeUnit val="years"/>
      </c:dateAx>
      <c:valAx>
        <c:axId val="896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48512"/>
        <c:axId val="825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48512"/>
        <c:axId val="82535936"/>
      </c:lineChart>
      <c:dateAx>
        <c:axId val="89648512"/>
        <c:scaling>
          <c:orientation val="minMax"/>
        </c:scaling>
        <c:delete val="1"/>
        <c:axPos val="b"/>
        <c:numFmt formatCode="ge" sourceLinked="1"/>
        <c:majorTickMark val="none"/>
        <c:minorTickMark val="none"/>
        <c:tickLblPos val="none"/>
        <c:crossAx val="82535936"/>
        <c:crosses val="autoZero"/>
        <c:auto val="1"/>
        <c:lblOffset val="100"/>
        <c:baseTimeUnit val="years"/>
      </c:dateAx>
      <c:valAx>
        <c:axId val="825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558336"/>
        <c:axId val="825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58336"/>
        <c:axId val="82564608"/>
      </c:lineChart>
      <c:dateAx>
        <c:axId val="82558336"/>
        <c:scaling>
          <c:orientation val="minMax"/>
        </c:scaling>
        <c:delete val="1"/>
        <c:axPos val="b"/>
        <c:numFmt formatCode="ge" sourceLinked="1"/>
        <c:majorTickMark val="none"/>
        <c:minorTickMark val="none"/>
        <c:tickLblPos val="none"/>
        <c:crossAx val="82564608"/>
        <c:crosses val="autoZero"/>
        <c:auto val="1"/>
        <c:lblOffset val="100"/>
        <c:baseTimeUnit val="years"/>
      </c:dateAx>
      <c:valAx>
        <c:axId val="825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750528"/>
        <c:axId val="897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89750528"/>
        <c:axId val="89752704"/>
      </c:lineChart>
      <c:dateAx>
        <c:axId val="89750528"/>
        <c:scaling>
          <c:orientation val="minMax"/>
        </c:scaling>
        <c:delete val="1"/>
        <c:axPos val="b"/>
        <c:numFmt formatCode="ge" sourceLinked="1"/>
        <c:majorTickMark val="none"/>
        <c:minorTickMark val="none"/>
        <c:tickLblPos val="none"/>
        <c:crossAx val="89752704"/>
        <c:crosses val="autoZero"/>
        <c:auto val="1"/>
        <c:lblOffset val="100"/>
        <c:baseTimeUnit val="years"/>
      </c:dateAx>
      <c:valAx>
        <c:axId val="897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91.5</c:v>
                </c:pt>
                <c:pt idx="1">
                  <c:v>46.67</c:v>
                </c:pt>
                <c:pt idx="2">
                  <c:v>46.76</c:v>
                </c:pt>
                <c:pt idx="3">
                  <c:v>43.21</c:v>
                </c:pt>
                <c:pt idx="4">
                  <c:v>41.42</c:v>
                </c:pt>
              </c:numCache>
            </c:numRef>
          </c:val>
        </c:ser>
        <c:dLbls>
          <c:showLegendKey val="0"/>
          <c:showVal val="0"/>
          <c:showCatName val="0"/>
          <c:showSerName val="0"/>
          <c:showPercent val="0"/>
          <c:showBubbleSize val="0"/>
        </c:dLbls>
        <c:gapWidth val="150"/>
        <c:axId val="89768704"/>
        <c:axId val="897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89768704"/>
        <c:axId val="89770624"/>
      </c:lineChart>
      <c:dateAx>
        <c:axId val="89768704"/>
        <c:scaling>
          <c:orientation val="minMax"/>
        </c:scaling>
        <c:delete val="1"/>
        <c:axPos val="b"/>
        <c:numFmt formatCode="ge" sourceLinked="1"/>
        <c:majorTickMark val="none"/>
        <c:minorTickMark val="none"/>
        <c:tickLblPos val="none"/>
        <c:crossAx val="89770624"/>
        <c:crosses val="autoZero"/>
        <c:auto val="1"/>
        <c:lblOffset val="100"/>
        <c:baseTimeUnit val="years"/>
      </c:dateAx>
      <c:valAx>
        <c:axId val="897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163.24</c:v>
                </c:pt>
                <c:pt idx="1">
                  <c:v>316.37</c:v>
                </c:pt>
                <c:pt idx="2">
                  <c:v>334.32</c:v>
                </c:pt>
                <c:pt idx="3">
                  <c:v>362.9</c:v>
                </c:pt>
                <c:pt idx="4">
                  <c:v>410.71</c:v>
                </c:pt>
              </c:numCache>
            </c:numRef>
          </c:val>
        </c:ser>
        <c:dLbls>
          <c:showLegendKey val="0"/>
          <c:showVal val="0"/>
          <c:showCatName val="0"/>
          <c:showSerName val="0"/>
          <c:showPercent val="0"/>
          <c:showBubbleSize val="0"/>
        </c:dLbls>
        <c:gapWidth val="150"/>
        <c:axId val="95129600"/>
        <c:axId val="951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95129600"/>
        <c:axId val="95131520"/>
      </c:lineChart>
      <c:dateAx>
        <c:axId val="95129600"/>
        <c:scaling>
          <c:orientation val="minMax"/>
        </c:scaling>
        <c:delete val="1"/>
        <c:axPos val="b"/>
        <c:numFmt formatCode="ge" sourceLinked="1"/>
        <c:majorTickMark val="none"/>
        <c:minorTickMark val="none"/>
        <c:tickLblPos val="none"/>
        <c:crossAx val="95131520"/>
        <c:crosses val="autoZero"/>
        <c:auto val="1"/>
        <c:lblOffset val="100"/>
        <c:baseTimeUnit val="years"/>
      </c:dateAx>
      <c:valAx>
        <c:axId val="951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紀の川市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65982</v>
      </c>
      <c r="AM8" s="64"/>
      <c r="AN8" s="64"/>
      <c r="AO8" s="64"/>
      <c r="AP8" s="64"/>
      <c r="AQ8" s="64"/>
      <c r="AR8" s="64"/>
      <c r="AS8" s="64"/>
      <c r="AT8" s="63">
        <f>データ!S6</f>
        <v>228.21</v>
      </c>
      <c r="AU8" s="63"/>
      <c r="AV8" s="63"/>
      <c r="AW8" s="63"/>
      <c r="AX8" s="63"/>
      <c r="AY8" s="63"/>
      <c r="AZ8" s="63"/>
      <c r="BA8" s="63"/>
      <c r="BB8" s="63">
        <f>データ!T6</f>
        <v>289.13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0.73</v>
      </c>
      <c r="Q10" s="63"/>
      <c r="R10" s="63"/>
      <c r="S10" s="63"/>
      <c r="T10" s="63"/>
      <c r="U10" s="63"/>
      <c r="V10" s="63"/>
      <c r="W10" s="63">
        <f>データ!P6</f>
        <v>100</v>
      </c>
      <c r="X10" s="63"/>
      <c r="Y10" s="63"/>
      <c r="Z10" s="63"/>
      <c r="AA10" s="63"/>
      <c r="AB10" s="63"/>
      <c r="AC10" s="63"/>
      <c r="AD10" s="64">
        <f>データ!Q6</f>
        <v>3900</v>
      </c>
      <c r="AE10" s="64"/>
      <c r="AF10" s="64"/>
      <c r="AG10" s="64"/>
      <c r="AH10" s="64"/>
      <c r="AI10" s="64"/>
      <c r="AJ10" s="64"/>
      <c r="AK10" s="2"/>
      <c r="AL10" s="64">
        <f>データ!U6</f>
        <v>480</v>
      </c>
      <c r="AM10" s="64"/>
      <c r="AN10" s="64"/>
      <c r="AO10" s="64"/>
      <c r="AP10" s="64"/>
      <c r="AQ10" s="64"/>
      <c r="AR10" s="64"/>
      <c r="AS10" s="64"/>
      <c r="AT10" s="63">
        <f>データ!V6</f>
        <v>0.17</v>
      </c>
      <c r="AU10" s="63"/>
      <c r="AV10" s="63"/>
      <c r="AW10" s="63"/>
      <c r="AX10" s="63"/>
      <c r="AY10" s="63"/>
      <c r="AZ10" s="63"/>
      <c r="BA10" s="63"/>
      <c r="BB10" s="63">
        <f>データ!W6</f>
        <v>2823.53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302082</v>
      </c>
      <c r="D6" s="31">
        <f t="shared" si="3"/>
        <v>47</v>
      </c>
      <c r="E6" s="31">
        <f t="shared" si="3"/>
        <v>17</v>
      </c>
      <c r="F6" s="31">
        <f t="shared" si="3"/>
        <v>5</v>
      </c>
      <c r="G6" s="31">
        <f t="shared" si="3"/>
        <v>0</v>
      </c>
      <c r="H6" s="31" t="str">
        <f t="shared" si="3"/>
        <v>和歌山県　紀の川市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0.73</v>
      </c>
      <c r="P6" s="32">
        <f t="shared" si="3"/>
        <v>100</v>
      </c>
      <c r="Q6" s="32">
        <f t="shared" si="3"/>
        <v>3900</v>
      </c>
      <c r="R6" s="32">
        <f t="shared" si="3"/>
        <v>65982</v>
      </c>
      <c r="S6" s="32">
        <f t="shared" si="3"/>
        <v>228.21</v>
      </c>
      <c r="T6" s="32">
        <f t="shared" si="3"/>
        <v>289.13</v>
      </c>
      <c r="U6" s="32">
        <f t="shared" si="3"/>
        <v>480</v>
      </c>
      <c r="V6" s="32">
        <f t="shared" si="3"/>
        <v>0.17</v>
      </c>
      <c r="W6" s="32">
        <f t="shared" si="3"/>
        <v>2823.53</v>
      </c>
      <c r="X6" s="33">
        <f>IF(X7="",NA(),X7)</f>
        <v>102.12</v>
      </c>
      <c r="Y6" s="33">
        <f t="shared" ref="Y6:AG6" si="4">IF(Y7="",NA(),Y7)</f>
        <v>186.35</v>
      </c>
      <c r="Z6" s="33">
        <f t="shared" si="4"/>
        <v>98.17</v>
      </c>
      <c r="AA6" s="33">
        <f t="shared" si="4"/>
        <v>98.45</v>
      </c>
      <c r="AB6" s="33">
        <f t="shared" si="4"/>
        <v>98.33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1126.77</v>
      </c>
      <c r="BN6" s="33">
        <f t="shared" si="7"/>
        <v>1044.8</v>
      </c>
      <c r="BO6" s="32" t="str">
        <f>IF(BO7="","",IF(BO7="-","【-】","【"&amp;SUBSTITUTE(TEXT(BO7,"#,##0.00"),"-","△")&amp;"】"))</f>
        <v>【992.47】</v>
      </c>
      <c r="BP6" s="33">
        <f>IF(BP7="",NA(),BP7)</f>
        <v>91.5</v>
      </c>
      <c r="BQ6" s="33">
        <f t="shared" ref="BQ6:BY6" si="8">IF(BQ7="",NA(),BQ7)</f>
        <v>46.67</v>
      </c>
      <c r="BR6" s="33">
        <f t="shared" si="8"/>
        <v>46.76</v>
      </c>
      <c r="BS6" s="33">
        <f t="shared" si="8"/>
        <v>43.21</v>
      </c>
      <c r="BT6" s="33">
        <f t="shared" si="8"/>
        <v>41.42</v>
      </c>
      <c r="BU6" s="33">
        <f t="shared" si="8"/>
        <v>43.24</v>
      </c>
      <c r="BV6" s="33">
        <f t="shared" si="8"/>
        <v>42.13</v>
      </c>
      <c r="BW6" s="33">
        <f t="shared" si="8"/>
        <v>42.48</v>
      </c>
      <c r="BX6" s="33">
        <f t="shared" si="8"/>
        <v>50.9</v>
      </c>
      <c r="BY6" s="33">
        <f t="shared" si="8"/>
        <v>50.82</v>
      </c>
      <c r="BZ6" s="32" t="str">
        <f>IF(BZ7="","",IF(BZ7="-","【-】","【"&amp;SUBSTITUTE(TEXT(BZ7,"#,##0.00"),"-","△")&amp;"】"))</f>
        <v>【51.49】</v>
      </c>
      <c r="CA6" s="33">
        <f>IF(CA7="",NA(),CA7)</f>
        <v>163.24</v>
      </c>
      <c r="CB6" s="33">
        <f t="shared" ref="CB6:CJ6" si="9">IF(CB7="",NA(),CB7)</f>
        <v>316.37</v>
      </c>
      <c r="CC6" s="33">
        <f t="shared" si="9"/>
        <v>334.32</v>
      </c>
      <c r="CD6" s="33">
        <f t="shared" si="9"/>
        <v>362.9</v>
      </c>
      <c r="CE6" s="33">
        <f t="shared" si="9"/>
        <v>410.71</v>
      </c>
      <c r="CF6" s="33">
        <f t="shared" si="9"/>
        <v>338.76</v>
      </c>
      <c r="CG6" s="33">
        <f t="shared" si="9"/>
        <v>348.41</v>
      </c>
      <c r="CH6" s="33">
        <f t="shared" si="9"/>
        <v>343.8</v>
      </c>
      <c r="CI6" s="33">
        <f t="shared" si="9"/>
        <v>293.27</v>
      </c>
      <c r="CJ6" s="33">
        <f t="shared" si="9"/>
        <v>300.52</v>
      </c>
      <c r="CK6" s="32" t="str">
        <f>IF(CK7="","",IF(CK7="-","【-】","【"&amp;SUBSTITUTE(TEXT(CK7,"#,##0.00"),"-","△")&amp;"】"))</f>
        <v>【295.10】</v>
      </c>
      <c r="CL6" s="33">
        <f>IF(CL7="",NA(),CL7)</f>
        <v>74.069999999999993</v>
      </c>
      <c r="CM6" s="33">
        <f t="shared" ref="CM6:CU6" si="10">IF(CM7="",NA(),CM7)</f>
        <v>61.93</v>
      </c>
      <c r="CN6" s="33">
        <f t="shared" si="10"/>
        <v>61.93</v>
      </c>
      <c r="CO6" s="33">
        <f t="shared" si="10"/>
        <v>61.93</v>
      </c>
      <c r="CP6" s="33">
        <f t="shared" si="10"/>
        <v>61.42</v>
      </c>
      <c r="CQ6" s="33">
        <f t="shared" si="10"/>
        <v>44.65</v>
      </c>
      <c r="CR6" s="33">
        <f t="shared" si="10"/>
        <v>46.85</v>
      </c>
      <c r="CS6" s="33">
        <f t="shared" si="10"/>
        <v>46.06</v>
      </c>
      <c r="CT6" s="33">
        <f t="shared" si="10"/>
        <v>53.78</v>
      </c>
      <c r="CU6" s="33">
        <f t="shared" si="10"/>
        <v>53.24</v>
      </c>
      <c r="CV6" s="32" t="str">
        <f>IF(CV7="","",IF(CV7="-","【-】","【"&amp;SUBSTITUTE(TEXT(CV7,"#,##0.00"),"-","△")&amp;"】"))</f>
        <v>【53.32】</v>
      </c>
      <c r="CW6" s="33">
        <f>IF(CW7="",NA(),CW7)</f>
        <v>89.18</v>
      </c>
      <c r="CX6" s="33">
        <f t="shared" ref="CX6:DF6" si="11">IF(CX7="",NA(),CX7)</f>
        <v>81.900000000000006</v>
      </c>
      <c r="CY6" s="33">
        <f t="shared" si="11"/>
        <v>83.71</v>
      </c>
      <c r="CZ6" s="33">
        <f t="shared" si="11"/>
        <v>86.25</v>
      </c>
      <c r="DA6" s="33">
        <f t="shared" si="11"/>
        <v>87.5</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302082</v>
      </c>
      <c r="D7" s="35">
        <v>47</v>
      </c>
      <c r="E7" s="35">
        <v>17</v>
      </c>
      <c r="F7" s="35">
        <v>5</v>
      </c>
      <c r="G7" s="35">
        <v>0</v>
      </c>
      <c r="H7" s="35" t="s">
        <v>96</v>
      </c>
      <c r="I7" s="35" t="s">
        <v>97</v>
      </c>
      <c r="J7" s="35" t="s">
        <v>98</v>
      </c>
      <c r="K7" s="35" t="s">
        <v>99</v>
      </c>
      <c r="L7" s="35" t="s">
        <v>100</v>
      </c>
      <c r="M7" s="36" t="s">
        <v>101</v>
      </c>
      <c r="N7" s="36" t="s">
        <v>102</v>
      </c>
      <c r="O7" s="36">
        <v>0.73</v>
      </c>
      <c r="P7" s="36">
        <v>100</v>
      </c>
      <c r="Q7" s="36">
        <v>3900</v>
      </c>
      <c r="R7" s="36">
        <v>65982</v>
      </c>
      <c r="S7" s="36">
        <v>228.21</v>
      </c>
      <c r="T7" s="36">
        <v>289.13</v>
      </c>
      <c r="U7" s="36">
        <v>480</v>
      </c>
      <c r="V7" s="36">
        <v>0.17</v>
      </c>
      <c r="W7" s="36">
        <v>2823.53</v>
      </c>
      <c r="X7" s="36">
        <v>102.12</v>
      </c>
      <c r="Y7" s="36">
        <v>186.35</v>
      </c>
      <c r="Z7" s="36">
        <v>98.17</v>
      </c>
      <c r="AA7" s="36">
        <v>98.45</v>
      </c>
      <c r="AB7" s="36">
        <v>98.33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1126.77</v>
      </c>
      <c r="BN7" s="36">
        <v>1044.8</v>
      </c>
      <c r="BO7" s="36">
        <v>992.47</v>
      </c>
      <c r="BP7" s="36">
        <v>91.5</v>
      </c>
      <c r="BQ7" s="36">
        <v>46.67</v>
      </c>
      <c r="BR7" s="36">
        <v>46.76</v>
      </c>
      <c r="BS7" s="36">
        <v>43.21</v>
      </c>
      <c r="BT7" s="36">
        <v>41.42</v>
      </c>
      <c r="BU7" s="36">
        <v>43.24</v>
      </c>
      <c r="BV7" s="36">
        <v>42.13</v>
      </c>
      <c r="BW7" s="36">
        <v>42.48</v>
      </c>
      <c r="BX7" s="36">
        <v>50.9</v>
      </c>
      <c r="BY7" s="36">
        <v>50.82</v>
      </c>
      <c r="BZ7" s="36">
        <v>51.49</v>
      </c>
      <c r="CA7" s="36">
        <v>163.24</v>
      </c>
      <c r="CB7" s="36">
        <v>316.37</v>
      </c>
      <c r="CC7" s="36">
        <v>334.32</v>
      </c>
      <c r="CD7" s="36">
        <v>362.9</v>
      </c>
      <c r="CE7" s="36">
        <v>410.71</v>
      </c>
      <c r="CF7" s="36">
        <v>338.76</v>
      </c>
      <c r="CG7" s="36">
        <v>348.41</v>
      </c>
      <c r="CH7" s="36">
        <v>343.8</v>
      </c>
      <c r="CI7" s="36">
        <v>293.27</v>
      </c>
      <c r="CJ7" s="36">
        <v>300.52</v>
      </c>
      <c r="CK7" s="36">
        <v>295.10000000000002</v>
      </c>
      <c r="CL7" s="36">
        <v>74.069999999999993</v>
      </c>
      <c r="CM7" s="36">
        <v>61.93</v>
      </c>
      <c r="CN7" s="36">
        <v>61.93</v>
      </c>
      <c r="CO7" s="36">
        <v>61.93</v>
      </c>
      <c r="CP7" s="36">
        <v>61.42</v>
      </c>
      <c r="CQ7" s="36">
        <v>44.65</v>
      </c>
      <c r="CR7" s="36">
        <v>46.85</v>
      </c>
      <c r="CS7" s="36">
        <v>46.06</v>
      </c>
      <c r="CT7" s="36">
        <v>53.78</v>
      </c>
      <c r="CU7" s="36">
        <v>53.24</v>
      </c>
      <c r="CV7" s="36">
        <v>53.32</v>
      </c>
      <c r="CW7" s="36">
        <v>89.18</v>
      </c>
      <c r="CX7" s="36">
        <v>81.900000000000006</v>
      </c>
      <c r="CY7" s="36">
        <v>83.71</v>
      </c>
      <c r="CZ7" s="36">
        <v>86.25</v>
      </c>
      <c r="DA7" s="36">
        <v>87.5</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2016-02-22T00:22:01Z</cp:lastPrinted>
  <dcterms:created xsi:type="dcterms:W3CDTF">2016-02-03T09:15:52Z</dcterms:created>
  <dcterms:modified xsi:type="dcterms:W3CDTF">2016-02-23T05:44:54Z</dcterms:modified>
  <cp:category/>
</cp:coreProperties>
</file>