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2.5\行政共有\総務課\財政\財政状況の公表\H28年度(H26年度決算)\【財政状況資料集】_303909_印南町_2014\修正等\"/>
    </mc:Choice>
  </mc:AlternateContent>
  <workbookProtection workbookPassword="979D" lockStructure="1"/>
  <bookViews>
    <workbookView xWindow="0" yWindow="0" windowWidth="20490" windowHeight="6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fileRecoveryPr repairLoad="1"/>
</workbook>
</file>

<file path=xl/calcChain.xml><?xml version="1.0" encoding="utf-8"?>
<calcChain xmlns="http://schemas.openxmlformats.org/spreadsheetml/2006/main">
  <c r="AU63" i="11" l="1"/>
  <c r="AP63" i="11"/>
  <c r="AU88" i="11"/>
  <c r="AP88" i="11"/>
  <c r="AF88"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s="1"/>
  <c r="BE35" i="9" s="1"/>
  <c r="C36" i="9"/>
</calcChain>
</file>

<file path=xl/sharedStrings.xml><?xml version="1.0" encoding="utf-8"?>
<sst xmlns="http://schemas.openxmlformats.org/spreadsheetml/2006/main" count="1038" uniqueCount="543">
  <si>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</si>
  <si>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</si>
  <si>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</si>
  <si>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</si>
  <si>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</si>
  <si>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</si>
  <si>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</si>
  <si>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</si>
  <si>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</si>
  <si>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</si>
  <si>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</si>
  <si>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</si>
  <si>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</si>
  <si>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</si>
  <si>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</si>
  <si>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</si>
  <si>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</si>
  <si>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</si>
  <si>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</si>
  <si>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</si>
  <si>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</si>
  <si>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</si>
  <si>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</si>
  <si>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</si>
  <si>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</si>
  <si>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</si>
  <si>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</si>
  <si>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</si>
  <si>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</si>
  <si>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</si>
  <si>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</si>
  <si>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</si>
  <si>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</si>
  <si>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</si>
  <si>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</si>
  <si>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</si>
  <si>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</si>
  <si>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</si>
  <si>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</si>
  <si>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</si>
  <si>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</si>
  <si>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</si>
  <si>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</si>
  <si>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</si>
  <si>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</si>
  <si>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</si>
  <si>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</si>
  <si>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</si>
  <si>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</si>
  <si>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</si>
  <si>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</si>
  <si>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</si>
  <si>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</si>
  <si>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</si>
  <si>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</si>
  <si>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</si>
  <si>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</si>
  <si>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</si>
  <si>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</si>
  <si>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</si>
  <si>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</si>
  <si>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</si>
  <si>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</si>
  <si>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</si>
  <si>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</si>
  <si>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</si>
  <si>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</si>
  <si>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</si>
  <si>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</si>
  <si>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</si>
  <si>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</si>
  <si>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</si>
  <si>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</si>
  <si>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</si>
  <si>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</si>
  <si>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</si>
  <si>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</si>
  <si>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</si>
  <si>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</si>
  <si>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</si>
  <si>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</si>
  <si>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印南町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</si>
  <si>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</si>
  <si>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</si>
  <si>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</si>
  <si>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</si>
  <si>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</si>
  <si>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</si>
  <si>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</si>
  <si>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</si>
  <si>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</si>
  <si>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</si>
  <si>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</si>
  <si>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</si>
  <si>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</si>
  <si>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</si>
  <si>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</si>
  <si>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</si>
  <si>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</si>
  <si>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</si>
  <si>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</si>
  <si>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</si>
  <si>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</si>
  <si>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</si>
  <si>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</si>
  <si>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</si>
  <si>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</si>
  <si>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</si>
  <si>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</si>
  <si>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</si>
  <si>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</si>
  <si>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</si>
  <si>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</si>
  <si>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</si>
  <si>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</si>
  <si>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</si>
  <si>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</si>
  <si>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</si>
  <si>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</si>
  <si>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</si>
  <si>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</si>
  <si>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</si>
  <si>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</si>
  <si>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</si>
  <si>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</si>
  <si>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</si>
  <si>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</si>
  <si>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</si>
  <si>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</si>
  <si>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</si>
  <si>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</si>
  <si>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</si>
  <si>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</si>
  <si>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</si>
  <si>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</si>
  <si>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</si>
  <si>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</si>
  <si>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</si>
  <si>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</si>
  <si>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</si>
  <si>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</si>
  <si>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</si>
  <si>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</si>
  <si>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</si>
  <si>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</si>
  <si>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</si>
  <si>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</si>
  <si>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</si>
  <si>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</si>
  <si>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</si>
  <si>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</si>
  <si>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</si>
  <si>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</si>
  <si>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</si>
  <si>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</si>
  <si>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</si>
  <si>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</si>
  <si>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</si>
  <si>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</si>
  <si>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</si>
  <si>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</si>
  <si>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</si>
  <si>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</si>
  <si>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</si>
  <si>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</si>
  <si>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</si>
  <si>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</si>
  <si>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</si>
  <si>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</si>
  <si>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</si>
  <si>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</si>
  <si>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</si>
  <si>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</si>
  <si>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</si>
  <si>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</si>
  <si>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</si>
  <si>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</si>
  <si>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</si>
  <si>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</si>
  <si>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</si>
  <si>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</si>
  <si>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</si>
  <si>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</si>
  <si>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</si>
  <si>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</si>
  <si>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</si>
  <si>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</si>
  <si>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</si>
  <si>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</si>
  <si>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</si>
  <si>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</si>
  <si>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</si>
  <si>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</si>
  <si>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</si>
  <si>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和歌山県印南町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</si>
  <si>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</si>
  <si>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</si>
  <si>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</si>
  <si>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</si>
  <si>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</si>
  <si>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</si>
  <si>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</si>
  <si>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</si>
  <si>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</si>
  <si>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</si>
  <si>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</si>
  <si>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</si>
  <si>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</si>
  <si>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</si>
  <si>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</si>
  <si>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</si>
  <si>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</si>
  <si>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</si>
  <si>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</si>
  <si>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</si>
  <si>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</si>
  <si>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</si>
  <si>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</si>
  <si>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</si>
  <si>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</si>
  <si>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</si>
  <si>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</si>
  <si>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</si>
  <si>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</si>
  <si>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</si>
  <si>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</si>
  <si>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</si>
  <si>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</si>
  <si>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</si>
  <si>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</si>
  <si>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</si>
  <si>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</si>
  <si>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</si>
  <si>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</si>
  <si>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</si>
  <si>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</si>
  <si>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</si>
  <si>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</si>
  <si>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</si>
  <si>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</si>
  <si>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</si>
  <si>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</si>
  <si>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</si>
  <si>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</si>
  <si>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</si>
  <si>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</si>
  <si>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</si>
  <si>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</si>
  <si>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</si>
  <si>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</si>
  <si>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</si>
  <si>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</si>
  <si>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</si>
  <si>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</si>
  <si>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</si>
  <si>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</si>
  <si>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</si>
  <si>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</si>
  <si>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</si>
  <si>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</si>
  <si>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</si>
  <si>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</si>
  <si>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</si>
  <si>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</si>
  <si>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</si>
  <si>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</si>
  <si>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</si>
  <si>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</si>
  <si>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</si>
  <si>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</si>
  <si>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</si>
  <si>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</si>
  <si>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</si>
  <si>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</si>
  <si>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</si>
  <si>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</si>
  <si>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</si>
  <si>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</si>
  <si>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</si>
  <si>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</si>
  <si>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</si>
  <si>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</si>
  <si>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</si>
  <si>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</si>
  <si>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</si>
  <si>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</si>
  <si>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</si>
  <si>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</si>
  <si>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</si>
  <si>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</si>
  <si>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</si>
  <si>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</si>
  <si>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</si>
  <si>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</si>
  <si>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</si>
  <si>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</si>
  <si>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</si>
  <si>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</si>
  <si>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</si>
  <si>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</si>
  <si>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</si>
  <si>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</si>
  <si>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</si>
  <si>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</si>
  <si>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</si>
  <si>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</si>
  <si>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</si>
  <si>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</si>
  <si>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</si>
  <si>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</si>
  <si>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</si>
  <si>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</si>
  <si>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</si>
  <si>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</si>
  <si>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</si>
  <si>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</si>
  <si>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</si>
  <si>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</si>
  <si>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</si>
  <si>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</si>
  <si>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</si>
  <si>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</si>
  <si>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</si>
  <si>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</si>
  <si>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</si>
  <si>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</si>
  <si>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</si>
  <si>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</si>
  <si>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</si>
  <si>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</si>
  <si>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</si>
  <si>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</si>
  <si>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</si>
  <si>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</si>
  <si>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</si>
  <si>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</si>
  <si>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</si>
  <si>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</si>
  <si>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</si>
  <si>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</si>
  <si>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</si>
  <si>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</si>
  <si>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</si>
  <si>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</si>
  <si>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</si>
  <si>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和歌山県印南町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</si>
  <si>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</si>
  <si>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</si>
  <si>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</si>
  <si>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</si>
  <si>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</si>
  <si>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</si>
  <si>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</si>
  <si>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</si>
  <si>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</si>
  <si>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</si>
  <si>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</si>
  <si>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</si>
  <si>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</si>
  <si>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</si>
  <si>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</si>
  <si>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</si>
  <si>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</si>
  <si>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</si>
  <si>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</si>
  <si>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</si>
  <si>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同和対策新築家屋貸付金特別会計</t>
    <phoneticPr fontId="5"/>
  </si>
  <si>
    <t>滝ノ岡専用水道事業特別会計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</si>
  <si>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</si>
  <si>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</si>
  <si>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</si>
  <si>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</si>
  <si>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</si>
  <si>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</si>
  <si>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</si>
  <si>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</si>
  <si>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</si>
  <si>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</si>
  <si>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</si>
  <si>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</si>
  <si>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</si>
  <si>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</si>
  <si>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</si>
  <si>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</si>
  <si>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印南町簡易水道事業特別会計</t>
    <phoneticPr fontId="5"/>
  </si>
  <si>
    <t>法非適用企業</t>
    <phoneticPr fontId="5"/>
  </si>
  <si>
    <t>印南町農業集落排水事業特別会計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</si>
  <si>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</si>
  <si>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</si>
  <si>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</si>
  <si>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</si>
  <si>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</si>
  <si>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</si>
  <si>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</si>
  <si>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</si>
  <si>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</si>
  <si>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</si>
  <si>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</si>
  <si>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</si>
  <si>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</si>
  <si>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</si>
  <si>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</si>
  <si>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</si>
  <si>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</si>
  <si>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</si>
  <si>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</si>
  <si>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</si>
  <si>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</si>
  <si>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</si>
  <si>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</si>
  <si>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</si>
  <si>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</si>
  <si>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</si>
  <si>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</si>
  <si>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</si>
  <si>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</si>
  <si>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</si>
  <si>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</si>
  <si>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</si>
  <si>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</si>
  <si>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</si>
  <si>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</si>
  <si>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</si>
  <si>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</si>
  <si>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</si>
  <si>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</si>
  <si>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</si>
  <si>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</si>
  <si>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</si>
  <si>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</si>
  <si>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</si>
  <si>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</si>
  <si>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</si>
  <si>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</si>
  <si>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</si>
  <si>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</si>
  <si>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</si>
  <si>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</si>
  <si>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</si>
  <si>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</si>
  <si>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</si>
  <si>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</si>
  <si>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</si>
  <si>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</si>
  <si>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</si>
  <si>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</si>
  <si>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</si>
  <si>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</si>
  <si>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</si>
  <si>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</si>
  <si>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</si>
  <si>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</si>
  <si>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</si>
  <si>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</si>
  <si>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</si>
  <si>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</si>
  <si>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</si>
  <si>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</si>
  <si>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</si>
  <si>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</si>
  <si>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</si>
  <si>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</si>
  <si>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</si>
  <si>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</si>
  <si>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</si>
  <si>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</si>
  <si>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</si>
  <si>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</si>
  <si>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</si>
  <si>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</si>
  <si>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</si>
  <si>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</si>
  <si>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</si>
  <si>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</si>
  <si>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</si>
  <si>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</si>
  <si>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</si>
  <si>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</si>
  <si>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</si>
  <si>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</si>
  <si>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</si>
  <si>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</si>
  <si>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</si>
  <si>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</si>
  <si>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</si>
  <si>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</si>
  <si>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</si>
  <si>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</si>
  <si>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</si>
  <si>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</si>
  <si>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</si>
  <si>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</si>
  <si>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</si>
  <si>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</si>
  <si>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</si>
  <si>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</si>
  <si>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</si>
  <si>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</si>
  <si>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</si>
  <si>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</si>
  <si>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</si>
  <si>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</si>
  <si>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</si>
  <si>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</si>
  <si>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</si>
  <si>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</si>
  <si>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</si>
  <si>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</si>
  <si>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</si>
  <si>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</si>
  <si>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</si>
  <si>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</si>
  <si>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</si>
  <si>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</si>
  <si>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</si>
  <si>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</si>
  <si>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</si>
  <si>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</si>
  <si>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</si>
  <si>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0.33</t>
  </si>
  <si>
    <t>▲ 0.59</t>
  </si>
  <si>
    <t>一般会計</t>
  </si>
  <si>
    <t>国民健康保険事業特別会計</t>
  </si>
  <si>
    <t>▲ 0.07</t>
  </si>
  <si>
    <t>介護保険事業特別会計</t>
  </si>
  <si>
    <t>印南町簡易水道事業特別会計</t>
  </si>
  <si>
    <t>印南町農業集落排水事業特別会計</t>
  </si>
  <si>
    <t>滝ノ岡専用水道事業特別会計</t>
  </si>
  <si>
    <t>後期高齢者医療特別会計</t>
  </si>
  <si>
    <t>同和対策新築家屋貸付金特別会計</t>
  </si>
  <si>
    <t>その他会計（赤字）</t>
  </si>
  <si>
    <t>その他会計（黒字）</t>
  </si>
  <si>
    <t>‐</t>
    <phoneticPr fontId="2"/>
  </si>
  <si>
    <t>御坊広域行政事務組合</t>
    <rPh sb="0" eb="2">
      <t>ゴボウ</t>
    </rPh>
    <rPh sb="2" eb="4">
      <t>コウイキ</t>
    </rPh>
    <rPh sb="4" eb="6">
      <t>ギョウセイ</t>
    </rPh>
    <rPh sb="6" eb="8">
      <t>ジム</t>
    </rPh>
    <rPh sb="8" eb="10">
      <t>クミアイ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</si>
  <si>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</si>
  <si>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2">
      <t>ゴボウ</t>
    </rPh>
    <rPh sb="2" eb="3">
      <t>シ</t>
    </rPh>
    <rPh sb="3" eb="4">
      <t>ソト</t>
    </rPh>
    <rPh sb="4" eb="5">
      <t>5</t>
    </rPh>
    <rPh sb="6" eb="7">
      <t>マチ</t>
    </rPh>
    <rPh sb="7" eb="9">
      <t>ビョウイン</t>
    </rPh>
    <rPh sb="9" eb="11">
      <t>ケイエイ</t>
    </rPh>
    <rPh sb="11" eb="13">
      <t>ジム</t>
    </rPh>
    <rPh sb="13" eb="15">
      <t>クミアイ</t>
    </rPh>
    <phoneticPr fontId="2"/>
  </si>
  <si>
    <t>和歌山県後期高齢者医療広域連合</t>
    <rPh sb="0" eb="4">
      <t>ワカヤマケン</t>
    </rPh>
    <rPh sb="4" eb="6">
      <t>コウキ</t>
    </rPh>
    <rPh sb="6" eb="8">
      <t>コウレイ</t>
    </rPh>
    <rPh sb="8" eb="9">
      <t>シャ</t>
    </rPh>
    <rPh sb="9" eb="11">
      <t>イリョウ</t>
    </rPh>
    <rPh sb="11" eb="13">
      <t>コウイキ</t>
    </rPh>
    <rPh sb="13" eb="15">
      <t>レンゴウ</t>
    </rPh>
    <phoneticPr fontId="2"/>
  </si>
  <si>
    <t>和歌山県後期高齢者医療広域連合（特別会計）</t>
    <rPh sb="0" eb="4">
      <t>ワカヤマケン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</si>
  <si>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</si>
  <si>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</si>
  <si>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</si>
  <si>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和歌山県市町村総合事務組合</t>
    <rPh sb="0" eb="4">
      <t>ワカヤマケン</t>
    </rPh>
    <rPh sb="4" eb="7">
      <t>シチョウソン</t>
    </rPh>
    <rPh sb="7" eb="9">
      <t>ソウゴウ</t>
    </rPh>
    <rPh sb="9" eb="11">
      <t>ジム</t>
    </rPh>
    <rPh sb="11" eb="13">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</si>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</sst>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160275</c:v>
                </c:pt>
                <c:pt idx="1">
                  <c:v>113121</c:v>
                </c:pt>
                <c:pt idx="2">
                  <c:v>123131</c:v>
                </c:pt>
                <c:pt idx="3">
                  <c:v>168778</c:v>
                </c:pt>
                <c:pt idx="4">
                  <c:v>142133</c:v>
                </c:pt>
              </c:numCache>
            </c:numRef>
          </c:val>
          <c:smooth val="0"/>
        </c:ser>
        <c:dLbls>
          <c:showLegendKey val="0"/>
          <c:showVal val="0"/>
          <c:showCatName val="0"/>
          <c:showSerName val="0"/>
          <c:showPercent val="0"/>
          <c:showBubbleSize val="0"/>
        </c:dLbls>
        <c:marker val="1"/>
        <c:smooth val="0"/>
        <c:axId val="195255800"/>
        <c:axId val="195256192"/>
      </c:lineChart>
      <c:catAx>
        <c:axId val="195255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256192"/>
        <c:crosses val="autoZero"/>
        <c:auto val="1"/>
        <c:lblAlgn val="ctr"/>
        <c:lblOffset val="100"/>
        <c:tickLblSkip val="1"/>
        <c:tickMarkSkip val="1"/>
        <c:noMultiLvlLbl val="0"/>
      </c:catAx>
      <c:valAx>
        <c:axId val="1952561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255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3.45</c:v>
                </c:pt>
                <c:pt idx="1">
                  <c:v>4.29</c:v>
                </c:pt>
                <c:pt idx="2">
                  <c:v>10.54</c:v>
                </c:pt>
                <c:pt idx="3">
                  <c:v>3.81</c:v>
                </c:pt>
                <c:pt idx="4">
                  <c:v>4.07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66.31</c:v>
                </c:pt>
                <c:pt idx="1">
                  <c:v>62.26</c:v>
                </c:pt>
                <c:pt idx="2">
                  <c:v>68.209999999999994</c:v>
                </c:pt>
                <c:pt idx="3">
                  <c:v>75.7</c:v>
                </c:pt>
                <c:pt idx="4">
                  <c:v>75.75</c:v>
                </c:pt>
              </c:numCache>
            </c:numRef>
          </c:val>
        </c:ser>
        <c:dLbls>
          <c:showLegendKey val="0"/>
          <c:showVal val="0"/>
          <c:showCatName val="0"/>
          <c:showSerName val="0"/>
          <c:showPercent val="0"/>
          <c:showBubbleSize val="0"/>
        </c:dLbls>
        <c:gapWidth val="250"/>
        <c:overlap val="100"/>
        <c:axId val="277759584"/>
        <c:axId val="277759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2.54</c:v>
                </c:pt>
                <c:pt idx="1">
                  <c:v>-0.33</c:v>
                </c:pt>
                <c:pt idx="2">
                  <c:v>14.46</c:v>
                </c:pt>
                <c:pt idx="3">
                  <c:v>1.68</c:v>
                </c:pt>
                <c:pt idx="4">
                  <c:v>-0.59</c:v>
                </c:pt>
              </c:numCache>
            </c:numRef>
          </c:val>
          <c:smooth val="0"/>
        </c:ser>
        <c:dLbls>
          <c:showLegendKey val="0"/>
          <c:showVal val="0"/>
          <c:showCatName val="0"/>
          <c:showSerName val="0"/>
          <c:showPercent val="0"/>
          <c:showBubbleSize val="0"/>
        </c:dLbls>
        <c:marker val="1"/>
        <c:smooth val="0"/>
        <c:axId val="277759584"/>
        <c:axId val="277759976"/>
      </c:lineChart>
      <c:catAx>
        <c:axId val="2777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759976"/>
        <c:crosses val="autoZero"/>
        <c:auto val="1"/>
        <c:lblAlgn val="ctr"/>
        <c:lblOffset val="100"/>
        <c:tickLblSkip val="1"/>
        <c:tickMarkSkip val="1"/>
        <c:noMultiLvlLbl val="0"/>
      </c:catAx>
      <c:valAx>
        <c:axId val="27775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7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4.3</c:v>
                </c:pt>
                <c:pt idx="4">
                  <c:v>#N/A</c:v>
                </c:pt>
                <c:pt idx="5">
                  <c:v>3.63</c:v>
                </c:pt>
                <c:pt idx="6">
                  <c:v>#N/A</c:v>
                </c:pt>
                <c:pt idx="7">
                  <c:v>2.25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同和対策新築家屋貸付金特別会計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0.06</c:v>
                </c:pt>
                <c:pt idx="4">
                  <c:v>#N/A</c:v>
                </c:pt>
                <c:pt idx="5">
                  <c:v>0.34</c:v>
                </c:pt>
                <c:pt idx="6">
                  <c:v>#N/A</c:v>
                </c:pt>
                <c:pt idx="7">
                  <c:v>0.06</c:v>
                </c:pt>
                <c:pt idx="8">
                  <c:v>#N/A</c:v>
                </c:pt>
                <c:pt idx="9">
                  <c:v>0.08</c:v>
                </c:pt>
              </c:numCache>
            </c:numRef>
          </c:val>
        </c:ser>
        <c:ser>
          <c:idx val="4"/>
          <c:order val="4"/>
          <c:tx>
            <c:strRef>
              <c:f>データシート!$A$31</c:f>
              <c:strCache>
                <c:ptCount val="1"/>
                <c:pt idx="0">
                  <c:v>滝ノ岡専用水道事業特別会計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0.04</c:v>
                </c:pt>
                <c:pt idx="8">
                  <c:v>#N/A</c:v>
                </c:pt>
                <c:pt idx="9">
                  <c:v>0.08</c:v>
                </c:pt>
              </c:numCache>
            </c:numRef>
          </c:val>
        </c:ser>
        <c:ser>
          <c:idx val="5"/>
          <c:order val="5"/>
          <c:tx>
            <c:strRef>
              <c:f>データシート!$A$32</c:f>
              <c:strCache>
                <c:ptCount val="1"/>
                <c:pt idx="0">
                  <c:v>印南町農業集落排水事業特別会計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0.09</c:v>
                </c:pt>
                <c:pt idx="4">
                  <c:v>#N/A</c:v>
                </c:pt>
                <c:pt idx="5">
                  <c:v>0.13</c:v>
                </c:pt>
                <c:pt idx="6">
                  <c:v>#N/A</c:v>
                </c:pt>
                <c:pt idx="7">
                  <c:v>0.1</c:v>
                </c:pt>
                <c:pt idx="8">
                  <c:v>#N/A</c:v>
                </c:pt>
                <c:pt idx="9">
                  <c:v>0.11</c:v>
                </c:pt>
              </c:numCache>
            </c:numRef>
          </c:val>
        </c:ser>
        <c:ser>
          <c:idx val="6"/>
          <c:order val="6"/>
          <c:tx>
            <c:strRef>
              <c:f>データシート!$A$33</c:f>
              <c:strCache>
                <c:ptCount val="1"/>
                <c:pt idx="0">
                  <c:v>印南町簡易水道事業特別会計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c:v>
                </c:pt>
                <c:pt idx="2">
                  <c:v>#N/A</c:v>
                </c:pt>
                <c:pt idx="3">
                  <c:v>0.42</c:v>
                </c:pt>
                <c:pt idx="4">
                  <c:v>#N/A</c:v>
                </c:pt>
                <c:pt idx="5">
                  <c:v>0.42</c:v>
                </c:pt>
                <c:pt idx="6">
                  <c:v>#N/A</c:v>
                </c:pt>
                <c:pt idx="7">
                  <c:v>0.43</c:v>
                </c:pt>
                <c:pt idx="8">
                  <c:v>#N/A</c:v>
                </c:pt>
                <c:pt idx="9">
                  <c:v>0.48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0.47</c:v>
                </c:pt>
                <c:pt idx="2">
                  <c:v>#N/A</c:v>
                </c:pt>
                <c:pt idx="3">
                  <c:v>0.61</c:v>
                </c:pt>
                <c:pt idx="4">
                  <c:v>#N/A</c:v>
                </c:pt>
                <c:pt idx="5">
                  <c:v>0.44</c:v>
                </c:pt>
                <c:pt idx="6">
                  <c:v>#N/A</c:v>
                </c:pt>
                <c:pt idx="7">
                  <c:v>0.93</c:v>
                </c:pt>
                <c:pt idx="8">
                  <c:v>#N/A</c:v>
                </c:pt>
                <c:pt idx="9">
                  <c:v>1.26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0.28000000000000003</c:v>
                </c:pt>
                <c:pt idx="2">
                  <c:v>#N/A</c:v>
                </c:pt>
                <c:pt idx="3">
                  <c:v>0.18</c:v>
                </c:pt>
                <c:pt idx="4">
                  <c:v>7.0000000000000007E-2</c:v>
                </c:pt>
                <c:pt idx="5">
                  <c:v>#N/A</c:v>
                </c:pt>
                <c:pt idx="6">
                  <c:v>#N/A</c:v>
                </c:pt>
                <c:pt idx="7">
                  <c:v>0.93</c:v>
                </c:pt>
                <c:pt idx="8">
                  <c:v>#N/A</c:v>
                </c:pt>
                <c:pt idx="9">
                  <c:v>1.47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3.38</c:v>
                </c:pt>
                <c:pt idx="2">
                  <c:v>#N/A</c:v>
                </c:pt>
                <c:pt idx="3">
                  <c:v>4.22</c:v>
                </c:pt>
                <c:pt idx="4">
                  <c:v>#N/A</c:v>
                </c:pt>
                <c:pt idx="5">
                  <c:v>10.46</c:v>
                </c:pt>
                <c:pt idx="6">
                  <c:v>#N/A</c:v>
                </c:pt>
                <c:pt idx="7">
                  <c:v>3.75</c:v>
                </c:pt>
                <c:pt idx="8">
                  <c:v>#N/A</c:v>
                </c:pt>
                <c:pt idx="9">
                  <c:v>3.97</c:v>
                </c:pt>
              </c:numCache>
            </c:numRef>
          </c:val>
        </c:ser>
        <c:dLbls>
          <c:showLegendKey val="0"/>
          <c:showVal val="0"/>
          <c:showCatName val="0"/>
          <c:showSerName val="0"/>
          <c:showPercent val="0"/>
          <c:showBubbleSize val="0"/>
        </c:dLbls>
        <c:gapWidth val="150"/>
        <c:overlap val="100"/>
        <c:axId val="277760760"/>
        <c:axId val="277761152"/>
      </c:barChart>
      <c:catAx>
        <c:axId val="277760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761152"/>
        <c:crosses val="autoZero"/>
        <c:auto val="1"/>
        <c:lblAlgn val="ctr"/>
        <c:lblOffset val="100"/>
        <c:tickLblSkip val="1"/>
        <c:tickMarkSkip val="1"/>
        <c:noMultiLvlLbl val="0"/>
      </c:catAx>
      <c:valAx>
        <c:axId val="27776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760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539</c:v>
                </c:pt>
                <c:pt idx="5">
                  <c:v>558</c:v>
                </c:pt>
                <c:pt idx="8">
                  <c:v>569</c:v>
                </c:pt>
                <c:pt idx="11">
                  <c:v>574</c:v>
                </c:pt>
                <c:pt idx="14">
                  <c:v>585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112</c:v>
                </c:pt>
                <c:pt idx="3">
                  <c:v>111</c:v>
                </c:pt>
                <c:pt idx="6">
                  <c:v>77</c:v>
                </c:pt>
                <c:pt idx="9">
                  <c:v>55</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c:v>
                </c:pt>
                <c:pt idx="3">
                  <c:v>68</c:v>
                </c:pt>
                <c:pt idx="6">
                  <c:v>47</c:v>
                </c:pt>
                <c:pt idx="9">
                  <c:v>65</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638</c:v>
                </c:pt>
                <c:pt idx="3">
                  <c:v>651</c:v>
                </c:pt>
                <c:pt idx="6">
                  <c:v>661</c:v>
                </c:pt>
                <c:pt idx="9">
                  <c:v>650</c:v>
                </c:pt>
                <c:pt idx="12">
                  <c:v>642</c:v>
                </c:pt>
              </c:numCache>
            </c:numRef>
          </c:val>
        </c:ser>
        <c:dLbls>
          <c:showLegendKey val="0"/>
          <c:showVal val="0"/>
          <c:showCatName val="0"/>
          <c:showSerName val="0"/>
          <c:showPercent val="0"/>
          <c:showBubbleSize val="0"/>
        </c:dLbls>
        <c:gapWidth val="100"/>
        <c:overlap val="100"/>
        <c:axId val="277542728"/>
        <c:axId val="27754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269</c:v>
                </c:pt>
                <c:pt idx="2">
                  <c:v>#N/A</c:v>
                </c:pt>
                <c:pt idx="3">
                  <c:v>#N/A</c:v>
                </c:pt>
                <c:pt idx="4">
                  <c:v>272</c:v>
                </c:pt>
                <c:pt idx="5">
                  <c:v>#N/A</c:v>
                </c:pt>
                <c:pt idx="6">
                  <c:v>#N/A</c:v>
                </c:pt>
                <c:pt idx="7">
                  <c:v>216</c:v>
                </c:pt>
                <c:pt idx="8">
                  <c:v>#N/A</c:v>
                </c:pt>
                <c:pt idx="9">
                  <c:v>#N/A</c:v>
                </c:pt>
                <c:pt idx="10">
                  <c:v>196</c:v>
                </c:pt>
                <c:pt idx="11">
                  <c:v>#N/A</c:v>
                </c:pt>
                <c:pt idx="12">
                  <c:v>#N/A</c:v>
                </c:pt>
                <c:pt idx="13">
                  <c:v>180</c:v>
                </c:pt>
                <c:pt idx="14">
                  <c:v>#N/A</c:v>
                </c:pt>
              </c:numCache>
            </c:numRef>
          </c:val>
          <c:smooth val="0"/>
        </c:ser>
        <c:dLbls>
          <c:showLegendKey val="0"/>
          <c:showVal val="0"/>
          <c:showCatName val="0"/>
          <c:showSerName val="0"/>
          <c:showPercent val="0"/>
          <c:showBubbleSize val="0"/>
        </c:dLbls>
        <c:marker val="1"/>
        <c:smooth val="0"/>
        <c:axId val="277542728"/>
        <c:axId val="277543120"/>
      </c:lineChart>
      <c:catAx>
        <c:axId val="27754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543120"/>
        <c:crosses val="autoZero"/>
        <c:auto val="1"/>
        <c:lblAlgn val="ctr"/>
        <c:lblOffset val="100"/>
        <c:tickLblSkip val="1"/>
        <c:tickMarkSkip val="1"/>
        <c:noMultiLvlLbl val="0"/>
      </c:catAx>
      <c:valAx>
        <c:axId val="27754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54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5526</c:v>
                </c:pt>
                <c:pt idx="5">
                  <c:v>5262</c:v>
                </c:pt>
                <c:pt idx="8">
                  <c:v>5497</c:v>
                </c:pt>
                <c:pt idx="11">
                  <c:v>5650</c:v>
                </c:pt>
                <c:pt idx="14">
                  <c:v>6035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185</c:v>
                </c:pt>
                <c:pt idx="5">
                  <c:v>170</c:v>
                </c:pt>
                <c:pt idx="8">
                  <c:v>168</c:v>
                </c:pt>
                <c:pt idx="11">
                  <c:v>186</c:v>
                </c:pt>
                <c:pt idx="14">
                  <c:v>229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5023</c:v>
                </c:pt>
                <c:pt idx="5">
                  <c:v>4957</c:v>
                </c:pt>
                <c:pt idx="8">
                  <c:v>4974</c:v>
                </c:pt>
                <c:pt idx="11">
                  <c:v>5357</c:v>
                </c:pt>
                <c:pt idx="14">
                  <c:v>5726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1233</c:v>
                </c:pt>
                <c:pt idx="3">
                  <c:v>1261</c:v>
                </c:pt>
                <c:pt idx="6">
                  <c:v>1199</c:v>
                </c:pt>
                <c:pt idx="9">
                  <c:v>1115</c:v>
                </c:pt>
                <c:pt idx="12">
                  <c:v>1037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797</c:v>
                </c:pt>
                <c:pt idx="3">
                  <c:v>684</c:v>
                </c:pt>
                <c:pt idx="6">
                  <c:v>710</c:v>
                </c:pt>
                <c:pt idx="9">
                  <c:v>700</c:v>
                </c:pt>
                <c:pt idx="12">
                  <c:v>694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994</c:v>
                </c:pt>
                <c:pt idx="3">
                  <c:v>1059</c:v>
                </c:pt>
                <c:pt idx="6">
                  <c:v>1117</c:v>
                </c:pt>
                <c:pt idx="9">
                  <c:v>1161</c:v>
                </c:pt>
                <c:pt idx="12">
                  <c:v>1139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5968</c:v>
                </c:pt>
                <c:pt idx="3">
                  <c:v>5729</c:v>
                </c:pt>
                <c:pt idx="6">
                  <c:v>5678</c:v>
                </c:pt>
                <c:pt idx="9">
                  <c:v>5814</c:v>
                </c:pt>
                <c:pt idx="12">
                  <c:v>6088</c:v>
                </c:pt>
              </c:numCache>
            </c:numRef>
          </c:val>
        </c:ser>
        <c:dLbls>
          <c:showLegendKey val="0"/>
          <c:showVal val="0"/>
          <c:showCatName val="0"/>
          <c:showSerName val="0"/>
          <c:showPercent val="0"/>
          <c:showBubbleSize val="0"/>
        </c:dLbls>
        <c:gapWidth val="100"/>
        <c:overlap val="100"/>
        <c:axId val="277544688"/>
        <c:axId val="277545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77544688"/>
        <c:axId val="277545080"/>
      </c:lineChart>
      <c:catAx>
        <c:axId val="27754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545080"/>
        <c:crosses val="autoZero"/>
        <c:auto val="1"/>
        <c:lblAlgn val="ctr"/>
        <c:lblOffset val="100"/>
        <c:tickLblSkip val="1"/>
        <c:tickMarkSkip val="1"/>
        <c:noMultiLvlLbl val="0"/>
      </c:catAx>
      <c:valAx>
        <c:axId val="277545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54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8,752
8,729
113.62
5,866,463
5,714,138
130,827
3,212,893
6,087,930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人口の減少及び景気低迷の影響等により町税を主とする基準財政収入額の減少が続いており、地方交付税等の依存財源が</a:t>
          </a:r>
          <a:r>
            <a:rPr kumimoji="1" lang="en-US" altLang="ja-JP" sz="1300">
              <a:latin typeface="ＭＳ Ｐゴシック"/>
            </a:rPr>
            <a:t>60%</a:t>
          </a:r>
          <a:r>
            <a:rPr kumimoji="1" lang="ja-JP" altLang="en-US" sz="1300">
              <a:latin typeface="ＭＳ Ｐゴシック"/>
            </a:rPr>
            <a:t>以上を占めている状況が続いている。今後、コンビニ収納等といった納税環境の充実を図り、徴収率の向上や自主財源の確保などの財政基盤の強化に向け積極的な取組に努める。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14817</xdr:rowOff>
    </xdr:to>
    <xdr:cxnSp macro="">
      <xdr:nvCxnSpPr>
        <xdr:cNvPr id="66" name="直線コネクタ 65"/>
        <xdr:cNvCxnSpPr/>
      </xdr:nvCxnSpPr>
      <xdr:spPr>
        <a:xfrm flipV="1">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14817</xdr:rowOff>
    </xdr:to>
    <xdr:cxnSp macro="">
      <xdr:nvCxnSpPr>
        <xdr:cNvPr id="69" name="直線コネクタ 68"/>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1411</xdr:rowOff>
    </xdr:to>
    <xdr:cxnSp macro="">
      <xdr:nvCxnSpPr>
        <xdr:cNvPr id="72" name="直線コネクタ 71"/>
        <xdr:cNvCxnSpPr/>
      </xdr:nvCxnSpPr>
      <xdr:spPr>
        <a:xfrm>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159455</xdr:rowOff>
    </xdr:to>
    <xdr:cxnSp macro="">
      <xdr:nvCxnSpPr>
        <xdr:cNvPr id="75" name="直線コネクタ 74"/>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5" name="円/楕円 84"/>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138588</xdr:rowOff>
    </xdr:from>
    <xdr:ext cx="762000" cy="259045"/>
    <xdr:sp macro="" textlink="">
      <xdr:nvSpPr>
        <xdr:cNvPr id="86" name="財政力該当値テキスト"/>
        <xdr:cNvSpPr txBox="1"/>
      </xdr:nvSpPr>
      <xdr:spPr>
        <a:xfrm>
          <a:off x="50419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88" name="テキスト ボックス 87"/>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89" name="円/楕円 88"/>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62388</xdr:rowOff>
    </xdr:from>
    <xdr:ext cx="762000" cy="259045"/>
    <xdr:sp macro="" textlink="">
      <xdr:nvSpPr>
        <xdr:cNvPr id="90" name="テキスト ボックス 89"/>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1" name="円/楕円 90"/>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48982</xdr:rowOff>
    </xdr:from>
    <xdr:ext cx="762000" cy="259045"/>
    <xdr:sp macro="" textlink="">
      <xdr:nvSpPr>
        <xdr:cNvPr id="92" name="テキスト ボックス 91"/>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3" name="円/楕円 92"/>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4" name="テキスト ボックス 9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一部事務組合に対する負担金の増加と普通交付税の減少に伴い、前年度より経常収支比率が</a:t>
          </a:r>
          <a:r>
            <a:rPr kumimoji="1" lang="en-US" altLang="ja-JP" sz="1300">
              <a:latin typeface="ＭＳ Ｐゴシック"/>
            </a:rPr>
            <a:t>0.7</a:t>
          </a:r>
          <a:r>
            <a:rPr kumimoji="1" lang="ja-JP" altLang="en-US" sz="1300">
              <a:latin typeface="ＭＳ Ｐゴシック"/>
            </a:rPr>
            <a:t>％の増加となった。今後は、より一層の経常経費の削減・適正化に努めるとともに、町税等の経常収入の確保に努め、経常収支比率の抑制に取り組む。</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62</xdr:row>
      <xdr:rowOff>132927</xdr:rowOff>
    </xdr:to>
    <xdr:cxnSp macro="">
      <xdr:nvCxnSpPr>
        <xdr:cNvPr id="129" name="直線コネクタ 128"/>
        <xdr:cNvCxnSpPr/>
      </xdr:nvCxnSpPr>
      <xdr:spPr>
        <a:xfrm>
          <a:off x="4114800" y="1073467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63</xdr:row>
      <xdr:rowOff>9737</xdr:rowOff>
    </xdr:to>
    <xdr:cxnSp macro="">
      <xdr:nvCxnSpPr>
        <xdr:cNvPr id="132" name="直線コネクタ 131"/>
        <xdr:cNvCxnSpPr/>
      </xdr:nvCxnSpPr>
      <xdr:spPr>
        <a:xfrm flipV="1">
          <a:off x="3225800" y="1073467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144992</xdr:rowOff>
    </xdr:from>
    <xdr:to>
      <xdr:col>4</xdr:col>
      <xdr:colOff>482600</xdr:colOff>
      <xdr:row>63</xdr:row>
      <xdr:rowOff>9737</xdr:rowOff>
    </xdr:to>
    <xdr:cxnSp macro="">
      <xdr:nvCxnSpPr>
        <xdr:cNvPr id="135" name="直線コネクタ 134"/>
        <xdr:cNvCxnSpPr/>
      </xdr:nvCxnSpPr>
      <xdr:spPr>
        <a:xfrm>
          <a:off x="2336800" y="10774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147531</xdr:rowOff>
    </xdr:from>
    <xdr:to>
      <xdr:col>3</xdr:col>
      <xdr:colOff>279400</xdr:colOff>
      <xdr:row>62</xdr:row>
      <xdr:rowOff>144992</xdr:rowOff>
    </xdr:to>
    <xdr:cxnSp macro="">
      <xdr:nvCxnSpPr>
        <xdr:cNvPr id="138" name="直線コネクタ 137"/>
        <xdr:cNvCxnSpPr/>
      </xdr:nvCxnSpPr>
      <xdr:spPr>
        <a:xfrm>
          <a:off x="1447800" y="10605981"/>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48" name="円/楕円 147"/>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98654</xdr:rowOff>
    </xdr:from>
    <xdr:ext cx="762000" cy="259045"/>
    <xdr:sp macro="" textlink="">
      <xdr:nvSpPr>
        <xdr:cNvPr id="149"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0" name="円/楕円 149"/>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165752</xdr:rowOff>
    </xdr:from>
    <xdr:ext cx="736600" cy="259045"/>
    <xdr:sp macro="" textlink="">
      <xdr:nvSpPr>
        <xdr:cNvPr id="151" name="テキスト ボックス 150"/>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52" name="円/楕円 151"/>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53" name="テキスト ボックス 152"/>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94192</xdr:rowOff>
    </xdr:from>
    <xdr:to>
      <xdr:col>3</xdr:col>
      <xdr:colOff>330200</xdr:colOff>
      <xdr:row>63</xdr:row>
      <xdr:rowOff>24342</xdr:rowOff>
    </xdr:to>
    <xdr:sp macro="" textlink="">
      <xdr:nvSpPr>
        <xdr:cNvPr id="154" name="円/楕円 153"/>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55" name="テキスト ボックス 154"/>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96731</xdr:rowOff>
    </xdr:from>
    <xdr:to>
      <xdr:col>2</xdr:col>
      <xdr:colOff>127000</xdr:colOff>
      <xdr:row>62</xdr:row>
      <xdr:rowOff>26881</xdr:rowOff>
    </xdr:to>
    <xdr:sp macro="" textlink="">
      <xdr:nvSpPr>
        <xdr:cNvPr id="156" name="円/楕円 155"/>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37058</xdr:rowOff>
    </xdr:from>
    <xdr:ext cx="762000" cy="259045"/>
    <xdr:sp macro="" textlink="">
      <xdr:nvSpPr>
        <xdr:cNvPr id="157" name="テキスト ボックス 156"/>
        <xdr:cNvSpPr txBox="1"/>
      </xdr:nvSpPr>
      <xdr:spPr>
        <a:xfrm>
          <a:off x="1066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人件費については、前年度副町長の任命が年度途中であったことによる増や、退職者増に伴う退職手当負担金の増加などにより前年より増加している。</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では、</a:t>
          </a:r>
          <a:r>
            <a:rPr kumimoji="1" lang="ja-JP" altLang="ja-JP" sz="1300">
              <a:solidFill>
                <a:schemeClr val="dk1"/>
              </a:solidFill>
              <a:effectLst/>
              <a:latin typeface="+mn-lt"/>
              <a:ea typeface="+mn-ea"/>
              <a:cs typeface="+mn-cs"/>
            </a:rPr>
            <a:t>紀の国わかやま国体リハーサル大会の実施により</a:t>
          </a:r>
          <a:r>
            <a:rPr kumimoji="1" lang="ja-JP" altLang="en-US" sz="1300">
              <a:solidFill>
                <a:schemeClr val="dk1"/>
              </a:solidFill>
              <a:effectLst/>
              <a:latin typeface="+mn-lt"/>
              <a:ea typeface="+mn-ea"/>
              <a:cs typeface="+mn-cs"/>
            </a:rPr>
            <a:t>大幅に増加し、全体では過去</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ヶ年で最も高い数値となっている。来年度では、紀の国わかやま国体本大会の実施によりさらなる物件費の増加が予想される。今後は、より一層の経費を抑制を徹底し水準維持に努めていく。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17909</xdr:rowOff>
    </xdr:from>
    <xdr:to>
      <xdr:col>7</xdr:col>
      <xdr:colOff>152400</xdr:colOff>
      <xdr:row>83</xdr:row>
      <xdr:rowOff>44718</xdr:rowOff>
    </xdr:to>
    <xdr:cxnSp macro="">
      <xdr:nvCxnSpPr>
        <xdr:cNvPr id="189" name="直線コネクタ 188"/>
        <xdr:cNvCxnSpPr/>
      </xdr:nvCxnSpPr>
      <xdr:spPr>
        <a:xfrm>
          <a:off x="4114800" y="14248259"/>
          <a:ext cx="8382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17909</xdr:rowOff>
    </xdr:from>
    <xdr:to>
      <xdr:col>6</xdr:col>
      <xdr:colOff>0</xdr:colOff>
      <xdr:row>83</xdr:row>
      <xdr:rowOff>20132</xdr:rowOff>
    </xdr:to>
    <xdr:cxnSp macro="">
      <xdr:nvCxnSpPr>
        <xdr:cNvPr id="192" name="直線コネクタ 191"/>
        <xdr:cNvCxnSpPr/>
      </xdr:nvCxnSpPr>
      <xdr:spPr>
        <a:xfrm flipV="1">
          <a:off x="3225800" y="14248259"/>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20132</xdr:rowOff>
    </xdr:from>
    <xdr:to>
      <xdr:col>4</xdr:col>
      <xdr:colOff>482600</xdr:colOff>
      <xdr:row>83</xdr:row>
      <xdr:rowOff>28384</xdr:rowOff>
    </xdr:to>
    <xdr:cxnSp macro="">
      <xdr:nvCxnSpPr>
        <xdr:cNvPr id="195" name="直線コネクタ 194"/>
        <xdr:cNvCxnSpPr/>
      </xdr:nvCxnSpPr>
      <xdr:spPr>
        <a:xfrm flipV="1">
          <a:off x="2336800" y="1425048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162539</xdr:rowOff>
    </xdr:from>
    <xdr:to>
      <xdr:col>3</xdr:col>
      <xdr:colOff>279400</xdr:colOff>
      <xdr:row>83</xdr:row>
      <xdr:rowOff>28384</xdr:rowOff>
    </xdr:to>
    <xdr:cxnSp macro="">
      <xdr:nvCxnSpPr>
        <xdr:cNvPr id="198" name="直線コネクタ 197"/>
        <xdr:cNvCxnSpPr/>
      </xdr:nvCxnSpPr>
      <xdr:spPr>
        <a:xfrm>
          <a:off x="1447800" y="14221439"/>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165368</xdr:rowOff>
    </xdr:from>
    <xdr:to>
      <xdr:col>7</xdr:col>
      <xdr:colOff>203200</xdr:colOff>
      <xdr:row>83</xdr:row>
      <xdr:rowOff>95518</xdr:rowOff>
    </xdr:to>
    <xdr:sp macro="" textlink="">
      <xdr:nvSpPr>
        <xdr:cNvPr id="208" name="円/楕円 207"/>
        <xdr:cNvSpPr/>
      </xdr:nvSpPr>
      <xdr:spPr>
        <a:xfrm>
          <a:off x="4902200" y="142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86645</xdr:rowOff>
    </xdr:from>
    <xdr:ext cx="762000" cy="259045"/>
    <xdr:sp macro="" textlink="">
      <xdr:nvSpPr>
        <xdr:cNvPr id="209" name="人件費・物件費等の状況該当値テキスト"/>
        <xdr:cNvSpPr txBox="1"/>
      </xdr:nvSpPr>
      <xdr:spPr>
        <a:xfrm>
          <a:off x="5041900" y="1414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163,269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138559</xdr:rowOff>
    </xdr:from>
    <xdr:to>
      <xdr:col>6</xdr:col>
      <xdr:colOff>50800</xdr:colOff>
      <xdr:row>83</xdr:row>
      <xdr:rowOff>68709</xdr:rowOff>
    </xdr:to>
    <xdr:sp macro="" textlink="">
      <xdr:nvSpPr>
        <xdr:cNvPr id="210" name="円/楕円 209"/>
        <xdr:cNvSpPr/>
      </xdr:nvSpPr>
      <xdr:spPr>
        <a:xfrm>
          <a:off x="4064000" y="141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78886</xdr:rowOff>
    </xdr:from>
    <xdr:ext cx="736600" cy="259045"/>
    <xdr:sp macro="" textlink="">
      <xdr:nvSpPr>
        <xdr:cNvPr id="211" name="テキスト ボックス 210"/>
        <xdr:cNvSpPr txBox="1"/>
      </xdr:nvSpPr>
      <xdr:spPr>
        <a:xfrm>
          <a:off x="3733800" y="1396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140782</xdr:rowOff>
    </xdr:from>
    <xdr:to>
      <xdr:col>4</xdr:col>
      <xdr:colOff>533400</xdr:colOff>
      <xdr:row>83</xdr:row>
      <xdr:rowOff>70932</xdr:rowOff>
    </xdr:to>
    <xdr:sp macro="" textlink="">
      <xdr:nvSpPr>
        <xdr:cNvPr id="212" name="円/楕円 211"/>
        <xdr:cNvSpPr/>
      </xdr:nvSpPr>
      <xdr:spPr>
        <a:xfrm>
          <a:off x="3175000" y="141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81109</xdr:rowOff>
    </xdr:from>
    <xdr:ext cx="762000" cy="259045"/>
    <xdr:sp macro="" textlink="">
      <xdr:nvSpPr>
        <xdr:cNvPr id="213" name="テキスト ボックス 212"/>
        <xdr:cNvSpPr txBox="1"/>
      </xdr:nvSpPr>
      <xdr:spPr>
        <a:xfrm>
          <a:off x="2844800" y="1396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149034</xdr:rowOff>
    </xdr:from>
    <xdr:to>
      <xdr:col>3</xdr:col>
      <xdr:colOff>330200</xdr:colOff>
      <xdr:row>83</xdr:row>
      <xdr:rowOff>79184</xdr:rowOff>
    </xdr:to>
    <xdr:sp macro="" textlink="">
      <xdr:nvSpPr>
        <xdr:cNvPr id="214" name="円/楕円 213"/>
        <xdr:cNvSpPr/>
      </xdr:nvSpPr>
      <xdr:spPr>
        <a:xfrm>
          <a:off x="2286000" y="14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89361</xdr:rowOff>
    </xdr:from>
    <xdr:ext cx="762000" cy="259045"/>
    <xdr:sp macro="" textlink="">
      <xdr:nvSpPr>
        <xdr:cNvPr id="215" name="テキスト ボックス 214"/>
        <xdr:cNvSpPr txBox="1"/>
      </xdr:nvSpPr>
      <xdr:spPr>
        <a:xfrm>
          <a:off x="1955800" y="1397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111739</xdr:rowOff>
    </xdr:from>
    <xdr:to>
      <xdr:col>2</xdr:col>
      <xdr:colOff>127000</xdr:colOff>
      <xdr:row>83</xdr:row>
      <xdr:rowOff>41889</xdr:rowOff>
    </xdr:to>
    <xdr:sp macro="" textlink="">
      <xdr:nvSpPr>
        <xdr:cNvPr id="216" name="円/楕円 215"/>
        <xdr:cNvSpPr/>
      </xdr:nvSpPr>
      <xdr:spPr>
        <a:xfrm>
          <a:off x="1397000" y="1417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52066</xdr:rowOff>
    </xdr:from>
    <xdr:ext cx="762000" cy="259045"/>
    <xdr:sp macro="" textlink="">
      <xdr:nvSpPr>
        <xdr:cNvPr id="217" name="テキスト ボックス 216"/>
        <xdr:cNvSpPr txBox="1"/>
      </xdr:nvSpPr>
      <xdr:spPr>
        <a:xfrm>
          <a:off x="1066800" y="1393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1.6%</a:t>
          </a:r>
          <a:r>
            <a:rPr kumimoji="1" lang="ja-JP" altLang="en-US" sz="1300">
              <a:latin typeface="ＭＳ Ｐゴシック"/>
            </a:rPr>
            <a:t>の改善となっており、類似団体の中では低位に位置している。今後も、計画的な給与制度の見直しを進め、給与の適正化に努める。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95673</xdr:rowOff>
    </xdr:from>
    <xdr:to>
      <xdr:col>24</xdr:col>
      <xdr:colOff>558800</xdr:colOff>
      <xdr:row>83</xdr:row>
      <xdr:rowOff>52916</xdr:rowOff>
    </xdr:to>
    <xdr:cxnSp macro="">
      <xdr:nvCxnSpPr>
        <xdr:cNvPr id="251" name="直線コネクタ 250"/>
        <xdr:cNvCxnSpPr/>
      </xdr:nvCxnSpPr>
      <xdr:spPr>
        <a:xfrm flipV="1">
          <a:off x="16179800" y="1415457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87</xdr:row>
      <xdr:rowOff>2539</xdr:rowOff>
    </xdr:to>
    <xdr:cxnSp macro="">
      <xdr:nvCxnSpPr>
        <xdr:cNvPr id="254" name="直線コネクタ 253"/>
        <xdr:cNvCxnSpPr/>
      </xdr:nvCxnSpPr>
      <xdr:spPr>
        <a:xfrm flipV="1">
          <a:off x="15290800" y="1428326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87</xdr:row>
      <xdr:rowOff>2539</xdr:rowOff>
    </xdr:to>
    <xdr:cxnSp macro="">
      <xdr:nvCxnSpPr>
        <xdr:cNvPr id="257" name="直線コネクタ 256"/>
        <xdr:cNvCxnSpPr/>
      </xdr:nvCxnSpPr>
      <xdr:spPr>
        <a:xfrm>
          <a:off x="14401800" y="147980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77046</xdr:rowOff>
    </xdr:from>
    <xdr:to>
      <xdr:col>21</xdr:col>
      <xdr:colOff>0</xdr:colOff>
      <xdr:row>86</xdr:row>
      <xdr:rowOff>53339</xdr:rowOff>
    </xdr:to>
    <xdr:cxnSp macro="">
      <xdr:nvCxnSpPr>
        <xdr:cNvPr id="260" name="直線コネクタ 259"/>
        <xdr:cNvCxnSpPr/>
      </xdr:nvCxnSpPr>
      <xdr:spPr>
        <a:xfrm>
          <a:off x="13512800" y="14307396"/>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44873</xdr:rowOff>
    </xdr:from>
    <xdr:to>
      <xdr:col>24</xdr:col>
      <xdr:colOff>609600</xdr:colOff>
      <xdr:row>82</xdr:row>
      <xdr:rowOff>146473</xdr:rowOff>
    </xdr:to>
    <xdr:sp macro="" textlink="">
      <xdr:nvSpPr>
        <xdr:cNvPr id="270" name="円/楕円 269"/>
        <xdr:cNvSpPr/>
      </xdr:nvSpPr>
      <xdr:spPr>
        <a:xfrm>
          <a:off x="169672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61400</xdr:rowOff>
    </xdr:from>
    <xdr:ext cx="762000" cy="259045"/>
    <xdr:sp macro="" textlink="">
      <xdr:nvSpPr>
        <xdr:cNvPr id="271" name="給与水準   （国との比較）該当値テキスト"/>
        <xdr:cNvSpPr txBox="1"/>
      </xdr:nvSpPr>
      <xdr:spPr>
        <a:xfrm>
          <a:off x="17106900" y="1394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2" name="円/楕円 271"/>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3" name="テキスト ボックス 27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74" name="円/楕円 273"/>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75" name="テキスト ボックス 27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6" name="円/楕円 275"/>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77" name="テキスト ボックス 276"/>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78" name="円/楕円 277"/>
        <xdr:cNvSpPr/>
      </xdr:nvSpPr>
      <xdr:spPr>
        <a:xfrm>
          <a:off x="13462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79" name="テキスト ボックス 278"/>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4</a:t>
          </a:r>
          <a:r>
            <a:rPr kumimoji="1" lang="ja-JP" altLang="en-US" sz="1300">
              <a:latin typeface="ＭＳ Ｐゴシック"/>
            </a:rPr>
            <a:t>次定員適正化計画の職員数については計画的に達成することができている。本年度は、人口千人当たりの職員数は</a:t>
          </a:r>
          <a:r>
            <a:rPr kumimoji="1" lang="en-US" altLang="ja-JP" sz="1300">
              <a:latin typeface="ＭＳ Ｐゴシック"/>
            </a:rPr>
            <a:t>9.83</a:t>
          </a:r>
          <a:r>
            <a:rPr kumimoji="1" lang="ja-JP" altLang="en-US" sz="1300">
              <a:latin typeface="ＭＳ Ｐゴシック"/>
            </a:rPr>
            <a:t>人と前年度から</a:t>
          </a:r>
          <a:r>
            <a:rPr kumimoji="1" lang="en-US" altLang="ja-JP" sz="1300">
              <a:latin typeface="ＭＳ Ｐゴシック"/>
            </a:rPr>
            <a:t>0.37</a:t>
          </a:r>
          <a:r>
            <a:rPr kumimoji="1" lang="ja-JP" altLang="en-US" sz="1300">
              <a:latin typeface="ＭＳ Ｐゴシック"/>
            </a:rPr>
            <a:t>人増加しているが、類似団体と比較しても低位に位置している。今後は高齢層の退職に備えた新規採用の実施が必要となってくるが、行政サービスを低下させることがないよう、事務処理の適正化及び効率化を図り、適切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125150</xdr:rowOff>
    </xdr:from>
    <xdr:to>
      <xdr:col>24</xdr:col>
      <xdr:colOff>558800</xdr:colOff>
      <xdr:row>59</xdr:row>
      <xdr:rowOff>150658</xdr:rowOff>
    </xdr:to>
    <xdr:cxnSp macro="">
      <xdr:nvCxnSpPr>
        <xdr:cNvPr id="316" name="直線コネクタ 315"/>
        <xdr:cNvCxnSpPr/>
      </xdr:nvCxnSpPr>
      <xdr:spPr>
        <a:xfrm>
          <a:off x="16179800" y="10240700"/>
          <a:ext cx="8382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109982</xdr:rowOff>
    </xdr:from>
    <xdr:to>
      <xdr:col>23</xdr:col>
      <xdr:colOff>406400</xdr:colOff>
      <xdr:row>59</xdr:row>
      <xdr:rowOff>125150</xdr:rowOff>
    </xdr:to>
    <xdr:cxnSp macro="">
      <xdr:nvCxnSpPr>
        <xdr:cNvPr id="319" name="直線コネクタ 318"/>
        <xdr:cNvCxnSpPr/>
      </xdr:nvCxnSpPr>
      <xdr:spPr>
        <a:xfrm>
          <a:off x="15290800" y="10225532"/>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104466</xdr:rowOff>
    </xdr:from>
    <xdr:to>
      <xdr:col>22</xdr:col>
      <xdr:colOff>203200</xdr:colOff>
      <xdr:row>59</xdr:row>
      <xdr:rowOff>109982</xdr:rowOff>
    </xdr:to>
    <xdr:cxnSp macro="">
      <xdr:nvCxnSpPr>
        <xdr:cNvPr id="322" name="直線コネクタ 321"/>
        <xdr:cNvCxnSpPr/>
      </xdr:nvCxnSpPr>
      <xdr:spPr>
        <a:xfrm>
          <a:off x="14401800" y="10220016"/>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104466</xdr:rowOff>
    </xdr:from>
    <xdr:to>
      <xdr:col>21</xdr:col>
      <xdr:colOff>0</xdr:colOff>
      <xdr:row>59</xdr:row>
      <xdr:rowOff>142385</xdr:rowOff>
    </xdr:to>
    <xdr:cxnSp macro="">
      <xdr:nvCxnSpPr>
        <xdr:cNvPr id="325" name="直線コネクタ 324"/>
        <xdr:cNvCxnSpPr/>
      </xdr:nvCxnSpPr>
      <xdr:spPr>
        <a:xfrm flipV="1">
          <a:off x="13512800" y="1022001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99858</xdr:rowOff>
    </xdr:from>
    <xdr:to>
      <xdr:col>24</xdr:col>
      <xdr:colOff>609600</xdr:colOff>
      <xdr:row>60</xdr:row>
      <xdr:rowOff>30008</xdr:rowOff>
    </xdr:to>
    <xdr:sp macro="" textlink="">
      <xdr:nvSpPr>
        <xdr:cNvPr id="335" name="円/楕円 334"/>
        <xdr:cNvSpPr/>
      </xdr:nvSpPr>
      <xdr:spPr>
        <a:xfrm>
          <a:off x="16967200" y="102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21135</xdr:rowOff>
    </xdr:from>
    <xdr:ext cx="762000" cy="259045"/>
    <xdr:sp macro="" textlink="">
      <xdr:nvSpPr>
        <xdr:cNvPr id="336" name="定員管理の状況該当値テキスト"/>
        <xdr:cNvSpPr txBox="1"/>
      </xdr:nvSpPr>
      <xdr:spPr>
        <a:xfrm>
          <a:off x="17106900" y="101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74350</xdr:rowOff>
    </xdr:from>
    <xdr:to>
      <xdr:col>23</xdr:col>
      <xdr:colOff>457200</xdr:colOff>
      <xdr:row>60</xdr:row>
      <xdr:rowOff>4500</xdr:rowOff>
    </xdr:to>
    <xdr:sp macro="" textlink="">
      <xdr:nvSpPr>
        <xdr:cNvPr id="337" name="円/楕円 336"/>
        <xdr:cNvSpPr/>
      </xdr:nvSpPr>
      <xdr:spPr>
        <a:xfrm>
          <a:off x="16129000" y="10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14677</xdr:rowOff>
    </xdr:from>
    <xdr:ext cx="736600" cy="259045"/>
    <xdr:sp macro="" textlink="">
      <xdr:nvSpPr>
        <xdr:cNvPr id="338" name="テキスト ボックス 337"/>
        <xdr:cNvSpPr txBox="1"/>
      </xdr:nvSpPr>
      <xdr:spPr>
        <a:xfrm>
          <a:off x="15798800" y="995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59182</xdr:rowOff>
    </xdr:from>
    <xdr:to>
      <xdr:col>22</xdr:col>
      <xdr:colOff>254000</xdr:colOff>
      <xdr:row>59</xdr:row>
      <xdr:rowOff>160782</xdr:rowOff>
    </xdr:to>
    <xdr:sp macro="" textlink="">
      <xdr:nvSpPr>
        <xdr:cNvPr id="339" name="円/楕円 338"/>
        <xdr:cNvSpPr/>
      </xdr:nvSpPr>
      <xdr:spPr>
        <a:xfrm>
          <a:off x="15240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170959</xdr:rowOff>
    </xdr:from>
    <xdr:ext cx="762000" cy="259045"/>
    <xdr:sp macro="" textlink="">
      <xdr:nvSpPr>
        <xdr:cNvPr id="340" name="テキスト ボックス 339"/>
        <xdr:cNvSpPr txBox="1"/>
      </xdr:nvSpPr>
      <xdr:spPr>
        <a:xfrm>
          <a:off x="14909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53666</xdr:rowOff>
    </xdr:from>
    <xdr:to>
      <xdr:col>21</xdr:col>
      <xdr:colOff>50800</xdr:colOff>
      <xdr:row>59</xdr:row>
      <xdr:rowOff>155266</xdr:rowOff>
    </xdr:to>
    <xdr:sp macro="" textlink="">
      <xdr:nvSpPr>
        <xdr:cNvPr id="341" name="円/楕円 340"/>
        <xdr:cNvSpPr/>
      </xdr:nvSpPr>
      <xdr:spPr>
        <a:xfrm>
          <a:off x="14351000" y="101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165443</xdr:rowOff>
    </xdr:from>
    <xdr:ext cx="762000" cy="259045"/>
    <xdr:sp macro="" textlink="">
      <xdr:nvSpPr>
        <xdr:cNvPr id="342" name="テキスト ボックス 341"/>
        <xdr:cNvSpPr txBox="1"/>
      </xdr:nvSpPr>
      <xdr:spPr>
        <a:xfrm>
          <a:off x="14020800" y="993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91585</xdr:rowOff>
    </xdr:from>
    <xdr:to>
      <xdr:col>19</xdr:col>
      <xdr:colOff>533400</xdr:colOff>
      <xdr:row>60</xdr:row>
      <xdr:rowOff>21735</xdr:rowOff>
    </xdr:to>
    <xdr:sp macro="" textlink="">
      <xdr:nvSpPr>
        <xdr:cNvPr id="343" name="円/楕円 342"/>
        <xdr:cNvSpPr/>
      </xdr:nvSpPr>
      <xdr:spPr>
        <a:xfrm>
          <a:off x="13462000" y="102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31912</xdr:rowOff>
    </xdr:from>
    <xdr:ext cx="762000" cy="259045"/>
    <xdr:sp macro="" textlink="">
      <xdr:nvSpPr>
        <xdr:cNvPr id="344" name="テキスト ボックス 343"/>
        <xdr:cNvSpPr txBox="1"/>
      </xdr:nvSpPr>
      <xdr:spPr>
        <a:xfrm>
          <a:off x="13131800" y="997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過去の積極的な繰上償還の実施や交付税措置率の高い地方債の借入を優先し、また新規借入の抑制を行うことにより、実質公債比率は</a:t>
          </a:r>
          <a:r>
            <a:rPr kumimoji="1" lang="en-US" altLang="ja-JP" sz="1300">
              <a:latin typeface="ＭＳ Ｐゴシック"/>
            </a:rPr>
            <a:t>7.4%</a:t>
          </a:r>
          <a:r>
            <a:rPr kumimoji="1" lang="ja-JP" altLang="en-US" sz="1300">
              <a:latin typeface="ＭＳ Ｐゴシック"/>
            </a:rPr>
            <a:t>と類似団体と比較しても低位にある。本年度より過疎市町村に指定されたことにより過疎対策事業債の借入が可能となったことや、来年度には新庁舎建設事業を控えているため、さらなる借入が見込まれるが、今後も繰上償還の実施や新規借入を抑制し、適正な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119634</xdr:rowOff>
    </xdr:to>
    <xdr:cxnSp macro="">
      <xdr:nvCxnSpPr>
        <xdr:cNvPr id="375" name="直線コネクタ 374"/>
        <xdr:cNvCxnSpPr/>
      </xdr:nvCxnSpPr>
      <xdr:spPr>
        <a:xfrm flipV="1">
          <a:off x="16179800" y="71008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148590</xdr:rowOff>
    </xdr:to>
    <xdr:cxnSp macro="">
      <xdr:nvCxnSpPr>
        <xdr:cNvPr id="378" name="直線コネクタ 377"/>
        <xdr:cNvCxnSpPr/>
      </xdr:nvCxnSpPr>
      <xdr:spPr>
        <a:xfrm flipV="1">
          <a:off x="15290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41</xdr:row>
      <xdr:rowOff>148590</xdr:rowOff>
    </xdr:to>
    <xdr:cxnSp macro="">
      <xdr:nvCxnSpPr>
        <xdr:cNvPr id="381" name="直線コネクタ 380"/>
        <xdr:cNvCxnSpPr/>
      </xdr:nvCxnSpPr>
      <xdr:spPr>
        <a:xfrm>
          <a:off x="14401800" y="716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41</xdr:row>
      <xdr:rowOff>143764</xdr:rowOff>
    </xdr:to>
    <xdr:cxnSp macro="">
      <xdr:nvCxnSpPr>
        <xdr:cNvPr id="384" name="直線コネクタ 383"/>
        <xdr:cNvCxnSpPr/>
      </xdr:nvCxnSpPr>
      <xdr:spPr>
        <a:xfrm flipV="1">
          <a:off x="13512800" y="716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4" name="円/楕円 393"/>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37101</xdr:rowOff>
    </xdr:from>
    <xdr:ext cx="762000" cy="259045"/>
    <xdr:sp macro="" textlink="">
      <xdr:nvSpPr>
        <xdr:cNvPr id="395" name="公債費負担の状況該当値テキスト"/>
        <xdr:cNvSpPr txBox="1"/>
      </xdr:nvSpPr>
      <xdr:spPr>
        <a:xfrm>
          <a:off x="171069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6" name="円/楕円 395"/>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9161</xdr:rowOff>
    </xdr:from>
    <xdr:ext cx="736600" cy="259045"/>
    <xdr:sp macro="" textlink="">
      <xdr:nvSpPr>
        <xdr:cNvPr id="397" name="テキスト ボックス 396"/>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8" name="円/楕円 39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9" name="テキスト ボックス 39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400" name="円/楕円 399"/>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28465</xdr:rowOff>
    </xdr:from>
    <xdr:ext cx="762000" cy="259045"/>
    <xdr:sp macro="" textlink="">
      <xdr:nvSpPr>
        <xdr:cNvPr id="401" name="テキスト ボックス 400"/>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2" name="円/楕円 401"/>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3" name="テキスト ボックス 402"/>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様に、充当可能財源等が将来負担額を上回り、マイナスという結果となっている。このことから現在の財政状況だけでなく、将来の財政状況も、現時点では、非常に健全かつ弾性力のある財政構造であることが言え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8,752
8,729
113.62
5,866,463
5,714,138
130,827
3,212,893
6,087,930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前年度副町長の任命が年度途中であったことによる特別職等の給与の増によって、経常的経費が増えたため、経常収支比率は</a:t>
          </a:r>
          <a:r>
            <a:rPr kumimoji="1" lang="en-US" altLang="ja-JP" sz="1300">
              <a:latin typeface="ＭＳ Ｐゴシック"/>
            </a:rPr>
            <a:t>0.4%</a:t>
          </a:r>
          <a:r>
            <a:rPr kumimoji="1" lang="ja-JP" altLang="en-US" sz="1300">
              <a:latin typeface="ＭＳ Ｐゴシック"/>
            </a:rPr>
            <a:t>の増となっている。今後も引き続き計画的な人件費の抑制に努めつつ、行政サービスを低下させることがないよう、事務処理の適正化及び効率化を図り、適切な定員管理に努める。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124714</xdr:rowOff>
    </xdr:from>
    <xdr:to>
      <xdr:col>7</xdr:col>
      <xdr:colOff>15875</xdr:colOff>
      <xdr:row>35</xdr:row>
      <xdr:rowOff>143002</xdr:rowOff>
    </xdr:to>
    <xdr:cxnSp macro="">
      <xdr:nvCxnSpPr>
        <xdr:cNvPr id="62" name="直線コネクタ 61"/>
        <xdr:cNvCxnSpPr/>
      </xdr:nvCxnSpPr>
      <xdr:spPr>
        <a:xfrm>
          <a:off x="3987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36</xdr:row>
      <xdr:rowOff>12700</xdr:rowOff>
    </xdr:to>
    <xdr:cxnSp macro="">
      <xdr:nvCxnSpPr>
        <xdr:cNvPr id="65" name="直線コネクタ 64"/>
        <xdr:cNvCxnSpPr/>
      </xdr:nvCxnSpPr>
      <xdr:spPr>
        <a:xfrm flipV="1">
          <a:off x="3098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85852</xdr:rowOff>
    </xdr:to>
    <xdr:cxnSp macro="">
      <xdr:nvCxnSpPr>
        <xdr:cNvPr id="68" name="直線コネクタ 67"/>
        <xdr:cNvCxnSpPr/>
      </xdr:nvCxnSpPr>
      <xdr:spPr>
        <a:xfrm flipV="1">
          <a:off x="2209800" y="6184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85852</xdr:rowOff>
    </xdr:to>
    <xdr:cxnSp macro="">
      <xdr:nvCxnSpPr>
        <xdr:cNvPr id="71" name="直線コネクタ 70"/>
        <xdr:cNvCxnSpPr/>
      </xdr:nvCxnSpPr>
      <xdr:spPr>
        <a:xfrm>
          <a:off x="1320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1" name="円/楕円 80"/>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108729</xdr:rowOff>
    </xdr:from>
    <xdr:ext cx="762000" cy="259045"/>
    <xdr:sp macro="" textlink="">
      <xdr:nvSpPr>
        <xdr:cNvPr id="82"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3" name="円/楕円 82"/>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4" name="テキスト ボックス 83"/>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5" name="円/楕円 84"/>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6" name="テキスト ボックス 8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7" name="円/楕円 86"/>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88" name="テキスト ボックス 87"/>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89" name="円/楕円 88"/>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0" name="テキスト ボックス 89"/>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認定こども園等に対する委託料の増加</a:t>
          </a:r>
          <a:r>
            <a:rPr kumimoji="1" lang="ja-JP" altLang="ja-JP" sz="1300">
              <a:solidFill>
                <a:schemeClr val="dk1"/>
              </a:solidFill>
              <a:effectLst/>
              <a:latin typeface="+mn-lt"/>
              <a:ea typeface="+mn-ea"/>
              <a:cs typeface="+mn-cs"/>
            </a:rPr>
            <a:t>により、経常収支比率は昨年から</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の増となった。近年、物件費は上昇傾向にあり類似団体平均や県平均を上回っている。今後は、さらなる経費の抑制、適正化に努める。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16</xdr:row>
      <xdr:rowOff>154432</xdr:rowOff>
    </xdr:to>
    <xdr:cxnSp macro="">
      <xdr:nvCxnSpPr>
        <xdr:cNvPr id="120" name="直線コネクタ 119"/>
        <xdr:cNvCxnSpPr/>
      </xdr:nvCxnSpPr>
      <xdr:spPr>
        <a:xfrm>
          <a:off x="15671800" y="2893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149860</xdr:rowOff>
    </xdr:to>
    <xdr:cxnSp macro="">
      <xdr:nvCxnSpPr>
        <xdr:cNvPr id="123" name="直線コネクタ 122"/>
        <xdr:cNvCxnSpPr/>
      </xdr:nvCxnSpPr>
      <xdr:spPr>
        <a:xfrm>
          <a:off x="14782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104140</xdr:rowOff>
    </xdr:to>
    <xdr:cxnSp macro="">
      <xdr:nvCxnSpPr>
        <xdr:cNvPr id="126" name="直線コネクタ 125"/>
        <xdr:cNvCxnSpPr/>
      </xdr:nvCxnSpPr>
      <xdr:spPr>
        <a:xfrm>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58420</xdr:rowOff>
    </xdr:to>
    <xdr:cxnSp macro="">
      <xdr:nvCxnSpPr>
        <xdr:cNvPr id="129" name="直線コネクタ 128"/>
        <xdr:cNvCxnSpPr/>
      </xdr:nvCxnSpPr>
      <xdr:spPr>
        <a:xfrm>
          <a:off x="13004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103632</xdr:rowOff>
    </xdr:from>
    <xdr:to>
      <xdr:col>24</xdr:col>
      <xdr:colOff>82550</xdr:colOff>
      <xdr:row>17</xdr:row>
      <xdr:rowOff>33782</xdr:rowOff>
    </xdr:to>
    <xdr:sp macro="" textlink="">
      <xdr:nvSpPr>
        <xdr:cNvPr id="139" name="円/楕円 138"/>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75709</xdr:rowOff>
    </xdr:from>
    <xdr:ext cx="762000" cy="259045"/>
    <xdr:sp macro="" textlink="">
      <xdr:nvSpPr>
        <xdr:cNvPr id="140" name="物件費該当値テキスト"/>
        <xdr:cNvSpPr txBox="1"/>
      </xdr:nvSpPr>
      <xdr:spPr>
        <a:xfrm>
          <a:off x="165989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1" name="円/楕円 140"/>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2" name="テキスト ボックス 141"/>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3" name="円/楕円 142"/>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4" name="テキスト ボックス 14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5" name="円/楕円 144"/>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46" name="テキスト ボックス 145"/>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47" name="円/楕円 146"/>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48" name="テキスト ボックス 147"/>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扶助費については引き続き、子ども医療費の</a:t>
          </a:r>
          <a:r>
            <a:rPr kumimoji="1" lang="en-US" altLang="ja-JP" sz="1300">
              <a:latin typeface="ＭＳ Ｐゴシック"/>
            </a:rPr>
            <a:t>18</a:t>
          </a:r>
          <a:r>
            <a:rPr kumimoji="1" lang="ja-JP" altLang="en-US" sz="1300">
              <a:latin typeface="ＭＳ Ｐゴシック"/>
            </a:rPr>
            <a:t>歳までの医療費無料化を実施している。経常経費は前年度並みであるが、分子が上がり、分母が下がったことにより経常収支比率は△</a:t>
          </a:r>
          <a:r>
            <a:rPr kumimoji="1" lang="en-US" altLang="ja-JP" sz="1300">
              <a:latin typeface="ＭＳ Ｐゴシック"/>
            </a:rPr>
            <a:t>0.8%</a:t>
          </a:r>
          <a:r>
            <a:rPr kumimoji="1" lang="ja-JP" altLang="en-US" sz="1300">
              <a:latin typeface="ＭＳ Ｐゴシック"/>
            </a:rPr>
            <a:t>と類似団体平均を下回った。今後も子育て施策等を実施していく予定だが、財政状況を圧迫することがないよう注意し現在の水準を維持できるように努める。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107950</xdr:rowOff>
    </xdr:to>
    <xdr:cxnSp macro="">
      <xdr:nvCxnSpPr>
        <xdr:cNvPr id="181" name="直線コネクタ 180"/>
        <xdr:cNvCxnSpPr/>
      </xdr:nvCxnSpPr>
      <xdr:spPr>
        <a:xfrm flipV="1">
          <a:off x="3987800" y="9213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107950</xdr:rowOff>
    </xdr:to>
    <xdr:cxnSp macro="">
      <xdr:nvCxnSpPr>
        <xdr:cNvPr id="184" name="直線コネクタ 183"/>
        <xdr:cNvCxnSpPr/>
      </xdr:nvCxnSpPr>
      <xdr:spPr>
        <a:xfrm>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87" name="直線コネクタ 186"/>
        <xdr:cNvCxnSpPr/>
      </xdr:nvCxnSpPr>
      <xdr:spPr>
        <a:xfrm flipV="1">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0" name="直線コネクタ 189"/>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0" name="円/楕円 199"/>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1"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2" name="円/楕円 201"/>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143527</xdr:rowOff>
    </xdr:from>
    <xdr:ext cx="736600" cy="259045"/>
    <xdr:sp macro="" textlink="">
      <xdr:nvSpPr>
        <xdr:cNvPr id="203" name="テキスト ボックス 202"/>
        <xdr:cNvSpPr txBox="1"/>
      </xdr:nvSpPr>
      <xdr:spPr>
        <a:xfrm>
          <a:off x="3606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6" name="円/楕円 20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7" name="テキスト ボックス 20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8" name="円/楕円 20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09" name="テキスト ボックス 208"/>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前年度に比べ国民健康保険特別会計への繰出金は減少したものの、後期・介護特別会計への繰出金が増加したため昨年より</a:t>
          </a:r>
          <a:r>
            <a:rPr kumimoji="1" lang="en-US" altLang="ja-JP" sz="1300">
              <a:latin typeface="ＭＳ Ｐゴシック"/>
            </a:rPr>
            <a:t>0.3%</a:t>
          </a:r>
          <a:r>
            <a:rPr kumimoji="1" lang="ja-JP" altLang="en-US" sz="1300">
              <a:latin typeface="ＭＳ Ｐゴシック"/>
            </a:rPr>
            <a:t>の増となった。いずれの会計も現状は大変厳しい状況にあり、各会計への繰出金の増加が見込まれるため、税収、保険料等の歳入確保により一層努めていく。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75565</xdr:rowOff>
    </xdr:from>
    <xdr:to>
      <xdr:col>24</xdr:col>
      <xdr:colOff>31750</xdr:colOff>
      <xdr:row>57</xdr:row>
      <xdr:rowOff>92710</xdr:rowOff>
    </xdr:to>
    <xdr:cxnSp macro="">
      <xdr:nvCxnSpPr>
        <xdr:cNvPr id="237" name="直線コネクタ 236"/>
        <xdr:cNvCxnSpPr/>
      </xdr:nvCxnSpPr>
      <xdr:spPr>
        <a:xfrm>
          <a:off x="15671800" y="98482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75565</xdr:rowOff>
    </xdr:from>
    <xdr:to>
      <xdr:col>22</xdr:col>
      <xdr:colOff>565150</xdr:colOff>
      <xdr:row>57</xdr:row>
      <xdr:rowOff>92710</xdr:rowOff>
    </xdr:to>
    <xdr:cxnSp macro="">
      <xdr:nvCxnSpPr>
        <xdr:cNvPr id="240" name="直線コネクタ 239"/>
        <xdr:cNvCxnSpPr/>
      </xdr:nvCxnSpPr>
      <xdr:spPr>
        <a:xfrm flipV="1">
          <a:off x="14782800" y="9848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52705</xdr:rowOff>
    </xdr:from>
    <xdr:to>
      <xdr:col>21</xdr:col>
      <xdr:colOff>361950</xdr:colOff>
      <xdr:row>57</xdr:row>
      <xdr:rowOff>92710</xdr:rowOff>
    </xdr:to>
    <xdr:cxnSp macro="">
      <xdr:nvCxnSpPr>
        <xdr:cNvPr id="243" name="直線コネクタ 242"/>
        <xdr:cNvCxnSpPr/>
      </xdr:nvCxnSpPr>
      <xdr:spPr>
        <a:xfrm>
          <a:off x="13893800" y="98253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41275</xdr:rowOff>
    </xdr:from>
    <xdr:to>
      <xdr:col>20</xdr:col>
      <xdr:colOff>158750</xdr:colOff>
      <xdr:row>57</xdr:row>
      <xdr:rowOff>52705</xdr:rowOff>
    </xdr:to>
    <xdr:cxnSp macro="">
      <xdr:nvCxnSpPr>
        <xdr:cNvPr id="246" name="直線コネクタ 245"/>
        <xdr:cNvCxnSpPr/>
      </xdr:nvCxnSpPr>
      <xdr:spPr>
        <a:xfrm>
          <a:off x="13004800" y="9813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56" name="円/楕円 255"/>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58437</xdr:rowOff>
    </xdr:from>
    <xdr:ext cx="762000" cy="259045"/>
    <xdr:sp macro="" textlink="">
      <xdr:nvSpPr>
        <xdr:cNvPr id="257" name="その他該当値テキスト"/>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24765</xdr:rowOff>
    </xdr:from>
    <xdr:to>
      <xdr:col>22</xdr:col>
      <xdr:colOff>615950</xdr:colOff>
      <xdr:row>57</xdr:row>
      <xdr:rowOff>126365</xdr:rowOff>
    </xdr:to>
    <xdr:sp macro="" textlink="">
      <xdr:nvSpPr>
        <xdr:cNvPr id="258" name="円/楕円 257"/>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136542</xdr:rowOff>
    </xdr:from>
    <xdr:ext cx="736600" cy="259045"/>
    <xdr:sp macro="" textlink="">
      <xdr:nvSpPr>
        <xdr:cNvPr id="259" name="テキスト ボックス 258"/>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0" name="円/楕円 25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61" name="テキスト ボックス 260"/>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xdr:rowOff>
    </xdr:from>
    <xdr:to>
      <xdr:col>20</xdr:col>
      <xdr:colOff>209550</xdr:colOff>
      <xdr:row>57</xdr:row>
      <xdr:rowOff>103505</xdr:rowOff>
    </xdr:to>
    <xdr:sp macro="" textlink="">
      <xdr:nvSpPr>
        <xdr:cNvPr id="262" name="円/楕円 261"/>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113682</xdr:rowOff>
    </xdr:from>
    <xdr:ext cx="762000" cy="259045"/>
    <xdr:sp macro="" textlink="">
      <xdr:nvSpPr>
        <xdr:cNvPr id="263" name="テキスト ボックス 262"/>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64" name="円/楕円 263"/>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65" name="テキスト ボックス 264"/>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補助費等のうち約</a:t>
          </a:r>
          <a:r>
            <a:rPr kumimoji="1" lang="en-US" altLang="ja-JP" sz="1300">
              <a:latin typeface="ＭＳ Ｐゴシック"/>
            </a:rPr>
            <a:t>50%</a:t>
          </a:r>
          <a:r>
            <a:rPr kumimoji="1" lang="ja-JP" altLang="en-US" sz="1300">
              <a:latin typeface="ＭＳ Ｐゴシック"/>
            </a:rPr>
            <a:t>を一部事務組合に対する負担金が占めており、負担金の増減による影響が大きく、今年度はその影響で</a:t>
          </a:r>
          <a:r>
            <a:rPr kumimoji="1" lang="en-US" altLang="ja-JP" sz="1300">
              <a:latin typeface="ＭＳ Ｐゴシック"/>
            </a:rPr>
            <a:t>0.9%</a:t>
          </a:r>
          <a:r>
            <a:rPr kumimoji="1" lang="ja-JP" altLang="en-US" sz="1300">
              <a:latin typeface="ＭＳ Ｐゴシック"/>
            </a:rPr>
            <a:t>の増加となった。今後も印南町が実施する各種団体補助金や若者定住促進事業に係る経費が多額になっていくことから、補助金の補助対象経費の明確化及び事業効果の検証を踏まえ、見直しや廃止を含めた効果的な執行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148227</xdr:rowOff>
    </xdr:from>
    <xdr:to>
      <xdr:col>24</xdr:col>
      <xdr:colOff>31750</xdr:colOff>
      <xdr:row>38</xdr:row>
      <xdr:rowOff>35560</xdr:rowOff>
    </xdr:to>
    <xdr:cxnSp macro="">
      <xdr:nvCxnSpPr>
        <xdr:cNvPr id="299" name="直線コネクタ 298"/>
        <xdr:cNvCxnSpPr/>
      </xdr:nvCxnSpPr>
      <xdr:spPr>
        <a:xfrm>
          <a:off x="15671800" y="64918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148227</xdr:rowOff>
    </xdr:from>
    <xdr:to>
      <xdr:col>22</xdr:col>
      <xdr:colOff>565150</xdr:colOff>
      <xdr:row>38</xdr:row>
      <xdr:rowOff>48623</xdr:rowOff>
    </xdr:to>
    <xdr:cxnSp macro="">
      <xdr:nvCxnSpPr>
        <xdr:cNvPr id="302" name="直線コネクタ 301"/>
        <xdr:cNvCxnSpPr/>
      </xdr:nvCxnSpPr>
      <xdr:spPr>
        <a:xfrm flipV="1">
          <a:off x="14782800" y="64918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48623</xdr:rowOff>
    </xdr:to>
    <xdr:cxnSp macro="">
      <xdr:nvCxnSpPr>
        <xdr:cNvPr id="305" name="直線コネクタ 304"/>
        <xdr:cNvCxnSpPr/>
      </xdr:nvCxnSpPr>
      <xdr:spPr>
        <a:xfrm>
          <a:off x="13893800" y="65506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135164</xdr:rowOff>
    </xdr:from>
    <xdr:to>
      <xdr:col>20</xdr:col>
      <xdr:colOff>158750</xdr:colOff>
      <xdr:row>38</xdr:row>
      <xdr:rowOff>35560</xdr:rowOff>
    </xdr:to>
    <xdr:cxnSp macro="">
      <xdr:nvCxnSpPr>
        <xdr:cNvPr id="308" name="直線コネクタ 307"/>
        <xdr:cNvCxnSpPr/>
      </xdr:nvCxnSpPr>
      <xdr:spPr>
        <a:xfrm>
          <a:off x="13004800" y="647881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18" name="円/楕円 31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1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97427</xdr:rowOff>
    </xdr:from>
    <xdr:to>
      <xdr:col>22</xdr:col>
      <xdr:colOff>615950</xdr:colOff>
      <xdr:row>38</xdr:row>
      <xdr:rowOff>27577</xdr:rowOff>
    </xdr:to>
    <xdr:sp macro="" textlink="">
      <xdr:nvSpPr>
        <xdr:cNvPr id="320" name="円/楕円 319"/>
        <xdr:cNvSpPr/>
      </xdr:nvSpPr>
      <xdr:spPr>
        <a:xfrm>
          <a:off x="15621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12354</xdr:rowOff>
    </xdr:from>
    <xdr:ext cx="736600" cy="259045"/>
    <xdr:sp macro="" textlink="">
      <xdr:nvSpPr>
        <xdr:cNvPr id="321" name="テキスト ボックス 320"/>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169273</xdr:rowOff>
    </xdr:from>
    <xdr:to>
      <xdr:col>21</xdr:col>
      <xdr:colOff>412750</xdr:colOff>
      <xdr:row>38</xdr:row>
      <xdr:rowOff>99423</xdr:rowOff>
    </xdr:to>
    <xdr:sp macro="" textlink="">
      <xdr:nvSpPr>
        <xdr:cNvPr id="322" name="円/楕円 321"/>
        <xdr:cNvSpPr/>
      </xdr:nvSpPr>
      <xdr:spPr>
        <a:xfrm>
          <a:off x="14732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84200</xdr:rowOff>
    </xdr:from>
    <xdr:ext cx="762000" cy="259045"/>
    <xdr:sp macro="" textlink="">
      <xdr:nvSpPr>
        <xdr:cNvPr id="323" name="テキスト ボックス 322"/>
        <xdr:cNvSpPr txBox="1"/>
      </xdr:nvSpPr>
      <xdr:spPr>
        <a:xfrm>
          <a:off x="14401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24" name="円/楕円 323"/>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25" name="テキスト ボックス 324"/>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84364</xdr:rowOff>
    </xdr:from>
    <xdr:to>
      <xdr:col>19</xdr:col>
      <xdr:colOff>6350</xdr:colOff>
      <xdr:row>38</xdr:row>
      <xdr:rowOff>14514</xdr:rowOff>
    </xdr:to>
    <xdr:sp macro="" textlink="">
      <xdr:nvSpPr>
        <xdr:cNvPr id="326" name="円/楕円 325"/>
        <xdr:cNvSpPr/>
      </xdr:nvSpPr>
      <xdr:spPr>
        <a:xfrm>
          <a:off x="12954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170742</xdr:rowOff>
    </xdr:from>
    <xdr:ext cx="762000" cy="259045"/>
    <xdr:sp macro="" textlink="">
      <xdr:nvSpPr>
        <xdr:cNvPr id="327" name="テキスト ボックス 326"/>
        <xdr:cNvSpPr txBox="1"/>
      </xdr:nvSpPr>
      <xdr:spPr>
        <a:xfrm>
          <a:off x="12623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定期的な繰上償還の実施により、公債費を抑制してきたが、来年度には、新庁舎建設事業等による緊急防災・減災事業債の借入を控えているため、今後の公債費の増加が予想される。本年度より、過疎市町村に指定されたため、過疎対策事業債の借入が可能となりさらなる借入が見込まれる。今後も、新規発行の抑制や公債費の繰上償還を実施し、適正な財政運営に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78</xdr:row>
      <xdr:rowOff>104139</xdr:rowOff>
    </xdr:to>
    <xdr:cxnSp macro="">
      <xdr:nvCxnSpPr>
        <xdr:cNvPr id="357" name="直線コネクタ 356"/>
        <xdr:cNvCxnSpPr/>
      </xdr:nvCxnSpPr>
      <xdr:spPr>
        <a:xfrm flipV="1">
          <a:off x="3987800" y="134680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127000</xdr:rowOff>
    </xdr:to>
    <xdr:cxnSp macro="">
      <xdr:nvCxnSpPr>
        <xdr:cNvPr id="360" name="直線コネクタ 359"/>
        <xdr:cNvCxnSpPr/>
      </xdr:nvCxnSpPr>
      <xdr:spPr>
        <a:xfrm flipV="1">
          <a:off x="3098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127000</xdr:rowOff>
    </xdr:to>
    <xdr:cxnSp macro="">
      <xdr:nvCxnSpPr>
        <xdr:cNvPr id="363" name="直線コネクタ 362"/>
        <xdr:cNvCxnSpPr/>
      </xdr:nvCxnSpPr>
      <xdr:spPr>
        <a:xfrm>
          <a:off x="2209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81280</xdr:rowOff>
    </xdr:to>
    <xdr:cxnSp macro="">
      <xdr:nvCxnSpPr>
        <xdr:cNvPr id="366" name="直線コネクタ 365"/>
        <xdr:cNvCxnSpPr/>
      </xdr:nvCxnSpPr>
      <xdr:spPr>
        <a:xfrm>
          <a:off x="1320800" y="134178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76" name="円/楕円 37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7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78" name="円/楕円 377"/>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9" name="テキスト ボックス 378"/>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0" name="円/楕円 37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81" name="テキスト ボックス 380"/>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2" name="円/楕円 38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3" name="テキスト ボックス 382"/>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84" name="円/楕円 383"/>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105681</xdr:rowOff>
    </xdr:from>
    <xdr:ext cx="762000" cy="259045"/>
    <xdr:sp macro="" textlink="">
      <xdr:nvSpPr>
        <xdr:cNvPr id="385" name="テキスト ボックス 384"/>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公債費以外の部分について前年度まで減少傾向にあったが、本年度では</a:t>
          </a:r>
          <a:r>
            <a:rPr kumimoji="1" lang="en-US" altLang="ja-JP" sz="1300">
              <a:latin typeface="ＭＳ Ｐゴシック"/>
            </a:rPr>
            <a:t>0.9%</a:t>
          </a:r>
          <a:r>
            <a:rPr kumimoji="1" lang="ja-JP" altLang="en-US" sz="1300">
              <a:latin typeface="ＭＳ Ｐゴシック"/>
            </a:rPr>
            <a:t>の増加となっている。人件費において経常的経費が増加したことや、物件費において委託料等に要する経費が増加したことが大きな要因である。今後は、行政経費の抑制、適正化に努めていく。</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61685</xdr:rowOff>
    </xdr:from>
    <xdr:to>
      <xdr:col>24</xdr:col>
      <xdr:colOff>31750</xdr:colOff>
      <xdr:row>74</xdr:row>
      <xdr:rowOff>91077</xdr:rowOff>
    </xdr:to>
    <xdr:cxnSp macro="">
      <xdr:nvCxnSpPr>
        <xdr:cNvPr id="420" name="直線コネクタ 419"/>
        <xdr:cNvCxnSpPr/>
      </xdr:nvCxnSpPr>
      <xdr:spPr>
        <a:xfrm>
          <a:off x="15671800" y="127489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61685</xdr:rowOff>
    </xdr:from>
    <xdr:to>
      <xdr:col>22</xdr:col>
      <xdr:colOff>565150</xdr:colOff>
      <xdr:row>74</xdr:row>
      <xdr:rowOff>107406</xdr:rowOff>
    </xdr:to>
    <xdr:cxnSp macro="">
      <xdr:nvCxnSpPr>
        <xdr:cNvPr id="423" name="直線コネクタ 422"/>
        <xdr:cNvCxnSpPr/>
      </xdr:nvCxnSpPr>
      <xdr:spPr>
        <a:xfrm flipV="1">
          <a:off x="14782800" y="127489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107406</xdr:rowOff>
    </xdr:from>
    <xdr:to>
      <xdr:col>21</xdr:col>
      <xdr:colOff>361950</xdr:colOff>
      <xdr:row>74</xdr:row>
      <xdr:rowOff>110672</xdr:rowOff>
    </xdr:to>
    <xdr:cxnSp macro="">
      <xdr:nvCxnSpPr>
        <xdr:cNvPr id="426" name="直線コネクタ 425"/>
        <xdr:cNvCxnSpPr/>
      </xdr:nvCxnSpPr>
      <xdr:spPr>
        <a:xfrm flipV="1">
          <a:off x="13893800" y="127947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171087</xdr:rowOff>
    </xdr:from>
    <xdr:to>
      <xdr:col>20</xdr:col>
      <xdr:colOff>158750</xdr:colOff>
      <xdr:row>74</xdr:row>
      <xdr:rowOff>110672</xdr:rowOff>
    </xdr:to>
    <xdr:cxnSp macro="">
      <xdr:nvCxnSpPr>
        <xdr:cNvPr id="429" name="直線コネクタ 428"/>
        <xdr:cNvCxnSpPr/>
      </xdr:nvCxnSpPr>
      <xdr:spPr>
        <a:xfrm>
          <a:off x="13004800" y="1268693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40277</xdr:rowOff>
    </xdr:from>
    <xdr:to>
      <xdr:col>24</xdr:col>
      <xdr:colOff>82550</xdr:colOff>
      <xdr:row>74</xdr:row>
      <xdr:rowOff>141877</xdr:rowOff>
    </xdr:to>
    <xdr:sp macro="" textlink="">
      <xdr:nvSpPr>
        <xdr:cNvPr id="439" name="円/楕円 438"/>
        <xdr:cNvSpPr/>
      </xdr:nvSpPr>
      <xdr:spPr>
        <a:xfrm>
          <a:off x="164592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56804</xdr:rowOff>
    </xdr:from>
    <xdr:ext cx="762000" cy="259045"/>
    <xdr:sp macro="" textlink="">
      <xdr:nvSpPr>
        <xdr:cNvPr id="440" name="公債費以外該当値テキスト"/>
        <xdr:cNvSpPr txBox="1"/>
      </xdr:nvSpPr>
      <xdr:spPr>
        <a:xfrm>
          <a:off x="16598900" y="125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10885</xdr:rowOff>
    </xdr:from>
    <xdr:to>
      <xdr:col>22</xdr:col>
      <xdr:colOff>615950</xdr:colOff>
      <xdr:row>74</xdr:row>
      <xdr:rowOff>112485</xdr:rowOff>
    </xdr:to>
    <xdr:sp macro="" textlink="">
      <xdr:nvSpPr>
        <xdr:cNvPr id="441" name="円/楕円 440"/>
        <xdr:cNvSpPr/>
      </xdr:nvSpPr>
      <xdr:spPr>
        <a:xfrm>
          <a:off x="15621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122662</xdr:rowOff>
    </xdr:from>
    <xdr:ext cx="736600" cy="259045"/>
    <xdr:sp macro="" textlink="">
      <xdr:nvSpPr>
        <xdr:cNvPr id="442" name="テキスト ボックス 441"/>
        <xdr:cNvSpPr txBox="1"/>
      </xdr:nvSpPr>
      <xdr:spPr>
        <a:xfrm>
          <a:off x="15290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56606</xdr:rowOff>
    </xdr:from>
    <xdr:to>
      <xdr:col>21</xdr:col>
      <xdr:colOff>412750</xdr:colOff>
      <xdr:row>74</xdr:row>
      <xdr:rowOff>158206</xdr:rowOff>
    </xdr:to>
    <xdr:sp macro="" textlink="">
      <xdr:nvSpPr>
        <xdr:cNvPr id="443" name="円/楕円 442"/>
        <xdr:cNvSpPr/>
      </xdr:nvSpPr>
      <xdr:spPr>
        <a:xfrm>
          <a:off x="14732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168383</xdr:rowOff>
    </xdr:from>
    <xdr:ext cx="762000" cy="259045"/>
    <xdr:sp macro="" textlink="">
      <xdr:nvSpPr>
        <xdr:cNvPr id="444" name="テキスト ボックス 443"/>
        <xdr:cNvSpPr txBox="1"/>
      </xdr:nvSpPr>
      <xdr:spPr>
        <a:xfrm>
          <a:off x="14401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59872</xdr:rowOff>
    </xdr:from>
    <xdr:to>
      <xdr:col>20</xdr:col>
      <xdr:colOff>209550</xdr:colOff>
      <xdr:row>74</xdr:row>
      <xdr:rowOff>161472</xdr:rowOff>
    </xdr:to>
    <xdr:sp macro="" textlink="">
      <xdr:nvSpPr>
        <xdr:cNvPr id="445" name="円/楕円 444"/>
        <xdr:cNvSpPr/>
      </xdr:nvSpPr>
      <xdr:spPr>
        <a:xfrm>
          <a:off x="13843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199</xdr:rowOff>
    </xdr:from>
    <xdr:ext cx="762000" cy="259045"/>
    <xdr:sp macro="" textlink="">
      <xdr:nvSpPr>
        <xdr:cNvPr id="446" name="テキスト ボックス 445"/>
        <xdr:cNvSpPr txBox="1"/>
      </xdr:nvSpPr>
      <xdr:spPr>
        <a:xfrm>
          <a:off x="13512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120287</xdr:rowOff>
    </xdr:from>
    <xdr:to>
      <xdr:col>19</xdr:col>
      <xdr:colOff>6350</xdr:colOff>
      <xdr:row>74</xdr:row>
      <xdr:rowOff>50437</xdr:rowOff>
    </xdr:to>
    <xdr:sp macro="" textlink="">
      <xdr:nvSpPr>
        <xdr:cNvPr id="447" name="円/楕円 446"/>
        <xdr:cNvSpPr/>
      </xdr:nvSpPr>
      <xdr:spPr>
        <a:xfrm>
          <a:off x="12954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60614</xdr:rowOff>
    </xdr:from>
    <xdr:ext cx="762000" cy="259045"/>
    <xdr:sp macro="" textlink="">
      <xdr:nvSpPr>
        <xdr:cNvPr id="448" name="テキスト ボックス 447"/>
        <xdr:cNvSpPr txBox="1"/>
      </xdr:nvSpPr>
      <xdr:spPr>
        <a:xfrm>
          <a:off x="12623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和歌山県印南町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55919</xdr:rowOff>
    </xdr:from>
    <xdr:to>
      <xdr:col>4</xdr:col>
      <xdr:colOff>1117600</xdr:colOff>
      <xdr:row>19</xdr:row>
      <xdr:rowOff>58931</xdr:rowOff>
    </xdr:to>
    <xdr:cxnSp macro="">
      <xdr:nvCxnSpPr>
        <xdr:cNvPr id="46" name="直線コネクタ 45"/>
        <xdr:cNvCxnSpPr/>
      </xdr:nvCxnSpPr>
      <xdr:spPr bwMode="auto">
        <a:xfrm>
          <a:off x="5003800" y="3361094"/>
          <a:ext cx="6477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45877</xdr:rowOff>
    </xdr:from>
    <xdr:to>
      <xdr:col>4</xdr:col>
      <xdr:colOff>469900</xdr:colOff>
      <xdr:row>19</xdr:row>
      <xdr:rowOff>55919</xdr:rowOff>
    </xdr:to>
    <xdr:cxnSp macro="">
      <xdr:nvCxnSpPr>
        <xdr:cNvPr id="49" name="直線コネクタ 48"/>
        <xdr:cNvCxnSpPr/>
      </xdr:nvCxnSpPr>
      <xdr:spPr bwMode="auto">
        <a:xfrm>
          <a:off x="4305300" y="3351052"/>
          <a:ext cx="6985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12005</xdr:rowOff>
    </xdr:from>
    <xdr:to>
      <xdr:col>3</xdr:col>
      <xdr:colOff>904875</xdr:colOff>
      <xdr:row>19</xdr:row>
      <xdr:rowOff>45877</xdr:rowOff>
    </xdr:to>
    <xdr:cxnSp macro="">
      <xdr:nvCxnSpPr>
        <xdr:cNvPr id="52" name="直線コネクタ 51"/>
        <xdr:cNvCxnSpPr/>
      </xdr:nvCxnSpPr>
      <xdr:spPr bwMode="auto">
        <a:xfrm>
          <a:off x="3606800" y="3317180"/>
          <a:ext cx="698500" cy="3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167247</xdr:rowOff>
    </xdr:from>
    <xdr:to>
      <xdr:col>3</xdr:col>
      <xdr:colOff>206375</xdr:colOff>
      <xdr:row>19</xdr:row>
      <xdr:rowOff>12005</xdr:rowOff>
    </xdr:to>
    <xdr:cxnSp macro="">
      <xdr:nvCxnSpPr>
        <xdr:cNvPr id="55" name="直線コネクタ 54"/>
        <xdr:cNvCxnSpPr/>
      </xdr:nvCxnSpPr>
      <xdr:spPr bwMode="auto">
        <a:xfrm>
          <a:off x="2908300" y="3300972"/>
          <a:ext cx="698500" cy="1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8131</xdr:rowOff>
    </xdr:from>
    <xdr:to>
      <xdr:col>5</xdr:col>
      <xdr:colOff>34925</xdr:colOff>
      <xdr:row>19</xdr:row>
      <xdr:rowOff>109731</xdr:rowOff>
    </xdr:to>
    <xdr:sp macro="" textlink="">
      <xdr:nvSpPr>
        <xdr:cNvPr id="65" name="円/楕円 64"/>
        <xdr:cNvSpPr/>
      </xdr:nvSpPr>
      <xdr:spPr bwMode="auto">
        <a:xfrm>
          <a:off x="5600700" y="33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88158</xdr:rowOff>
    </xdr:from>
    <xdr:ext cx="762000" cy="259045"/>
    <xdr:sp macro="" textlink="">
      <xdr:nvSpPr>
        <xdr:cNvPr id="66" name="人口1人当たり決算額の推移該当値テキスト130"/>
        <xdr:cNvSpPr txBox="1"/>
      </xdr:nvSpPr>
      <xdr:spPr>
        <a:xfrm>
          <a:off x="5740400" y="322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100,244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5119</xdr:rowOff>
    </xdr:from>
    <xdr:to>
      <xdr:col>4</xdr:col>
      <xdr:colOff>520700</xdr:colOff>
      <xdr:row>19</xdr:row>
      <xdr:rowOff>106719</xdr:rowOff>
    </xdr:to>
    <xdr:sp macro="" textlink="">
      <xdr:nvSpPr>
        <xdr:cNvPr id="67" name="円/楕円 66"/>
        <xdr:cNvSpPr/>
      </xdr:nvSpPr>
      <xdr:spPr bwMode="auto">
        <a:xfrm>
          <a:off x="4953000" y="331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91496</xdr:rowOff>
    </xdr:from>
    <xdr:ext cx="736600" cy="259045"/>
    <xdr:sp macro="" textlink="">
      <xdr:nvSpPr>
        <xdr:cNvPr id="68" name="テキスト ボックス 67"/>
        <xdr:cNvSpPr txBox="1"/>
      </xdr:nvSpPr>
      <xdr:spPr>
        <a:xfrm>
          <a:off x="4622800" y="339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166527</xdr:rowOff>
    </xdr:from>
    <xdr:to>
      <xdr:col>3</xdr:col>
      <xdr:colOff>955675</xdr:colOff>
      <xdr:row>19</xdr:row>
      <xdr:rowOff>96677</xdr:rowOff>
    </xdr:to>
    <xdr:sp macro="" textlink="">
      <xdr:nvSpPr>
        <xdr:cNvPr id="69" name="円/楕円 68"/>
        <xdr:cNvSpPr/>
      </xdr:nvSpPr>
      <xdr:spPr bwMode="auto">
        <a:xfrm>
          <a:off x="4254500" y="33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81454</xdr:rowOff>
    </xdr:from>
    <xdr:ext cx="762000" cy="259045"/>
    <xdr:sp macro="" textlink="">
      <xdr:nvSpPr>
        <xdr:cNvPr id="70" name="テキスト ボックス 69"/>
        <xdr:cNvSpPr txBox="1"/>
      </xdr:nvSpPr>
      <xdr:spPr>
        <a:xfrm>
          <a:off x="3924300" y="338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102,528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132655</xdr:rowOff>
    </xdr:from>
    <xdr:to>
      <xdr:col>3</xdr:col>
      <xdr:colOff>257175</xdr:colOff>
      <xdr:row>19</xdr:row>
      <xdr:rowOff>62805</xdr:rowOff>
    </xdr:to>
    <xdr:sp macro="" textlink="">
      <xdr:nvSpPr>
        <xdr:cNvPr id="71" name="円/楕円 70"/>
        <xdr:cNvSpPr/>
      </xdr:nvSpPr>
      <xdr:spPr bwMode="auto">
        <a:xfrm>
          <a:off x="3556000" y="326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47582</xdr:rowOff>
    </xdr:from>
    <xdr:ext cx="762000" cy="259045"/>
    <xdr:sp macro="" textlink="">
      <xdr:nvSpPr>
        <xdr:cNvPr id="72" name="テキスト ボックス 71"/>
        <xdr:cNvSpPr txBox="1"/>
      </xdr:nvSpPr>
      <xdr:spPr>
        <a:xfrm>
          <a:off x="3225800" y="335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108,455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116447</xdr:rowOff>
    </xdr:from>
    <xdr:to>
      <xdr:col>2</xdr:col>
      <xdr:colOff>692150</xdr:colOff>
      <xdr:row>19</xdr:row>
      <xdr:rowOff>46597</xdr:rowOff>
    </xdr:to>
    <xdr:sp macro="" textlink="">
      <xdr:nvSpPr>
        <xdr:cNvPr id="73" name="円/楕円 72"/>
        <xdr:cNvSpPr/>
      </xdr:nvSpPr>
      <xdr:spPr bwMode="auto">
        <a:xfrm>
          <a:off x="2857500" y="325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31374</xdr:rowOff>
    </xdr:from>
    <xdr:ext cx="762000" cy="259045"/>
    <xdr:sp macro="" textlink="">
      <xdr:nvSpPr>
        <xdr:cNvPr id="74" name="テキスト ボックス 73"/>
        <xdr:cNvSpPr txBox="1"/>
      </xdr:nvSpPr>
      <xdr:spPr>
        <a:xfrm>
          <a:off x="2527300" y="3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284823</xdr:rowOff>
    </xdr:from>
    <xdr:to>
      <xdr:col>4</xdr:col>
      <xdr:colOff>1117600</xdr:colOff>
      <xdr:row>35</xdr:row>
      <xdr:rowOff>303581</xdr:rowOff>
    </xdr:to>
    <xdr:cxnSp macro="">
      <xdr:nvCxnSpPr>
        <xdr:cNvPr id="107" name="直線コネクタ 106"/>
        <xdr:cNvCxnSpPr/>
      </xdr:nvCxnSpPr>
      <xdr:spPr bwMode="auto">
        <a:xfrm>
          <a:off x="5003800" y="6895173"/>
          <a:ext cx="647700" cy="1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259118</xdr:rowOff>
    </xdr:from>
    <xdr:to>
      <xdr:col>4</xdr:col>
      <xdr:colOff>469900</xdr:colOff>
      <xdr:row>35</xdr:row>
      <xdr:rowOff>284823</xdr:rowOff>
    </xdr:to>
    <xdr:cxnSp macro="">
      <xdr:nvCxnSpPr>
        <xdr:cNvPr id="110" name="直線コネクタ 109"/>
        <xdr:cNvCxnSpPr/>
      </xdr:nvCxnSpPr>
      <xdr:spPr bwMode="auto">
        <a:xfrm>
          <a:off x="4305300" y="6869468"/>
          <a:ext cx="698500" cy="2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185230</xdr:rowOff>
    </xdr:from>
    <xdr:to>
      <xdr:col>3</xdr:col>
      <xdr:colOff>904875</xdr:colOff>
      <xdr:row>35</xdr:row>
      <xdr:rowOff>259118</xdr:rowOff>
    </xdr:to>
    <xdr:cxnSp macro="">
      <xdr:nvCxnSpPr>
        <xdr:cNvPr id="113" name="直線コネクタ 112"/>
        <xdr:cNvCxnSpPr/>
      </xdr:nvCxnSpPr>
      <xdr:spPr bwMode="auto">
        <a:xfrm>
          <a:off x="3606800" y="6795580"/>
          <a:ext cx="698500" cy="7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185230</xdr:rowOff>
    </xdr:from>
    <xdr:to>
      <xdr:col>3</xdr:col>
      <xdr:colOff>206375</xdr:colOff>
      <xdr:row>35</xdr:row>
      <xdr:rowOff>193637</xdr:rowOff>
    </xdr:to>
    <xdr:cxnSp macro="">
      <xdr:nvCxnSpPr>
        <xdr:cNvPr id="116" name="直線コネクタ 115"/>
        <xdr:cNvCxnSpPr/>
      </xdr:nvCxnSpPr>
      <xdr:spPr bwMode="auto">
        <a:xfrm flipV="1">
          <a:off x="2908300" y="6795580"/>
          <a:ext cx="698500" cy="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252781</xdr:rowOff>
    </xdr:from>
    <xdr:to>
      <xdr:col>5</xdr:col>
      <xdr:colOff>34925</xdr:colOff>
      <xdr:row>36</xdr:row>
      <xdr:rowOff>11481</xdr:rowOff>
    </xdr:to>
    <xdr:sp macro="" textlink="">
      <xdr:nvSpPr>
        <xdr:cNvPr id="126" name="円/楕円 125"/>
        <xdr:cNvSpPr/>
      </xdr:nvSpPr>
      <xdr:spPr bwMode="auto">
        <a:xfrm>
          <a:off x="5600700" y="686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224858</xdr:rowOff>
    </xdr:from>
    <xdr:ext cx="762000" cy="259045"/>
    <xdr:sp macro="" textlink="">
      <xdr:nvSpPr>
        <xdr:cNvPr id="127" name="人口1人当たり決算額の推移該当値テキスト445"/>
        <xdr:cNvSpPr txBox="1"/>
      </xdr:nvSpPr>
      <xdr:spPr>
        <a:xfrm>
          <a:off x="5740400" y="683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234023</xdr:rowOff>
    </xdr:from>
    <xdr:to>
      <xdr:col>4</xdr:col>
      <xdr:colOff>520700</xdr:colOff>
      <xdr:row>35</xdr:row>
      <xdr:rowOff>335623</xdr:rowOff>
    </xdr:to>
    <xdr:sp macro="" textlink="">
      <xdr:nvSpPr>
        <xdr:cNvPr id="128" name="円/楕円 127"/>
        <xdr:cNvSpPr/>
      </xdr:nvSpPr>
      <xdr:spPr bwMode="auto">
        <a:xfrm>
          <a:off x="4953000" y="684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320400</xdr:rowOff>
    </xdr:from>
    <xdr:ext cx="736600" cy="259045"/>
    <xdr:sp macro="" textlink="">
      <xdr:nvSpPr>
        <xdr:cNvPr id="129" name="テキスト ボックス 128"/>
        <xdr:cNvSpPr txBox="1"/>
      </xdr:nvSpPr>
      <xdr:spPr>
        <a:xfrm>
          <a:off x="4622800" y="693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208318</xdr:rowOff>
    </xdr:from>
    <xdr:to>
      <xdr:col>3</xdr:col>
      <xdr:colOff>955675</xdr:colOff>
      <xdr:row>35</xdr:row>
      <xdr:rowOff>309918</xdr:rowOff>
    </xdr:to>
    <xdr:sp macro="" textlink="">
      <xdr:nvSpPr>
        <xdr:cNvPr id="130" name="円/楕円 129"/>
        <xdr:cNvSpPr/>
      </xdr:nvSpPr>
      <xdr:spPr bwMode="auto">
        <a:xfrm>
          <a:off x="4254500" y="68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294695</xdr:rowOff>
    </xdr:from>
    <xdr:ext cx="762000" cy="259045"/>
    <xdr:sp macro="" textlink="">
      <xdr:nvSpPr>
        <xdr:cNvPr id="131" name="テキスト ボックス 130"/>
        <xdr:cNvSpPr txBox="1"/>
      </xdr:nvSpPr>
      <xdr:spPr>
        <a:xfrm>
          <a:off x="3924300" y="69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134430</xdr:rowOff>
    </xdr:from>
    <xdr:to>
      <xdr:col>3</xdr:col>
      <xdr:colOff>257175</xdr:colOff>
      <xdr:row>35</xdr:row>
      <xdr:rowOff>236030</xdr:rowOff>
    </xdr:to>
    <xdr:sp macro="" textlink="">
      <xdr:nvSpPr>
        <xdr:cNvPr id="132" name="円/楕円 131"/>
        <xdr:cNvSpPr/>
      </xdr:nvSpPr>
      <xdr:spPr bwMode="auto">
        <a:xfrm>
          <a:off x="3556000" y="674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220807</xdr:rowOff>
    </xdr:from>
    <xdr:ext cx="762000" cy="259045"/>
    <xdr:sp macro="" textlink="">
      <xdr:nvSpPr>
        <xdr:cNvPr id="133" name="テキスト ボックス 132"/>
        <xdr:cNvSpPr txBox="1"/>
      </xdr:nvSpPr>
      <xdr:spPr>
        <a:xfrm>
          <a:off x="3225800" y="683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142837</xdr:rowOff>
    </xdr:from>
    <xdr:to>
      <xdr:col>2</xdr:col>
      <xdr:colOff>692150</xdr:colOff>
      <xdr:row>35</xdr:row>
      <xdr:rowOff>244437</xdr:rowOff>
    </xdr:to>
    <xdr:sp macro="" textlink="">
      <xdr:nvSpPr>
        <xdr:cNvPr id="134" name="円/楕円 133"/>
        <xdr:cNvSpPr/>
      </xdr:nvSpPr>
      <xdr:spPr bwMode="auto">
        <a:xfrm>
          <a:off x="2857500" y="67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229214</xdr:rowOff>
    </xdr:from>
    <xdr:ext cx="762000" cy="259045"/>
    <xdr:sp macro="" textlink="">
      <xdr:nvSpPr>
        <xdr:cNvPr id="135" name="テキスト ボックス 134"/>
        <xdr:cNvSpPr txBox="1"/>
      </xdr:nvSpPr>
      <xdr:spPr>
        <a:xfrm>
          <a:off x="2527300" y="68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年度以降に実施が予定されている紀の国わかやま国体や新庁舎建設事業など大型事業が今後控えているため、計画的な基金の積立を実施していく。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を生じる会計はなく、全会計において黒字であった。簡易水道事業特別会計では簡易水道統合事業の実施により、今後の公債費の増加が予想される。また、農業集落排水事業特別会計については、農集基金の取り崩しによって黒字を維持している状況である。いずれの特別会計においても独立採算の原則に立ち返り、経費の削減及び保険税や料金収入の見直し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終了に伴い、元利償還金が減少した。一部事務組合については、病院事業債の償還が始まり増加となった。今後の新庁舎建設事業や公営住宅建設事業及び簡易水道統合事業の実施による借入や公営企業債の元利償還金に対する繰入金の増が見込まれているため、一層の税収や使用料等の確保に努めるとともに、起債の発行制限や繰上償還等により、元利償還金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前年度に引き続き充当可能財源が将来負担額を上回り、将来負担比率の分子はマイナスとなった。来年度には、新庁舎建設事業などの緊急防災・減災事業債を活用した防災対策事業が控えており、さらに過疎市町村に指定されたことにより過疎対策事業債を活用可能となったため、今後の地方債残高の増加が見込まれる。また、簡易水道特別会計においても簡易水道統合事業の実施により公営企業債の繰入見込額が年々増加傾向にある。今後は、地方債の発行抑制や繰上償還を積極的に実施し、適正な地方債の借入に努めていく。また、充当可能基金は、財政計画に基づいた基金の積立を実施しており、良好な水準を維持できている。今後も、財政計画に基づいた積立を行い適正な基金残高を維持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7" workbookViewId="0">
      <selection activeCell="M44" sqref="M4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5866463</v>
      </c>
      <c r="BO4" s="379"/>
      <c r="BP4" s="379"/>
      <c r="BQ4" s="379"/>
      <c r="BR4" s="379"/>
      <c r="BS4" s="379"/>
      <c r="BT4" s="379"/>
      <c r="BU4" s="380"/>
      <c r="BV4" s="378">
        <v>5954001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4.0999999999999996</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5714138</v>
      </c>
      <c r="BO5" s="384"/>
      <c r="BP5" s="384"/>
      <c r="BQ5" s="384"/>
      <c r="BR5" s="384"/>
      <c r="BS5" s="384"/>
      <c r="BT5" s="384"/>
      <c r="BU5" s="385"/>
      <c r="BV5" s="383">
        <v>5806049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79.2</v>
      </c>
      <c r="CU5" s="354"/>
      <c r="CV5" s="354"/>
      <c r="CW5" s="354"/>
      <c r="CX5" s="354"/>
      <c r="CY5" s="354"/>
      <c r="CZ5" s="354"/>
      <c r="DA5" s="355"/>
      <c r="DB5" s="353">
        <v>78.5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152325</v>
      </c>
      <c r="BO6" s="384"/>
      <c r="BP6" s="384"/>
      <c r="BQ6" s="384"/>
      <c r="BR6" s="384"/>
      <c r="BS6" s="384"/>
      <c r="BT6" s="384"/>
      <c r="BU6" s="385"/>
      <c r="BV6" s="383">
        <v>147952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84.1</v>
      </c>
      <c r="CU6" s="530"/>
      <c r="CV6" s="530"/>
      <c r="CW6" s="530"/>
      <c r="CX6" s="530"/>
      <c r="CY6" s="530"/>
      <c r="CZ6" s="530"/>
      <c r="DA6" s="531"/>
      <c r="DB6" s="529">
        <v>83.1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21498</v>
      </c>
      <c r="BO7" s="384"/>
      <c r="BP7" s="384"/>
      <c r="BQ7" s="384"/>
      <c r="BR7" s="384"/>
      <c r="BS7" s="384"/>
      <c r="BT7" s="384"/>
      <c r="BU7" s="385"/>
      <c r="BV7" s="383">
        <v>24290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3212893</v>
      </c>
      <c r="CU7" s="384"/>
      <c r="CV7" s="384"/>
      <c r="CW7" s="384"/>
      <c r="CX7" s="384"/>
      <c r="CY7" s="384"/>
      <c r="CZ7" s="384"/>
      <c r="DA7" s="385"/>
      <c r="DB7" s="383">
        <v>3249922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130827</v>
      </c>
      <c r="BO8" s="384"/>
      <c r="BP8" s="384"/>
      <c r="BQ8" s="384"/>
      <c r="BR8" s="384"/>
      <c r="BS8" s="384"/>
      <c r="BT8" s="384"/>
      <c r="BU8" s="385"/>
      <c r="BV8" s="383">
        <v>123662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0.31</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8606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7165</v>
      </c>
      <c r="BO9" s="384"/>
      <c r="BP9" s="384"/>
      <c r="BQ9" s="384"/>
      <c r="BR9" s="384"/>
      <c r="BS9" s="384"/>
      <c r="BT9" s="384"/>
      <c r="BU9" s="385"/>
      <c r="BV9" s="383">
        <v>-214763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9192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73400</v>
      </c>
      <c r="BO10" s="384"/>
      <c r="BP10" s="384"/>
      <c r="BQ10" s="384"/>
      <c r="BR10" s="384"/>
      <c r="BS10" s="384"/>
      <c r="BT10" s="384"/>
      <c r="BU10" s="385"/>
      <c r="BV10" s="383">
        <v>269400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324</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8752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8729</v>
      </c>
      <c r="S13" s="485"/>
      <c r="T13" s="485"/>
      <c r="U13" s="485"/>
      <c r="V13" s="486"/>
      <c r="W13" s="472" t="s">
        <v>123</v>
      </c>
      <c r="X13" s="396"/>
      <c r="Y13" s="396"/>
      <c r="Z13" s="396"/>
      <c r="AA13" s="396"/>
      <c r="AB13" s="397"/>
      <c r="AC13" s="359">
        <v>1477</v>
      </c>
      <c r="AD13" s="360"/>
      <c r="AE13" s="360"/>
      <c r="AF13" s="360"/>
      <c r="AG13" s="361"/>
      <c r="AH13" s="359">
        <v>1625</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-19111</v>
      </c>
      <c r="BO13" s="384"/>
      <c r="BP13" s="384"/>
      <c r="BQ13" s="384"/>
      <c r="BR13" s="384"/>
      <c r="BS13" s="384"/>
      <c r="BT13" s="384"/>
      <c r="BU13" s="385"/>
      <c r="BV13" s="383">
        <v>54637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8875</v>
      </c>
      <c r="S14" s="485"/>
      <c r="T14" s="485"/>
      <c r="U14" s="485"/>
      <c r="V14" s="486"/>
      <c r="W14" s="487"/>
      <c r="X14" s="399"/>
      <c r="Y14" s="399"/>
      <c r="Z14" s="399"/>
      <c r="AA14" s="399"/>
      <c r="AB14" s="400"/>
      <c r="AC14" s="477">
        <v>34.200000000000003</v>
      </c>
      <c r="AD14" s="478"/>
      <c r="AE14" s="478"/>
      <c r="AF14" s="478"/>
      <c r="AG14" s="479"/>
      <c r="AH14" s="477">
        <v>35.1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8852</v>
      </c>
      <c r="S15" s="485"/>
      <c r="T15" s="485"/>
      <c r="U15" s="485"/>
      <c r="V15" s="486"/>
      <c r="W15" s="472" t="s">
        <v>129</v>
      </c>
      <c r="X15" s="396"/>
      <c r="Y15" s="396"/>
      <c r="Z15" s="396"/>
      <c r="AA15" s="396"/>
      <c r="AB15" s="397"/>
      <c r="AC15" s="359">
        <v>855</v>
      </c>
      <c r="AD15" s="360"/>
      <c r="AE15" s="360"/>
      <c r="AF15" s="360"/>
      <c r="AG15" s="361"/>
      <c r="AH15" s="359">
        <v>1006</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874493</v>
      </c>
      <c r="BO15" s="379"/>
      <c r="BP15" s="379"/>
      <c r="BQ15" s="379"/>
      <c r="BR15" s="379"/>
      <c r="BS15" s="379"/>
      <c r="BT15" s="379"/>
      <c r="BU15" s="380"/>
      <c r="BV15" s="378">
        <v>851970</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19.8</v>
      </c>
      <c r="AD16" s="478"/>
      <c r="AE16" s="478"/>
      <c r="AF16" s="478"/>
      <c r="AG16" s="479"/>
      <c r="AH16" s="477">
        <v>21.7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2781205</v>
      </c>
      <c r="BO16" s="384"/>
      <c r="BP16" s="384"/>
      <c r="BQ16" s="384"/>
      <c r="BR16" s="384"/>
      <c r="BS16" s="384"/>
      <c r="BT16" s="384"/>
      <c r="BU16" s="385"/>
      <c r="BV16" s="383">
        <v>2808262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1985</v>
      </c>
      <c r="AD17" s="360"/>
      <c r="AE17" s="360"/>
      <c r="AF17" s="360"/>
      <c r="AG17" s="361"/>
      <c r="AH17" s="359">
        <v>1999</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1117454</v>
      </c>
      <c r="BO17" s="384"/>
      <c r="BP17" s="384"/>
      <c r="BQ17" s="384"/>
      <c r="BR17" s="384"/>
      <c r="BS17" s="384"/>
      <c r="BT17" s="384"/>
      <c r="BU17" s="385"/>
      <c r="BV17" s="383">
        <v>1088679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113.62</v>
      </c>
      <c r="M18" s="448"/>
      <c r="N18" s="448"/>
      <c r="O18" s="448"/>
      <c r="P18" s="448"/>
      <c r="Q18" s="448"/>
      <c r="R18" s="449"/>
      <c r="S18" s="449"/>
      <c r="T18" s="449"/>
      <c r="U18" s="449"/>
      <c r="V18" s="450"/>
      <c r="W18" s="464"/>
      <c r="X18" s="465"/>
      <c r="Y18" s="465"/>
      <c r="Z18" s="465"/>
      <c r="AA18" s="465"/>
      <c r="AB18" s="473"/>
      <c r="AC18" s="347">
        <v>46</v>
      </c>
      <c r="AD18" s="348"/>
      <c r="AE18" s="348"/>
      <c r="AF18" s="348"/>
      <c r="AG18" s="451"/>
      <c r="AH18" s="347">
        <v>43.2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2579863</v>
      </c>
      <c r="BO18" s="384"/>
      <c r="BP18" s="384"/>
      <c r="BQ18" s="384"/>
      <c r="BR18" s="384"/>
      <c r="BS18" s="384"/>
      <c r="BT18" s="384"/>
      <c r="BU18" s="385"/>
      <c r="BV18" s="383">
        <v>2567239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76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3843874</v>
      </c>
      <c r="BO19" s="384"/>
      <c r="BP19" s="384"/>
      <c r="BQ19" s="384"/>
      <c r="BR19" s="384"/>
      <c r="BS19" s="384"/>
      <c r="BT19" s="384"/>
      <c r="BU19" s="385"/>
      <c r="BV19" s="383">
        <v>4002648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3015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6087930</v>
      </c>
      <c r="BO23" s="384"/>
      <c r="BP23" s="384"/>
      <c r="BQ23" s="384"/>
      <c r="BR23" s="384"/>
      <c r="BS23" s="384"/>
      <c r="BT23" s="384"/>
      <c r="BU23" s="385"/>
      <c r="BV23" s="383">
        <v>5813618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6480</v>
      </c>
      <c r="R24" s="360"/>
      <c r="S24" s="360"/>
      <c r="T24" s="360"/>
      <c r="U24" s="360"/>
      <c r="V24" s="361"/>
      <c r="W24" s="425"/>
      <c r="X24" s="416"/>
      <c r="Y24" s="417"/>
      <c r="Z24" s="356" t="s">
        <v>152</v>
      </c>
      <c r="AA24" s="357"/>
      <c r="AB24" s="357"/>
      <c r="AC24" s="357"/>
      <c r="AD24" s="357"/>
      <c r="AE24" s="357"/>
      <c r="AF24" s="357"/>
      <c r="AG24" s="358"/>
      <c r="AH24" s="359">
        <v>78</v>
      </c>
      <c r="AI24" s="360"/>
      <c r="AJ24" s="360"/>
      <c r="AK24" s="360"/>
      <c r="AL24" s="361"/>
      <c r="AM24" s="359">
        <v>225888</v>
      </c>
      <c r="AN24" s="360"/>
      <c r="AO24" s="360"/>
      <c r="AP24" s="360"/>
      <c r="AQ24" s="360"/>
      <c r="AR24" s="361"/>
      <c r="AS24" s="359">
        <v>2896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5078212</v>
      </c>
      <c r="BO24" s="384"/>
      <c r="BP24" s="384"/>
      <c r="BQ24" s="384"/>
      <c r="BR24" s="384"/>
      <c r="BS24" s="384"/>
      <c r="BT24" s="384"/>
      <c r="BU24" s="385"/>
      <c r="BV24" s="383">
        <v>4971610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5900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53849</v>
      </c>
      <c r="BO25" s="379"/>
      <c r="BP25" s="379"/>
      <c r="BQ25" s="379"/>
      <c r="BR25" s="379"/>
      <c r="BS25" s="379"/>
      <c r="BT25" s="379"/>
      <c r="BU25" s="380"/>
      <c r="BV25" s="378">
        <v>52920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5300</v>
      </c>
      <c r="R26" s="360"/>
      <c r="S26" s="360"/>
      <c r="T26" s="360"/>
      <c r="U26" s="360"/>
      <c r="V26" s="361"/>
      <c r="W26" s="425"/>
      <c r="X26" s="416"/>
      <c r="Y26" s="417"/>
      <c r="Z26" s="356" t="s">
        <v>158</v>
      </c>
      <c r="AA26" s="438"/>
      <c r="AB26" s="438"/>
      <c r="AC26" s="438"/>
      <c r="AD26" s="438"/>
      <c r="AE26" s="438"/>
      <c r="AF26" s="438"/>
      <c r="AG26" s="439"/>
      <c r="AH26" s="359">
        <v>2</v>
      </c>
      <c r="AI26" s="360"/>
      <c r="AJ26" s="360"/>
      <c r="AK26" s="360"/>
      <c r="AL26" s="361"/>
      <c r="AM26" s="359" t="s">
        <v>159</v>
      </c>
      <c r="AN26" s="360"/>
      <c r="AO26" s="360"/>
      <c r="AP26" s="360"/>
      <c r="AQ26" s="360"/>
      <c r="AR26" s="361"/>
      <c r="AS26" s="359" t="s">
        <v>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159</v>
      </c>
      <c r="AN27" s="360"/>
      <c r="AO27" s="360"/>
      <c r="AP27" s="360"/>
      <c r="AQ27" s="360"/>
      <c r="AR27" s="361"/>
      <c r="AS27" s="359" t="s">
        <v>159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157931</v>
      </c>
      <c r="BO27" s="387"/>
      <c r="BP27" s="387"/>
      <c r="BQ27" s="387"/>
      <c r="BR27" s="387"/>
      <c r="BS27" s="387"/>
      <c r="BT27" s="387"/>
      <c r="BU27" s="388"/>
      <c r="BV27" s="386">
        <v>157531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2400</v>
      </c>
      <c r="R28" s="360"/>
      <c r="S28" s="360"/>
      <c r="T28" s="360"/>
      <c r="U28" s="360"/>
      <c r="V28" s="361"/>
      <c r="W28" s="425"/>
      <c r="X28" s="416"/>
      <c r="Y28" s="417"/>
      <c r="Z28" s="356" t="s">
        <v>165</v>
      </c>
      <c r="AA28" s="357"/>
      <c r="AB28" s="357"/>
      <c r="AC28" s="357"/>
      <c r="AD28" s="357"/>
      <c r="AE28" s="357"/>
      <c r="AF28" s="357"/>
      <c r="AG28" s="358"/>
      <c r="AH28" s="359">
        <v>7</v>
      </c>
      <c r="AI28" s="360"/>
      <c r="AJ28" s="360"/>
      <c r="AK28" s="360"/>
      <c r="AL28" s="361"/>
      <c r="AM28" s="359">
        <v>10444</v>
      </c>
      <c r="AN28" s="360"/>
      <c r="AO28" s="360"/>
      <c r="AP28" s="360"/>
      <c r="AQ28" s="360"/>
      <c r="AR28" s="361"/>
      <c r="AS28" s="359">
        <v>1492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2433710</v>
      </c>
      <c r="BO28" s="379"/>
      <c r="BP28" s="379"/>
      <c r="BQ28" s="379"/>
      <c r="BR28" s="379"/>
      <c r="BS28" s="379"/>
      <c r="BT28" s="379"/>
      <c r="BU28" s="380"/>
      <c r="BV28" s="378">
        <v>2460310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2300</v>
      </c>
      <c r="R29" s="360"/>
      <c r="S29" s="360"/>
      <c r="T29" s="360"/>
      <c r="U29" s="360"/>
      <c r="V29" s="361"/>
      <c r="W29" s="426"/>
      <c r="X29" s="427"/>
      <c r="Y29" s="428"/>
      <c r="Z29" s="356" t="s">
        <v>169</v>
      </c>
      <c r="AA29" s="357"/>
      <c r="AB29" s="357"/>
      <c r="AC29" s="357"/>
      <c r="AD29" s="357"/>
      <c r="AE29" s="357"/>
      <c r="AF29" s="357"/>
      <c r="AG29" s="358"/>
      <c r="AH29" s="359">
        <v>86</v>
      </c>
      <c r="AI29" s="360"/>
      <c r="AJ29" s="360"/>
      <c r="AK29" s="360"/>
      <c r="AL29" s="361"/>
      <c r="AM29" s="359">
        <v>240319</v>
      </c>
      <c r="AN29" s="360"/>
      <c r="AO29" s="360"/>
      <c r="AP29" s="360"/>
      <c r="AQ29" s="360"/>
      <c r="AR29" s="361"/>
      <c r="AS29" s="359">
        <v>2794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141119</v>
      </c>
      <c r="BO29" s="384"/>
      <c r="BP29" s="384"/>
      <c r="BQ29" s="384"/>
      <c r="BR29" s="384"/>
      <c r="BS29" s="384"/>
      <c r="BT29" s="384"/>
      <c r="BU29" s="385"/>
      <c r="BV29" s="383">
        <v>140819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89.4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3015701</v>
      </c>
      <c r="BO30" s="387"/>
      <c r="BP30" s="387"/>
      <c r="BQ30" s="387"/>
      <c r="BR30" s="387"/>
      <c r="BS30" s="387"/>
      <c r="BT30" s="387"/>
      <c r="BU30" s="388"/>
      <c r="BV30" s="386">
        <v>2628145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印南町簡易水道事業特別会計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御坊広域行政事務組合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同和対策新築家屋貸付金特別会計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印南町農業集落排水事業特別会計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日高広域消防事務組合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滝ノ岡専用水道事業特別会計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御坊市外五ヶ町病院経営事務組合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和歌山県後期高齢者医療広域連合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和歌山県後期高齢者医療広域連合（特別会計）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和歌山地方税回収機構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御坊日高老人福祉施設事務組合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御坊日高老人福祉施設事務組合（公営企業会計）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和歌山県市町村総合事務組合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9" zoomScale="77" zoomScaleNormal="77"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5968</v>
      </c>
      <c r="J41" s="83">
        <v>5729</v>
      </c>
      <c r="K41" s="83">
        <v>5678</v>
      </c>
      <c r="L41" s="83">
        <v>5814</v>
      </c>
      <c r="M41" s="84">
        <v>6088</v>
      </c>
    </row>
    <row r="42" spans="2:13" ht="27.75" customHeight="1">
      <c r="B42" s="1171"/>
      <c r="C42" s="1172"/>
      <c r="D42" s="85"/>
      <c r="E42" s="1175" t="s">
        <v>26</v>
      </c>
      <c r="F42" s="1175"/>
      <c r="G42" s="1175"/>
      <c r="H42" s="1176"/>
      <c r="I42" s="86" t="s">
        <v>475</v>
      </c>
      <c r="J42" s="87" t="s">
        <v>475</v>
      </c>
      <c r="K42" s="87" t="s">
        <v>475</v>
      </c>
      <c r="L42" s="87" t="s">
        <v>475</v>
      </c>
      <c r="M42" s="88" t="s">
        <v>475</v>
      </c>
    </row>
    <row r="43" spans="2:13" ht="27.75" customHeight="1">
      <c r="B43" s="1171"/>
      <c r="C43" s="1172"/>
      <c r="D43" s="85"/>
      <c r="E43" s="1175" t="s">
        <v>27</v>
      </c>
      <c r="F43" s="1175"/>
      <c r="G43" s="1175"/>
      <c r="H43" s="1176"/>
      <c r="I43" s="86">
        <v>994</v>
      </c>
      <c r="J43" s="87">
        <v>1059</v>
      </c>
      <c r="K43" s="87">
        <v>1117</v>
      </c>
      <c r="L43" s="87">
        <v>1161</v>
      </c>
      <c r="M43" s="88">
        <v>1139</v>
      </c>
    </row>
    <row r="44" spans="2:13" ht="27.75" customHeight="1">
      <c r="B44" s="1171"/>
      <c r="C44" s="1172"/>
      <c r="D44" s="85"/>
      <c r="E44" s="1175" t="s">
        <v>28</v>
      </c>
      <c r="F44" s="1175"/>
      <c r="G44" s="1175"/>
      <c r="H44" s="1176"/>
      <c r="I44" s="86">
        <v>797</v>
      </c>
      <c r="J44" s="87">
        <v>684</v>
      </c>
      <c r="K44" s="87">
        <v>710</v>
      </c>
      <c r="L44" s="87">
        <v>700</v>
      </c>
      <c r="M44" s="88">
        <v>694</v>
      </c>
    </row>
    <row r="45" spans="2:13" ht="27.75" customHeight="1">
      <c r="B45" s="1171"/>
      <c r="C45" s="1172"/>
      <c r="D45" s="85"/>
      <c r="E45" s="1175" t="s">
        <v>29</v>
      </c>
      <c r="F45" s="1175"/>
      <c r="G45" s="1175"/>
      <c r="H45" s="1176"/>
      <c r="I45" s="86">
        <v>1233</v>
      </c>
      <c r="J45" s="87">
        <v>1261</v>
      </c>
      <c r="K45" s="87">
        <v>1199</v>
      </c>
      <c r="L45" s="87">
        <v>1115</v>
      </c>
      <c r="M45" s="88">
        <v>1037</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5023</v>
      </c>
      <c r="J49" s="87">
        <v>4957</v>
      </c>
      <c r="K49" s="87">
        <v>4974</v>
      </c>
      <c r="L49" s="87">
        <v>5357</v>
      </c>
      <c r="M49" s="88">
        <v>5726</v>
      </c>
    </row>
    <row r="50" spans="2:13" ht="27.75" customHeight="1">
      <c r="B50" s="1171"/>
      <c r="C50" s="1172"/>
      <c r="D50" s="85"/>
      <c r="E50" s="1175" t="s">
        <v>35</v>
      </c>
      <c r="F50" s="1175"/>
      <c r="G50" s="1175"/>
      <c r="H50" s="1176"/>
      <c r="I50" s="86">
        <v>185</v>
      </c>
      <c r="J50" s="87">
        <v>170</v>
      </c>
      <c r="K50" s="87">
        <v>168</v>
      </c>
      <c r="L50" s="87">
        <v>186</v>
      </c>
      <c r="M50" s="88">
        <v>229</v>
      </c>
    </row>
    <row r="51" spans="2:13" ht="27.75" customHeight="1">
      <c r="B51" s="1173"/>
      <c r="C51" s="1174"/>
      <c r="D51" s="85"/>
      <c r="E51" s="1175" t="s">
        <v>36</v>
      </c>
      <c r="F51" s="1175"/>
      <c r="G51" s="1175"/>
      <c r="H51" s="1176"/>
      <c r="I51" s="86">
        <v>5526</v>
      </c>
      <c r="J51" s="87">
        <v>5262</v>
      </c>
      <c r="K51" s="87">
        <v>5497</v>
      </c>
      <c r="L51" s="87">
        <v>5650</v>
      </c>
      <c r="M51" s="88">
        <v>6035</v>
      </c>
    </row>
    <row r="52" spans="2:13" ht="27.75" customHeight="1" thickBot="1">
      <c r="B52" s="1177" t="s">
        <v>37</v>
      </c>
      <c r="C52" s="1178"/>
      <c r="D52" s="90"/>
      <c r="E52" s="1179" t="s">
        <v>38</v>
      </c>
      <c r="F52" s="1179"/>
      <c r="G52" s="1179"/>
      <c r="H52" s="1180"/>
      <c r="I52" s="91">
        <v>-1741</v>
      </c>
      <c r="J52" s="92">
        <v>-1657</v>
      </c>
      <c r="K52" s="92">
        <v>-1934</v>
      </c>
      <c r="L52" s="92">
        <v>-2404</v>
      </c>
      <c r="M52" s="93">
        <v>-3032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160275</v>
      </c>
      <c r="E3" s="116"/>
      <c r="F3" s="117">
        <v>192544</v>
      </c>
      <c r="G3" s="118"/>
      <c r="H3" s="119"/>
    </row>
    <row r="4" spans="1:8">
      <c r="A4" s="120"/>
      <c r="B4" s="121"/>
      <c r="C4" s="122"/>
      <c r="D4" s="123">
        <v>67873</v>
      </c>
      <c r="E4" s="124"/>
      <c r="F4" s="125">
        <v>82235</v>
      </c>
      <c r="G4" s="126"/>
      <c r="H4" s="127"/>
    </row>
    <row r="5" spans="1:8">
      <c r="A5" s="108" t="s">
        <v>508</v>
      </c>
      <c r="B5" s="113"/>
      <c r="C5" s="114"/>
      <c r="D5" s="115">
        <v>113121</v>
      </c>
      <c r="E5" s="116"/>
      <c r="F5" s="117">
        <v>146140</v>
      </c>
      <c r="G5" s="118"/>
      <c r="H5" s="119"/>
    </row>
    <row r="6" spans="1:8">
      <c r="A6" s="120"/>
      <c r="B6" s="121"/>
      <c r="C6" s="122"/>
      <c r="D6" s="123">
        <v>53379</v>
      </c>
      <c r="E6" s="124"/>
      <c r="F6" s="125">
        <v>75451</v>
      </c>
      <c r="G6" s="126"/>
      <c r="H6" s="127"/>
    </row>
    <row r="7" spans="1:8">
      <c r="A7" s="108" t="s">
        <v>509</v>
      </c>
      <c r="B7" s="113"/>
      <c r="C7" s="114"/>
      <c r="D7" s="115">
        <v>123131</v>
      </c>
      <c r="E7" s="116"/>
      <c r="F7" s="117">
        <v>146641</v>
      </c>
      <c r="G7" s="118"/>
      <c r="H7" s="119"/>
    </row>
    <row r="8" spans="1:8">
      <c r="A8" s="120"/>
      <c r="B8" s="121"/>
      <c r="C8" s="122"/>
      <c r="D8" s="123">
        <v>62349</v>
      </c>
      <c r="E8" s="124"/>
      <c r="F8" s="125">
        <v>68142</v>
      </c>
      <c r="G8" s="126"/>
      <c r="H8" s="127"/>
    </row>
    <row r="9" spans="1:8">
      <c r="A9" s="108" t="s">
        <v>510</v>
      </c>
      <c r="B9" s="113"/>
      <c r="C9" s="114"/>
      <c r="D9" s="115">
        <v>168778</v>
      </c>
      <c r="E9" s="116"/>
      <c r="F9" s="117">
        <v>174587</v>
      </c>
      <c r="G9" s="118"/>
      <c r="H9" s="119"/>
    </row>
    <row r="10" spans="1:8">
      <c r="A10" s="120"/>
      <c r="B10" s="121"/>
      <c r="C10" s="122"/>
      <c r="D10" s="123">
        <v>87822</v>
      </c>
      <c r="E10" s="124"/>
      <c r="F10" s="125">
        <v>79695</v>
      </c>
      <c r="G10" s="126"/>
      <c r="H10" s="127"/>
    </row>
    <row r="11" spans="1:8">
      <c r="A11" s="108" t="s">
        <v>511</v>
      </c>
      <c r="B11" s="113"/>
      <c r="C11" s="114"/>
      <c r="D11" s="115">
        <v>142133</v>
      </c>
      <c r="E11" s="116"/>
      <c r="F11" s="117">
        <v>175675</v>
      </c>
      <c r="G11" s="118"/>
      <c r="H11" s="119"/>
    </row>
    <row r="12" spans="1:8">
      <c r="A12" s="120"/>
      <c r="B12" s="121"/>
      <c r="C12" s="128"/>
      <c r="D12" s="123">
        <v>84224</v>
      </c>
      <c r="E12" s="124"/>
      <c r="F12" s="125">
        <v>87698</v>
      </c>
      <c r="G12" s="126"/>
      <c r="H12" s="127"/>
    </row>
    <row r="13" spans="1:8">
      <c r="A13" s="108"/>
      <c r="B13" s="113"/>
      <c r="C13" s="129"/>
      <c r="D13" s="130">
        <v>141488</v>
      </c>
      <c r="E13" s="131"/>
      <c r="F13" s="132">
        <v>167117</v>
      </c>
      <c r="G13" s="133"/>
      <c r="H13" s="119"/>
    </row>
    <row r="14" spans="1:8">
      <c r="A14" s="120"/>
      <c r="B14" s="121"/>
      <c r="C14" s="122"/>
      <c r="D14" s="123">
        <v>71129</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3.45</v>
      </c>
      <c r="C19" s="134">
        <f>ROUND(VALUE(SUBSTITUTE(実質収支比率等に係る経年分析!G$48,"▲","-")),2)</f>
        <v>4.29</v>
      </c>
      <c r="D19" s="134">
        <f>ROUND(VALUE(SUBSTITUTE(実質収支比率等に係る経年分析!H$48,"▲","-")),2)</f>
        <v>10.54</v>
      </c>
      <c r="E19" s="134">
        <f>ROUND(VALUE(SUBSTITUTE(実質収支比率等に係る経年分析!I$48,"▲","-")),2)</f>
        <v>3.81</v>
      </c>
      <c r="F19" s="134">
        <f>ROUND(VALUE(SUBSTITUTE(実質収支比率等に係る経年分析!J$48,"▲","-")),2)</f>
        <v>4.07</v>
      </c>
    </row>
    <row r="20" spans="1:11">
      <c r="A20" s="134" t="s">
        <v>43</v>
      </c>
      <c r="B20" s="134">
        <f>ROUND(VALUE(SUBSTITUTE(実質収支比率等に係る経年分析!F$47,"▲","-")),2)</f>
        <v>66.31</v>
      </c>
      <c r="C20" s="134">
        <f>ROUND(VALUE(SUBSTITUTE(実質収支比率等に係る経年分析!G$47,"▲","-")),2)</f>
        <v>62.26</v>
      </c>
      <c r="D20" s="134">
        <f>ROUND(VALUE(SUBSTITUTE(実質収支比率等に係る経年分析!H$47,"▲","-")),2)</f>
        <v>68.209999999999994</v>
      </c>
      <c r="E20" s="134">
        <f>ROUND(VALUE(SUBSTITUTE(実質収支比率等に係る経年分析!I$47,"▲","-")),2)</f>
        <v>75.7</v>
      </c>
      <c r="F20" s="134">
        <f>ROUND(VALUE(SUBSTITUTE(実質収支比率等に係る経年分析!J$47,"▲","-")),2)</f>
        <v>75.75</v>
      </c>
    </row>
    <row r="21" spans="1:11">
      <c r="A21" s="134" t="s">
        <v>44</v>
      </c>
      <c r="B21" s="134">
        <f>IF(ISNUMBER(VALUE(SUBSTITUTE(実質収支比率等に係る経年分析!F$49,"▲","-"))),ROUND(VALUE(SUBSTITUTE(実質収支比率等に係る経年分析!F$49,"▲","-")),2),NA())</f>
        <v>2.54</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14.46</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-0.59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3.63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2.25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同和対策新築家屋貸付金特別会計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滝ノ岡専用水道事業特別会計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印南町農業集落排水事業特別会計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印南町簡易水道事業特別会計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0.28000000000000003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0.18</v>
      </c>
      <c r="F35" s="135">
        <f>IF(ROUND(VALUE(SUBSTITUTE(連結実質赤字比率に係る赤字・黒字の構成分析!H$35,"▲", "-")), 2) &lt; 0, ABS(ROUND(VALUE(SUBSTITUTE(連結実質赤字比率に係る赤字・黒字の構成分析!H$35,"▲", "-")), 2)), NA())</f>
        <v>7.0000000000000007E-2</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539</v>
      </c>
      <c r="E42" s="136"/>
      <c r="F42" s="136"/>
      <c r="G42" s="136">
        <f>'実質公債費比率（分子）の構造'!L$52</f>
        <v>558</v>
      </c>
      <c r="H42" s="136"/>
      <c r="I42" s="136"/>
      <c r="J42" s="136">
        <f>'実質公債費比率（分子）の構造'!M$52</f>
        <v>569</v>
      </c>
      <c r="K42" s="136"/>
      <c r="L42" s="136"/>
      <c r="M42" s="136">
        <f>'実質公債費比率（分子）の構造'!N$52</f>
        <v>574</v>
      </c>
      <c r="N42" s="136"/>
      <c r="O42" s="136"/>
      <c r="P42" s="136">
        <f>'実質公債費比率（分子）の構造'!O$52</f>
        <v>585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112</v>
      </c>
      <c r="C45" s="136"/>
      <c r="D45" s="136"/>
      <c r="E45" s="136">
        <f>'実質公債費比率（分子）の構造'!L$49</f>
        <v>111</v>
      </c>
      <c r="F45" s="136"/>
      <c r="G45" s="136"/>
      <c r="H45" s="136">
        <f>'実質公債費比率（分子）の構造'!M$49</f>
        <v>77</v>
      </c>
      <c r="I45" s="136"/>
      <c r="J45" s="136"/>
      <c r="K45" s="136">
        <f>'実質公債費比率（分子）の構造'!N$49</f>
        <v>55</v>
      </c>
      <c r="L45" s="136"/>
      <c r="M45" s="136"/>
      <c r="N45" s="136">
        <f>'実質公債費比率（分子）の構造'!O$49</f>
        <v>62</v>
      </c>
      <c r="O45" s="136"/>
      <c r="P45" s="136"/>
    </row>
    <row r="46" spans="1:16">
      <c r="A46" s="136" t="s">
        <v>55</v>
      </c>
      <c r="B46" s="136">
        <f>'実質公債費比率（分子）の構造'!K$48</f>
        <v>58</v>
      </c>
      <c r="C46" s="136"/>
      <c r="D46" s="136"/>
      <c r="E46" s="136">
        <f>'実質公債費比率（分子）の構造'!L$48</f>
        <v>68</v>
      </c>
      <c r="F46" s="136"/>
      <c r="G46" s="136"/>
      <c r="H46" s="136">
        <f>'実質公債費比率（分子）の構造'!M$48</f>
        <v>47</v>
      </c>
      <c r="I46" s="136"/>
      <c r="J46" s="136"/>
      <c r="K46" s="136">
        <f>'実質公債費比率（分子）の構造'!N$48</f>
        <v>65</v>
      </c>
      <c r="L46" s="136"/>
      <c r="M46" s="136"/>
      <c r="N46" s="136">
        <f>'実質公債費比率（分子）の構造'!O$48</f>
        <v>61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638</v>
      </c>
      <c r="C49" s="136"/>
      <c r="D49" s="136"/>
      <c r="E49" s="136">
        <f>'実質公債費比率（分子）の構造'!L$45</f>
        <v>651</v>
      </c>
      <c r="F49" s="136"/>
      <c r="G49" s="136"/>
      <c r="H49" s="136">
        <f>'実質公債費比率（分子）の構造'!M$45</f>
        <v>661</v>
      </c>
      <c r="I49" s="136"/>
      <c r="J49" s="136"/>
      <c r="K49" s="136">
        <f>'実質公債費比率（分子）の構造'!N$45</f>
        <v>650</v>
      </c>
      <c r="L49" s="136"/>
      <c r="M49" s="136"/>
      <c r="N49" s="136">
        <f>'実質公債費比率（分子）の構造'!O$45</f>
        <v>642</v>
      </c>
      <c r="O49" s="136"/>
      <c r="P49" s="136"/>
    </row>
    <row r="50" spans="1:16">
      <c r="A50" s="136" t="s">
        <v>58</v>
      </c>
      <c r="B50" s="136" t="e">
        <f>NA()</f>
        <v>#N/A</v>
      </c>
      <c r="C50" s="136">
        <f>IF(ISNUMBER('実質公債費比率（分子）の構造'!K$53),'実質公債費比率（分子）の構造'!K$53,NA())</f>
        <v>269</v>
      </c>
      <c r="D50" s="136" t="e">
        <f>NA()</f>
        <v>#N/A</v>
      </c>
      <c r="E50" s="136" t="e">
        <f>NA()</f>
        <v>#N/A</v>
      </c>
      <c r="F50" s="136">
        <f>IF(ISNUMBER('実質公債費比率（分子）の構造'!L$53),'実質公債費比率（分子）の構造'!L$53,NA())</f>
        <v>272</v>
      </c>
      <c r="G50" s="136" t="e">
        <f>NA()</f>
        <v>#N/A</v>
      </c>
      <c r="H50" s="136" t="e">
        <f>NA()</f>
        <v>#N/A</v>
      </c>
      <c r="I50" s="136">
        <f>IF(ISNUMBER('実質公債費比率（分子）の構造'!M$53),'実質公債費比率（分子）の構造'!M$53,NA())</f>
        <v>216</v>
      </c>
      <c r="J50" s="136" t="e">
        <f>NA()</f>
        <v>#N/A</v>
      </c>
      <c r="K50" s="136" t="e">
        <f>NA()</f>
        <v>#N/A</v>
      </c>
      <c r="L50" s="136">
        <f>IF(ISNUMBER('実質公債費比率（分子）の構造'!N$53),'実質公債費比率（分子）の構造'!N$53,NA())</f>
        <v>196</v>
      </c>
      <c r="M50" s="136" t="e">
        <f>NA()</f>
        <v>#N/A</v>
      </c>
      <c r="N50" s="136" t="e">
        <f>NA()</f>
        <v>#N/A</v>
      </c>
      <c r="O50" s="136">
        <f>IF(ISNUMBER('実質公債費比率（分子）の構造'!O$53),'実質公債費比率（分子）の構造'!O$53,NA())</f>
        <v>180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5526</v>
      </c>
      <c r="E56" s="135"/>
      <c r="F56" s="135"/>
      <c r="G56" s="135">
        <f>'将来負担比率（分子）の構造'!J$51</f>
        <v>5262</v>
      </c>
      <c r="H56" s="135"/>
      <c r="I56" s="135"/>
      <c r="J56" s="135">
        <f>'将来負担比率（分子）の構造'!K$51</f>
        <v>5497</v>
      </c>
      <c r="K56" s="135"/>
      <c r="L56" s="135"/>
      <c r="M56" s="135">
        <f>'将来負担比率（分子）の構造'!L$51</f>
        <v>5650</v>
      </c>
      <c r="N56" s="135"/>
      <c r="O56" s="135"/>
      <c r="P56" s="135">
        <f>'将来負担比率（分子）の構造'!M$51</f>
        <v>6035</v>
      </c>
    </row>
    <row r="57" spans="1:16">
      <c r="A57" s="135" t="s">
        <v>35</v>
      </c>
      <c r="B57" s="135"/>
      <c r="C57" s="135"/>
      <c r="D57" s="135">
        <f>'将来負担比率（分子）の構造'!I$50</f>
        <v>185</v>
      </c>
      <c r="E57" s="135"/>
      <c r="F57" s="135"/>
      <c r="G57" s="135">
        <f>'将来負担比率（分子）の構造'!J$50</f>
        <v>170</v>
      </c>
      <c r="H57" s="135"/>
      <c r="I57" s="135"/>
      <c r="J57" s="135">
        <f>'将来負担比率（分子）の構造'!K$50</f>
        <v>168</v>
      </c>
      <c r="K57" s="135"/>
      <c r="L57" s="135"/>
      <c r="M57" s="135">
        <f>'将来負担比率（分子）の構造'!L$50</f>
        <v>186</v>
      </c>
      <c r="N57" s="135"/>
      <c r="O57" s="135"/>
      <c r="P57" s="135">
        <f>'将来負担比率（分子）の構造'!M$50</f>
        <v>229</v>
      </c>
    </row>
    <row r="58" spans="1:16">
      <c r="A58" s="135" t="s">
        <v>34</v>
      </c>
      <c r="B58" s="135"/>
      <c r="C58" s="135"/>
      <c r="D58" s="135">
        <f>'将来負担比率（分子）の構造'!I$49</f>
        <v>5023</v>
      </c>
      <c r="E58" s="135"/>
      <c r="F58" s="135"/>
      <c r="G58" s="135">
        <f>'将来負担比率（分子）の構造'!J$49</f>
        <v>4957</v>
      </c>
      <c r="H58" s="135"/>
      <c r="I58" s="135"/>
      <c r="J58" s="135">
        <f>'将来負担比率（分子）の構造'!K$49</f>
        <v>4974</v>
      </c>
      <c r="K58" s="135"/>
      <c r="L58" s="135"/>
      <c r="M58" s="135">
        <f>'将来負担比率（分子）の構造'!L$49</f>
        <v>5357</v>
      </c>
      <c r="N58" s="135"/>
      <c r="O58" s="135"/>
      <c r="P58" s="135">
        <f>'将来負担比率（分子）の構造'!M$49</f>
        <v>5726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1233</v>
      </c>
      <c r="C62" s="135"/>
      <c r="D62" s="135"/>
      <c r="E62" s="135">
        <f>'将来負担比率（分子）の構造'!J$45</f>
        <v>1261</v>
      </c>
      <c r="F62" s="135"/>
      <c r="G62" s="135"/>
      <c r="H62" s="135">
        <f>'将来負担比率（分子）の構造'!K$45</f>
        <v>1199</v>
      </c>
      <c r="I62" s="135"/>
      <c r="J62" s="135"/>
      <c r="K62" s="135">
        <f>'将来負担比率（分子）の構造'!L$45</f>
        <v>1115</v>
      </c>
      <c r="L62" s="135"/>
      <c r="M62" s="135"/>
      <c r="N62" s="135">
        <f>'将来負担比率（分子）の構造'!M$45</f>
        <v>1037</v>
      </c>
      <c r="O62" s="135"/>
      <c r="P62" s="135"/>
    </row>
    <row r="63" spans="1:16">
      <c r="A63" s="135" t="s">
        <v>28</v>
      </c>
      <c r="B63" s="135">
        <f>'将来負担比率（分子）の構造'!I$44</f>
        <v>797</v>
      </c>
      <c r="C63" s="135"/>
      <c r="D63" s="135"/>
      <c r="E63" s="135">
        <f>'将来負担比率（分子）の構造'!J$44</f>
        <v>684</v>
      </c>
      <c r="F63" s="135"/>
      <c r="G63" s="135"/>
      <c r="H63" s="135">
        <f>'将来負担比率（分子）の構造'!K$44</f>
        <v>710</v>
      </c>
      <c r="I63" s="135"/>
      <c r="J63" s="135"/>
      <c r="K63" s="135">
        <f>'将来負担比率（分子）の構造'!L$44</f>
        <v>700</v>
      </c>
      <c r="L63" s="135"/>
      <c r="M63" s="135"/>
      <c r="N63" s="135">
        <f>'将来負担比率（分子）の構造'!M$44</f>
        <v>694</v>
      </c>
      <c r="O63" s="135"/>
      <c r="P63" s="135"/>
    </row>
    <row r="64" spans="1:16">
      <c r="A64" s="135" t="s">
        <v>27</v>
      </c>
      <c r="B64" s="135">
        <f>'将来負担比率（分子）の構造'!I$43</f>
        <v>994</v>
      </c>
      <c r="C64" s="135"/>
      <c r="D64" s="135"/>
      <c r="E64" s="135">
        <f>'将来負担比率（分子）の構造'!J$43</f>
        <v>1059</v>
      </c>
      <c r="F64" s="135"/>
      <c r="G64" s="135"/>
      <c r="H64" s="135">
        <f>'将来負担比率（分子）の構造'!K$43</f>
        <v>1117</v>
      </c>
      <c r="I64" s="135"/>
      <c r="J64" s="135"/>
      <c r="K64" s="135">
        <f>'将来負担比率（分子）の構造'!L$43</f>
        <v>1161</v>
      </c>
      <c r="L64" s="135"/>
      <c r="M64" s="135"/>
      <c r="N64" s="135">
        <f>'将来負担比率（分子）の構造'!M$43</f>
        <v>1139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5968</v>
      </c>
      <c r="C66" s="135"/>
      <c r="D66" s="135"/>
      <c r="E66" s="135">
        <f>'将来負担比率（分子）の構造'!J$41</f>
        <v>5729</v>
      </c>
      <c r="F66" s="135"/>
      <c r="G66" s="135"/>
      <c r="H66" s="135">
        <f>'将来負担比率（分子）の構造'!K$41</f>
        <v>5678</v>
      </c>
      <c r="I66" s="135"/>
      <c r="J66" s="135"/>
      <c r="K66" s="135">
        <f>'将来負担比率（分子）の構造'!L$41</f>
        <v>5814</v>
      </c>
      <c r="L66" s="135"/>
      <c r="M66" s="135"/>
      <c r="N66" s="135">
        <f>'将来負担比率（分子）の構造'!M$41</f>
        <v>6088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M44" sqref="M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947398</v>
      </c>
      <c r="S5" s="639"/>
      <c r="T5" s="639"/>
      <c r="U5" s="639"/>
      <c r="V5" s="639"/>
      <c r="W5" s="639"/>
      <c r="X5" s="639"/>
      <c r="Y5" s="686"/>
      <c r="Z5" s="699">
        <v>16.100000000000001</v>
      </c>
      <c r="AA5" s="699"/>
      <c r="AB5" s="699"/>
      <c r="AC5" s="699"/>
      <c r="AD5" s="700">
        <v>947398</v>
      </c>
      <c r="AE5" s="700"/>
      <c r="AF5" s="700"/>
      <c r="AG5" s="700"/>
      <c r="AH5" s="700"/>
      <c r="AI5" s="700"/>
      <c r="AJ5" s="700"/>
      <c r="AK5" s="700"/>
      <c r="AL5" s="687">
        <v>30.9</v>
      </c>
      <c r="AM5" s="656"/>
      <c r="AN5" s="656"/>
      <c r="AO5" s="688"/>
      <c r="AP5" s="675" t="s">
        <v>207</v>
      </c>
      <c r="AQ5" s="676"/>
      <c r="AR5" s="676"/>
      <c r="AS5" s="676"/>
      <c r="AT5" s="676"/>
      <c r="AU5" s="676"/>
      <c r="AV5" s="676"/>
      <c r="AW5" s="676"/>
      <c r="AX5" s="676"/>
      <c r="AY5" s="676"/>
      <c r="AZ5" s="676"/>
      <c r="BA5" s="676"/>
      <c r="BB5" s="676"/>
      <c r="BC5" s="676"/>
      <c r="BD5" s="676"/>
      <c r="BE5" s="676"/>
      <c r="BF5" s="677"/>
      <c r="BG5" s="588">
        <v>947398</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62810</v>
      </c>
      <c r="S6" s="589"/>
      <c r="T6" s="589"/>
      <c r="U6" s="589"/>
      <c r="V6" s="589"/>
      <c r="W6" s="589"/>
      <c r="X6" s="589"/>
      <c r="Y6" s="590"/>
      <c r="Z6" s="641">
        <v>1.1000000000000001</v>
      </c>
      <c r="AA6" s="641"/>
      <c r="AB6" s="641"/>
      <c r="AC6" s="641"/>
      <c r="AD6" s="642">
        <v>62810</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947398</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84138</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84138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2543</v>
      </c>
      <c r="S7" s="589"/>
      <c r="T7" s="589"/>
      <c r="U7" s="589"/>
      <c r="V7" s="589"/>
      <c r="W7" s="589"/>
      <c r="X7" s="589"/>
      <c r="Y7" s="590"/>
      <c r="Z7" s="641">
        <v>0</v>
      </c>
      <c r="AA7" s="641"/>
      <c r="AB7" s="641"/>
      <c r="AC7" s="641"/>
      <c r="AD7" s="642">
        <v>2543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342200</v>
      </c>
      <c r="BH7" s="589"/>
      <c r="BI7" s="589"/>
      <c r="BJ7" s="589"/>
      <c r="BK7" s="589"/>
      <c r="BL7" s="589"/>
      <c r="BM7" s="589"/>
      <c r="BN7" s="590"/>
      <c r="BO7" s="641">
        <v>36.1</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915636</v>
      </c>
      <c r="CS7" s="589"/>
      <c r="CT7" s="589"/>
      <c r="CU7" s="589"/>
      <c r="CV7" s="589"/>
      <c r="CW7" s="589"/>
      <c r="CX7" s="589"/>
      <c r="CY7" s="590"/>
      <c r="CZ7" s="641">
        <v>16</v>
      </c>
      <c r="DA7" s="641"/>
      <c r="DB7" s="641"/>
      <c r="DC7" s="641"/>
      <c r="DD7" s="594">
        <v>29389</v>
      </c>
      <c r="DE7" s="589"/>
      <c r="DF7" s="589"/>
      <c r="DG7" s="589"/>
      <c r="DH7" s="589"/>
      <c r="DI7" s="589"/>
      <c r="DJ7" s="589"/>
      <c r="DK7" s="589"/>
      <c r="DL7" s="589"/>
      <c r="DM7" s="589"/>
      <c r="DN7" s="589"/>
      <c r="DO7" s="589"/>
      <c r="DP7" s="590"/>
      <c r="DQ7" s="594">
        <v>726443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8579</v>
      </c>
      <c r="S8" s="589"/>
      <c r="T8" s="589"/>
      <c r="U8" s="589"/>
      <c r="V8" s="589"/>
      <c r="W8" s="589"/>
      <c r="X8" s="589"/>
      <c r="Y8" s="590"/>
      <c r="Z8" s="641">
        <v>0.1</v>
      </c>
      <c r="AA8" s="641"/>
      <c r="AB8" s="641"/>
      <c r="AC8" s="641"/>
      <c r="AD8" s="642">
        <v>8579</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12566</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1355129</v>
      </c>
      <c r="CS8" s="589"/>
      <c r="CT8" s="589"/>
      <c r="CU8" s="589"/>
      <c r="CV8" s="589"/>
      <c r="CW8" s="589"/>
      <c r="CX8" s="589"/>
      <c r="CY8" s="590"/>
      <c r="CZ8" s="641">
        <v>23.7</v>
      </c>
      <c r="DA8" s="641"/>
      <c r="DB8" s="641"/>
      <c r="DC8" s="641"/>
      <c r="DD8" s="594" t="s">
        <v>214</v>
      </c>
      <c r="DE8" s="589"/>
      <c r="DF8" s="589"/>
      <c r="DG8" s="589"/>
      <c r="DH8" s="589"/>
      <c r="DI8" s="589"/>
      <c r="DJ8" s="589"/>
      <c r="DK8" s="589"/>
      <c r="DL8" s="589"/>
      <c r="DM8" s="589"/>
      <c r="DN8" s="589"/>
      <c r="DO8" s="589"/>
      <c r="DP8" s="590"/>
      <c r="DQ8" s="594">
        <v>805034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4112</v>
      </c>
      <c r="S9" s="589"/>
      <c r="T9" s="589"/>
      <c r="U9" s="589"/>
      <c r="V9" s="589"/>
      <c r="W9" s="589"/>
      <c r="X9" s="589"/>
      <c r="Y9" s="590"/>
      <c r="Z9" s="641">
        <v>0.1</v>
      </c>
      <c r="AA9" s="641"/>
      <c r="AB9" s="641"/>
      <c r="AC9" s="641"/>
      <c r="AD9" s="642">
        <v>4112</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254224</v>
      </c>
      <c r="BH9" s="589"/>
      <c r="BI9" s="589"/>
      <c r="BJ9" s="589"/>
      <c r="BK9" s="589"/>
      <c r="BL9" s="589"/>
      <c r="BM9" s="589"/>
      <c r="BN9" s="590"/>
      <c r="BO9" s="641">
        <v>26.8</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496472</v>
      </c>
      <c r="CS9" s="589"/>
      <c r="CT9" s="589"/>
      <c r="CU9" s="589"/>
      <c r="CV9" s="589"/>
      <c r="CW9" s="589"/>
      <c r="CX9" s="589"/>
      <c r="CY9" s="590"/>
      <c r="CZ9" s="641">
        <v>8.6999999999999993</v>
      </c>
      <c r="DA9" s="641"/>
      <c r="DB9" s="641"/>
      <c r="DC9" s="641"/>
      <c r="DD9" s="594">
        <v>8567</v>
      </c>
      <c r="DE9" s="589"/>
      <c r="DF9" s="589"/>
      <c r="DG9" s="589"/>
      <c r="DH9" s="589"/>
      <c r="DI9" s="589"/>
      <c r="DJ9" s="589"/>
      <c r="DK9" s="589"/>
      <c r="DL9" s="589"/>
      <c r="DM9" s="589"/>
      <c r="DN9" s="589"/>
      <c r="DO9" s="589"/>
      <c r="DP9" s="590"/>
      <c r="DQ9" s="594">
        <v>457712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79058</v>
      </c>
      <c r="S10" s="589"/>
      <c r="T10" s="589"/>
      <c r="U10" s="589"/>
      <c r="V10" s="589"/>
      <c r="W10" s="589"/>
      <c r="X10" s="589"/>
      <c r="Y10" s="590"/>
      <c r="Z10" s="641">
        <v>1.3</v>
      </c>
      <c r="AA10" s="641"/>
      <c r="AB10" s="641"/>
      <c r="AC10" s="641"/>
      <c r="AD10" s="642">
        <v>79058</v>
      </c>
      <c r="AE10" s="642"/>
      <c r="AF10" s="642"/>
      <c r="AG10" s="642"/>
      <c r="AH10" s="642"/>
      <c r="AI10" s="642"/>
      <c r="AJ10" s="642"/>
      <c r="AK10" s="642"/>
      <c r="AL10" s="611">
        <v>2.6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14033</v>
      </c>
      <c r="BH10" s="589"/>
      <c r="BI10" s="589"/>
      <c r="BJ10" s="589"/>
      <c r="BK10" s="589"/>
      <c r="BL10" s="589"/>
      <c r="BM10" s="589"/>
      <c r="BN10" s="590"/>
      <c r="BO10" s="641">
        <v>1.5</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200</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200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29893</v>
      </c>
      <c r="S11" s="589"/>
      <c r="T11" s="589"/>
      <c r="U11" s="589"/>
      <c r="V11" s="589"/>
      <c r="W11" s="589"/>
      <c r="X11" s="589"/>
      <c r="Y11" s="590"/>
      <c r="Z11" s="641">
        <v>0.5</v>
      </c>
      <c r="AA11" s="641"/>
      <c r="AB11" s="641"/>
      <c r="AC11" s="641"/>
      <c r="AD11" s="642">
        <v>29893</v>
      </c>
      <c r="AE11" s="642"/>
      <c r="AF11" s="642"/>
      <c r="AG11" s="642"/>
      <c r="AH11" s="642"/>
      <c r="AI11" s="642"/>
      <c r="AJ11" s="642"/>
      <c r="AK11" s="642"/>
      <c r="AL11" s="611">
        <v>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61377</v>
      </c>
      <c r="BH11" s="589"/>
      <c r="BI11" s="589"/>
      <c r="BJ11" s="589"/>
      <c r="BK11" s="589"/>
      <c r="BL11" s="589"/>
      <c r="BM11" s="589"/>
      <c r="BN11" s="590"/>
      <c r="BO11" s="641">
        <v>6.5</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430262</v>
      </c>
      <c r="CS11" s="589"/>
      <c r="CT11" s="589"/>
      <c r="CU11" s="589"/>
      <c r="CV11" s="589"/>
      <c r="CW11" s="589"/>
      <c r="CX11" s="589"/>
      <c r="CY11" s="590"/>
      <c r="CZ11" s="641">
        <v>7.5</v>
      </c>
      <c r="DA11" s="641"/>
      <c r="DB11" s="641"/>
      <c r="DC11" s="641"/>
      <c r="DD11" s="594">
        <v>269407</v>
      </c>
      <c r="DE11" s="589"/>
      <c r="DF11" s="589"/>
      <c r="DG11" s="589"/>
      <c r="DH11" s="589"/>
      <c r="DI11" s="589"/>
      <c r="DJ11" s="589"/>
      <c r="DK11" s="589"/>
      <c r="DL11" s="589"/>
      <c r="DM11" s="589"/>
      <c r="DN11" s="589"/>
      <c r="DO11" s="589"/>
      <c r="DP11" s="590"/>
      <c r="DQ11" s="594">
        <v>212149</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534214</v>
      </c>
      <c r="BH12" s="589"/>
      <c r="BI12" s="589"/>
      <c r="BJ12" s="589"/>
      <c r="BK12" s="589"/>
      <c r="BL12" s="589"/>
      <c r="BM12" s="589"/>
      <c r="BN12" s="590"/>
      <c r="BO12" s="641">
        <v>56.4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61842</v>
      </c>
      <c r="CS12" s="589"/>
      <c r="CT12" s="589"/>
      <c r="CU12" s="589"/>
      <c r="CV12" s="589"/>
      <c r="CW12" s="589"/>
      <c r="CX12" s="589"/>
      <c r="CY12" s="590"/>
      <c r="CZ12" s="641">
        <v>1.1000000000000001</v>
      </c>
      <c r="DA12" s="641"/>
      <c r="DB12" s="641"/>
      <c r="DC12" s="641"/>
      <c r="DD12" s="594">
        <v>52968</v>
      </c>
      <c r="DE12" s="589"/>
      <c r="DF12" s="589"/>
      <c r="DG12" s="589"/>
      <c r="DH12" s="589"/>
      <c r="DI12" s="589"/>
      <c r="DJ12" s="589"/>
      <c r="DK12" s="589"/>
      <c r="DL12" s="589"/>
      <c r="DM12" s="589"/>
      <c r="DN12" s="589"/>
      <c r="DO12" s="589"/>
      <c r="DP12" s="590"/>
      <c r="DQ12" s="594">
        <v>17659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7905</v>
      </c>
      <c r="S13" s="589"/>
      <c r="T13" s="589"/>
      <c r="U13" s="589"/>
      <c r="V13" s="589"/>
      <c r="W13" s="589"/>
      <c r="X13" s="589"/>
      <c r="Y13" s="590"/>
      <c r="Z13" s="641">
        <v>0.1</v>
      </c>
      <c r="AA13" s="641"/>
      <c r="AB13" s="641"/>
      <c r="AC13" s="641"/>
      <c r="AD13" s="642">
        <v>7905</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532872</v>
      </c>
      <c r="BH13" s="589"/>
      <c r="BI13" s="589"/>
      <c r="BJ13" s="589"/>
      <c r="BK13" s="589"/>
      <c r="BL13" s="589"/>
      <c r="BM13" s="589"/>
      <c r="BN13" s="590"/>
      <c r="BO13" s="641">
        <v>56.2</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491062</v>
      </c>
      <c r="CS13" s="589"/>
      <c r="CT13" s="589"/>
      <c r="CU13" s="589"/>
      <c r="CV13" s="589"/>
      <c r="CW13" s="589"/>
      <c r="CX13" s="589"/>
      <c r="CY13" s="590"/>
      <c r="CZ13" s="641">
        <v>8.6</v>
      </c>
      <c r="DA13" s="641"/>
      <c r="DB13" s="641"/>
      <c r="DC13" s="641"/>
      <c r="DD13" s="594">
        <v>419705</v>
      </c>
      <c r="DE13" s="589"/>
      <c r="DF13" s="589"/>
      <c r="DG13" s="589"/>
      <c r="DH13" s="589"/>
      <c r="DI13" s="589"/>
      <c r="DJ13" s="589"/>
      <c r="DK13" s="589"/>
      <c r="DL13" s="589"/>
      <c r="DM13" s="589"/>
      <c r="DN13" s="589"/>
      <c r="DO13" s="589"/>
      <c r="DP13" s="590"/>
      <c r="DQ13" s="594">
        <v>111893</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28743</v>
      </c>
      <c r="BH14" s="589"/>
      <c r="BI14" s="589"/>
      <c r="BJ14" s="589"/>
      <c r="BK14" s="589"/>
      <c r="BL14" s="589"/>
      <c r="BM14" s="589"/>
      <c r="BN14" s="590"/>
      <c r="BO14" s="641">
        <v>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659896</v>
      </c>
      <c r="CS14" s="589"/>
      <c r="CT14" s="589"/>
      <c r="CU14" s="589"/>
      <c r="CV14" s="589"/>
      <c r="CW14" s="589"/>
      <c r="CX14" s="589"/>
      <c r="CY14" s="590"/>
      <c r="CZ14" s="641">
        <v>11.5</v>
      </c>
      <c r="DA14" s="641"/>
      <c r="DB14" s="641"/>
      <c r="DC14" s="641"/>
      <c r="DD14" s="594">
        <v>457742</v>
      </c>
      <c r="DE14" s="589"/>
      <c r="DF14" s="589"/>
      <c r="DG14" s="589"/>
      <c r="DH14" s="589"/>
      <c r="DI14" s="589"/>
      <c r="DJ14" s="589"/>
      <c r="DK14" s="589"/>
      <c r="DL14" s="589"/>
      <c r="DM14" s="589"/>
      <c r="DN14" s="589"/>
      <c r="DO14" s="589"/>
      <c r="DP14" s="590"/>
      <c r="DQ14" s="594">
        <v>216015</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2913</v>
      </c>
      <c r="S15" s="589"/>
      <c r="T15" s="589"/>
      <c r="U15" s="589"/>
      <c r="V15" s="589"/>
      <c r="W15" s="589"/>
      <c r="X15" s="589"/>
      <c r="Y15" s="590"/>
      <c r="Z15" s="641">
        <v>0</v>
      </c>
      <c r="AA15" s="641"/>
      <c r="AB15" s="641"/>
      <c r="AC15" s="641"/>
      <c r="AD15" s="642">
        <v>2913</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42241</v>
      </c>
      <c r="BH15" s="589"/>
      <c r="BI15" s="589"/>
      <c r="BJ15" s="589"/>
      <c r="BK15" s="589"/>
      <c r="BL15" s="589"/>
      <c r="BM15" s="589"/>
      <c r="BN15" s="590"/>
      <c r="BO15" s="641">
        <v>4.5</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459206</v>
      </c>
      <c r="CS15" s="589"/>
      <c r="CT15" s="589"/>
      <c r="CU15" s="589"/>
      <c r="CV15" s="589"/>
      <c r="CW15" s="589"/>
      <c r="CX15" s="589"/>
      <c r="CY15" s="590"/>
      <c r="CZ15" s="641">
        <v>8</v>
      </c>
      <c r="DA15" s="641"/>
      <c r="DB15" s="641"/>
      <c r="DC15" s="641"/>
      <c r="DD15" s="594">
        <v>6169</v>
      </c>
      <c r="DE15" s="589"/>
      <c r="DF15" s="589"/>
      <c r="DG15" s="589"/>
      <c r="DH15" s="589"/>
      <c r="DI15" s="589"/>
      <c r="DJ15" s="589"/>
      <c r="DK15" s="589"/>
      <c r="DL15" s="589"/>
      <c r="DM15" s="589"/>
      <c r="DN15" s="589"/>
      <c r="DO15" s="589"/>
      <c r="DP15" s="590"/>
      <c r="DQ15" s="594">
        <v>407570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2187075</v>
      </c>
      <c r="S16" s="589"/>
      <c r="T16" s="589"/>
      <c r="U16" s="589"/>
      <c r="V16" s="589"/>
      <c r="W16" s="589"/>
      <c r="X16" s="589"/>
      <c r="Y16" s="590"/>
      <c r="Z16" s="641">
        <v>37.299999999999997</v>
      </c>
      <c r="AA16" s="641"/>
      <c r="AB16" s="641"/>
      <c r="AC16" s="641"/>
      <c r="AD16" s="642">
        <v>1906712</v>
      </c>
      <c r="AE16" s="642"/>
      <c r="AF16" s="642"/>
      <c r="AG16" s="642"/>
      <c r="AH16" s="642"/>
      <c r="AI16" s="642"/>
      <c r="AJ16" s="642"/>
      <c r="AK16" s="642"/>
      <c r="AL16" s="611">
        <v>62.1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118234</v>
      </c>
      <c r="CS16" s="589"/>
      <c r="CT16" s="589"/>
      <c r="CU16" s="589"/>
      <c r="CV16" s="589"/>
      <c r="CW16" s="589"/>
      <c r="CX16" s="589"/>
      <c r="CY16" s="590"/>
      <c r="CZ16" s="641">
        <v>2.1</v>
      </c>
      <c r="DA16" s="641"/>
      <c r="DB16" s="641"/>
      <c r="DC16" s="641"/>
      <c r="DD16" s="594" t="s">
        <v>221</v>
      </c>
      <c r="DE16" s="589"/>
      <c r="DF16" s="589"/>
      <c r="DG16" s="589"/>
      <c r="DH16" s="589"/>
      <c r="DI16" s="589"/>
      <c r="DJ16" s="589"/>
      <c r="DK16" s="589"/>
      <c r="DL16" s="589"/>
      <c r="DM16" s="589"/>
      <c r="DN16" s="589"/>
      <c r="DO16" s="589"/>
      <c r="DP16" s="590"/>
      <c r="DQ16" s="594">
        <v>24573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1906712</v>
      </c>
      <c r="S17" s="589"/>
      <c r="T17" s="589"/>
      <c r="U17" s="589"/>
      <c r="V17" s="589"/>
      <c r="W17" s="589"/>
      <c r="X17" s="589"/>
      <c r="Y17" s="590"/>
      <c r="Z17" s="641">
        <v>32.5</v>
      </c>
      <c r="AA17" s="641"/>
      <c r="AB17" s="641"/>
      <c r="AC17" s="641"/>
      <c r="AD17" s="642">
        <v>1906712</v>
      </c>
      <c r="AE17" s="642"/>
      <c r="AF17" s="642"/>
      <c r="AG17" s="642"/>
      <c r="AH17" s="642"/>
      <c r="AI17" s="642"/>
      <c r="AJ17" s="642"/>
      <c r="AK17" s="642"/>
      <c r="AL17" s="611">
        <v>62.1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642061</v>
      </c>
      <c r="CS17" s="589"/>
      <c r="CT17" s="589"/>
      <c r="CU17" s="589"/>
      <c r="CV17" s="589"/>
      <c r="CW17" s="589"/>
      <c r="CX17" s="589"/>
      <c r="CY17" s="590"/>
      <c r="CZ17" s="641">
        <v>11.2</v>
      </c>
      <c r="DA17" s="641"/>
      <c r="DB17" s="641"/>
      <c r="DC17" s="641"/>
      <c r="DD17" s="594" t="s">
        <v>221</v>
      </c>
      <c r="DE17" s="589"/>
      <c r="DF17" s="589"/>
      <c r="DG17" s="589"/>
      <c r="DH17" s="589"/>
      <c r="DI17" s="589"/>
      <c r="DJ17" s="589"/>
      <c r="DK17" s="589"/>
      <c r="DL17" s="589"/>
      <c r="DM17" s="589"/>
      <c r="DN17" s="589"/>
      <c r="DO17" s="589"/>
      <c r="DP17" s="590"/>
      <c r="DQ17" s="594">
        <v>628163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280363</v>
      </c>
      <c r="S18" s="589"/>
      <c r="T18" s="589"/>
      <c r="U18" s="589"/>
      <c r="V18" s="589"/>
      <c r="W18" s="589"/>
      <c r="X18" s="589"/>
      <c r="Y18" s="590"/>
      <c r="Z18" s="641">
        <v>4.8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3332286</v>
      </c>
      <c r="S20" s="589"/>
      <c r="T20" s="589"/>
      <c r="U20" s="589"/>
      <c r="V20" s="589"/>
      <c r="W20" s="589"/>
      <c r="X20" s="589"/>
      <c r="Y20" s="590"/>
      <c r="Z20" s="641">
        <v>56.8</v>
      </c>
      <c r="AA20" s="641"/>
      <c r="AB20" s="641"/>
      <c r="AC20" s="641"/>
      <c r="AD20" s="642">
        <v>3051923</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5714138</v>
      </c>
      <c r="CS20" s="589"/>
      <c r="CT20" s="589"/>
      <c r="CU20" s="589"/>
      <c r="CV20" s="589"/>
      <c r="CW20" s="589"/>
      <c r="CX20" s="589"/>
      <c r="CY20" s="590"/>
      <c r="CZ20" s="641">
        <v>100</v>
      </c>
      <c r="DA20" s="641"/>
      <c r="DB20" s="641"/>
      <c r="DC20" s="641"/>
      <c r="DD20" s="594">
        <v>1243947</v>
      </c>
      <c r="DE20" s="589"/>
      <c r="DF20" s="589"/>
      <c r="DG20" s="589"/>
      <c r="DH20" s="589"/>
      <c r="DI20" s="589"/>
      <c r="DJ20" s="589"/>
      <c r="DK20" s="589"/>
      <c r="DL20" s="589"/>
      <c r="DM20" s="589"/>
      <c r="DN20" s="589"/>
      <c r="DO20" s="589"/>
      <c r="DP20" s="590"/>
      <c r="DQ20" s="594">
        <v>3691549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1328</v>
      </c>
      <c r="S21" s="589"/>
      <c r="T21" s="589"/>
      <c r="U21" s="589"/>
      <c r="V21" s="589"/>
      <c r="W21" s="589"/>
      <c r="X21" s="589"/>
      <c r="Y21" s="590"/>
      <c r="Z21" s="641">
        <v>0</v>
      </c>
      <c r="AA21" s="641"/>
      <c r="AB21" s="641"/>
      <c r="AC21" s="641"/>
      <c r="AD21" s="642">
        <v>1328</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28973</v>
      </c>
      <c r="S22" s="589"/>
      <c r="T22" s="589"/>
      <c r="U22" s="589"/>
      <c r="V22" s="589"/>
      <c r="W22" s="589"/>
      <c r="X22" s="589"/>
      <c r="Y22" s="590"/>
      <c r="Z22" s="641">
        <v>0.5</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28012</v>
      </c>
      <c r="S23" s="589"/>
      <c r="T23" s="589"/>
      <c r="U23" s="589"/>
      <c r="V23" s="589"/>
      <c r="W23" s="589"/>
      <c r="X23" s="589"/>
      <c r="Y23" s="590"/>
      <c r="Z23" s="641">
        <v>0.5</v>
      </c>
      <c r="AA23" s="641"/>
      <c r="AB23" s="641"/>
      <c r="AC23" s="641"/>
      <c r="AD23" s="642">
        <v>8448</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23279</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1817260</v>
      </c>
      <c r="CS24" s="639"/>
      <c r="CT24" s="639"/>
      <c r="CU24" s="639"/>
      <c r="CV24" s="639"/>
      <c r="CW24" s="639"/>
      <c r="CX24" s="639"/>
      <c r="CY24" s="686"/>
      <c r="CZ24" s="690">
        <v>31.8</v>
      </c>
      <c r="DA24" s="691"/>
      <c r="DB24" s="691"/>
      <c r="DC24" s="692"/>
      <c r="DD24" s="685">
        <v>1428732</v>
      </c>
      <c r="DE24" s="639"/>
      <c r="DF24" s="639"/>
      <c r="DG24" s="639"/>
      <c r="DH24" s="639"/>
      <c r="DI24" s="639"/>
      <c r="DJ24" s="639"/>
      <c r="DK24" s="686"/>
      <c r="DL24" s="685">
        <v>1336506</v>
      </c>
      <c r="DM24" s="639"/>
      <c r="DN24" s="639"/>
      <c r="DO24" s="639"/>
      <c r="DP24" s="639"/>
      <c r="DQ24" s="639"/>
      <c r="DR24" s="639"/>
      <c r="DS24" s="639"/>
      <c r="DT24" s="639"/>
      <c r="DU24" s="639"/>
      <c r="DV24" s="686"/>
      <c r="DW24" s="687">
        <v>41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541747</v>
      </c>
      <c r="S25" s="589"/>
      <c r="T25" s="589"/>
      <c r="U25" s="589"/>
      <c r="V25" s="589"/>
      <c r="W25" s="589"/>
      <c r="X25" s="589"/>
      <c r="Y25" s="590"/>
      <c r="Z25" s="641">
        <v>9.1999999999999993</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755959</v>
      </c>
      <c r="CS25" s="607"/>
      <c r="CT25" s="607"/>
      <c r="CU25" s="607"/>
      <c r="CV25" s="607"/>
      <c r="CW25" s="607"/>
      <c r="CX25" s="607"/>
      <c r="CY25" s="608"/>
      <c r="CZ25" s="591">
        <v>13.2</v>
      </c>
      <c r="DA25" s="609"/>
      <c r="DB25" s="609"/>
      <c r="DC25" s="610"/>
      <c r="DD25" s="594">
        <v>711124</v>
      </c>
      <c r="DE25" s="607"/>
      <c r="DF25" s="607"/>
      <c r="DG25" s="607"/>
      <c r="DH25" s="607"/>
      <c r="DI25" s="607"/>
      <c r="DJ25" s="607"/>
      <c r="DK25" s="608"/>
      <c r="DL25" s="594">
        <v>621602</v>
      </c>
      <c r="DM25" s="607"/>
      <c r="DN25" s="607"/>
      <c r="DO25" s="607"/>
      <c r="DP25" s="607"/>
      <c r="DQ25" s="607"/>
      <c r="DR25" s="607"/>
      <c r="DS25" s="607"/>
      <c r="DT25" s="607"/>
      <c r="DU25" s="607"/>
      <c r="DV25" s="608"/>
      <c r="DW25" s="611">
        <v>19.100000000000001</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404992</v>
      </c>
      <c r="CS26" s="589"/>
      <c r="CT26" s="589"/>
      <c r="CU26" s="589"/>
      <c r="CV26" s="589"/>
      <c r="CW26" s="589"/>
      <c r="CX26" s="589"/>
      <c r="CY26" s="590"/>
      <c r="CZ26" s="591">
        <v>7.1</v>
      </c>
      <c r="DA26" s="609"/>
      <c r="DB26" s="609"/>
      <c r="DC26" s="610"/>
      <c r="DD26" s="594">
        <v>404992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480853</v>
      </c>
      <c r="S27" s="589"/>
      <c r="T27" s="589"/>
      <c r="U27" s="589"/>
      <c r="V27" s="589"/>
      <c r="W27" s="589"/>
      <c r="X27" s="589"/>
      <c r="Y27" s="590"/>
      <c r="Z27" s="641">
        <v>8.1999999999999993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947398</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419240</v>
      </c>
      <c r="CS27" s="607"/>
      <c r="CT27" s="607"/>
      <c r="CU27" s="607"/>
      <c r="CV27" s="607"/>
      <c r="CW27" s="607"/>
      <c r="CX27" s="607"/>
      <c r="CY27" s="608"/>
      <c r="CZ27" s="591">
        <v>7.3</v>
      </c>
      <c r="DA27" s="609"/>
      <c r="DB27" s="609"/>
      <c r="DC27" s="610"/>
      <c r="DD27" s="594">
        <v>89445</v>
      </c>
      <c r="DE27" s="607"/>
      <c r="DF27" s="607"/>
      <c r="DG27" s="607"/>
      <c r="DH27" s="607"/>
      <c r="DI27" s="607"/>
      <c r="DJ27" s="607"/>
      <c r="DK27" s="608"/>
      <c r="DL27" s="594">
        <v>86741</v>
      </c>
      <c r="DM27" s="607"/>
      <c r="DN27" s="607"/>
      <c r="DO27" s="607"/>
      <c r="DP27" s="607"/>
      <c r="DQ27" s="607"/>
      <c r="DR27" s="607"/>
      <c r="DS27" s="607"/>
      <c r="DT27" s="607"/>
      <c r="DU27" s="607"/>
      <c r="DV27" s="608"/>
      <c r="DW27" s="611">
        <v>2.7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143678</v>
      </c>
      <c r="S28" s="589"/>
      <c r="T28" s="589"/>
      <c r="U28" s="589"/>
      <c r="V28" s="589"/>
      <c r="W28" s="589"/>
      <c r="X28" s="589"/>
      <c r="Y28" s="590"/>
      <c r="Z28" s="641">
        <v>2.4</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642061</v>
      </c>
      <c r="CS28" s="589"/>
      <c r="CT28" s="589"/>
      <c r="CU28" s="589"/>
      <c r="CV28" s="589"/>
      <c r="CW28" s="589"/>
      <c r="CX28" s="589"/>
      <c r="CY28" s="590"/>
      <c r="CZ28" s="591">
        <v>11.2</v>
      </c>
      <c r="DA28" s="609"/>
      <c r="DB28" s="609"/>
      <c r="DC28" s="610"/>
      <c r="DD28" s="594">
        <v>628163</v>
      </c>
      <c r="DE28" s="589"/>
      <c r="DF28" s="589"/>
      <c r="DG28" s="589"/>
      <c r="DH28" s="589"/>
      <c r="DI28" s="589"/>
      <c r="DJ28" s="589"/>
      <c r="DK28" s="590"/>
      <c r="DL28" s="594">
        <v>628163</v>
      </c>
      <c r="DM28" s="589"/>
      <c r="DN28" s="589"/>
      <c r="DO28" s="589"/>
      <c r="DP28" s="589"/>
      <c r="DQ28" s="589"/>
      <c r="DR28" s="589"/>
      <c r="DS28" s="589"/>
      <c r="DT28" s="589"/>
      <c r="DU28" s="589"/>
      <c r="DV28" s="590"/>
      <c r="DW28" s="611">
        <v>19.3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2045</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642061</v>
      </c>
      <c r="CS29" s="607"/>
      <c r="CT29" s="607"/>
      <c r="CU29" s="607"/>
      <c r="CV29" s="607"/>
      <c r="CW29" s="607"/>
      <c r="CX29" s="607"/>
      <c r="CY29" s="608"/>
      <c r="CZ29" s="591">
        <v>11.2</v>
      </c>
      <c r="DA29" s="609"/>
      <c r="DB29" s="609"/>
      <c r="DC29" s="610"/>
      <c r="DD29" s="594">
        <v>628163</v>
      </c>
      <c r="DE29" s="607"/>
      <c r="DF29" s="607"/>
      <c r="DG29" s="607"/>
      <c r="DH29" s="607"/>
      <c r="DI29" s="607"/>
      <c r="DJ29" s="607"/>
      <c r="DK29" s="608"/>
      <c r="DL29" s="594">
        <v>628163</v>
      </c>
      <c r="DM29" s="607"/>
      <c r="DN29" s="607"/>
      <c r="DO29" s="607"/>
      <c r="DP29" s="607"/>
      <c r="DQ29" s="607"/>
      <c r="DR29" s="607"/>
      <c r="DS29" s="607"/>
      <c r="DT29" s="607"/>
      <c r="DU29" s="607"/>
      <c r="DV29" s="608"/>
      <c r="DW29" s="611">
        <v>19.3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192905</v>
      </c>
      <c r="S30" s="589"/>
      <c r="T30" s="589"/>
      <c r="U30" s="589"/>
      <c r="V30" s="589"/>
      <c r="W30" s="589"/>
      <c r="X30" s="589"/>
      <c r="Y30" s="590"/>
      <c r="Z30" s="641">
        <v>3.3</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99</v>
      </c>
      <c r="BH30" s="655"/>
      <c r="BI30" s="655"/>
      <c r="BJ30" s="655"/>
      <c r="BK30" s="655"/>
      <c r="BL30" s="655"/>
      <c r="BM30" s="656">
        <v>94.2</v>
      </c>
      <c r="BN30" s="655"/>
      <c r="BO30" s="655"/>
      <c r="BP30" s="655"/>
      <c r="BQ30" s="657"/>
      <c r="BR30" s="654">
        <v>98.7</v>
      </c>
      <c r="BS30" s="655"/>
      <c r="BT30" s="655"/>
      <c r="BU30" s="655"/>
      <c r="BV30" s="655"/>
      <c r="BW30" s="655"/>
      <c r="BX30" s="656">
        <v>94</v>
      </c>
      <c r="BY30" s="655"/>
      <c r="BZ30" s="655"/>
      <c r="CA30" s="655"/>
      <c r="CB30" s="657"/>
      <c r="CD30" s="660"/>
      <c r="CE30" s="661"/>
      <c r="CF30" s="625" t="s">
        <v>293</v>
      </c>
      <c r="CG30" s="622"/>
      <c r="CH30" s="622"/>
      <c r="CI30" s="622"/>
      <c r="CJ30" s="622"/>
      <c r="CK30" s="622"/>
      <c r="CL30" s="622"/>
      <c r="CM30" s="622"/>
      <c r="CN30" s="622"/>
      <c r="CO30" s="622"/>
      <c r="CP30" s="622"/>
      <c r="CQ30" s="623"/>
      <c r="CR30" s="588">
        <v>577188</v>
      </c>
      <c r="CS30" s="589"/>
      <c r="CT30" s="589"/>
      <c r="CU30" s="589"/>
      <c r="CV30" s="589"/>
      <c r="CW30" s="589"/>
      <c r="CX30" s="589"/>
      <c r="CY30" s="590"/>
      <c r="CZ30" s="591">
        <v>10.1</v>
      </c>
      <c r="DA30" s="609"/>
      <c r="DB30" s="609"/>
      <c r="DC30" s="610"/>
      <c r="DD30" s="594">
        <v>565642</v>
      </c>
      <c r="DE30" s="589"/>
      <c r="DF30" s="589"/>
      <c r="DG30" s="589"/>
      <c r="DH30" s="589"/>
      <c r="DI30" s="589"/>
      <c r="DJ30" s="589"/>
      <c r="DK30" s="590"/>
      <c r="DL30" s="594">
        <v>565642</v>
      </c>
      <c r="DM30" s="589"/>
      <c r="DN30" s="589"/>
      <c r="DO30" s="589"/>
      <c r="DP30" s="589"/>
      <c r="DQ30" s="589"/>
      <c r="DR30" s="589"/>
      <c r="DS30" s="589"/>
      <c r="DT30" s="589"/>
      <c r="DU30" s="589"/>
      <c r="DV30" s="590"/>
      <c r="DW30" s="611">
        <v>17.399999999999999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147952</v>
      </c>
      <c r="S31" s="589"/>
      <c r="T31" s="589"/>
      <c r="U31" s="589"/>
      <c r="V31" s="589"/>
      <c r="W31" s="589"/>
      <c r="X31" s="589"/>
      <c r="Y31" s="590"/>
      <c r="Z31" s="641">
        <v>2.5</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95.9</v>
      </c>
      <c r="BN31" s="653"/>
      <c r="BO31" s="653"/>
      <c r="BP31" s="653"/>
      <c r="BQ31" s="617"/>
      <c r="BR31" s="652">
        <v>98.7</v>
      </c>
      <c r="BS31" s="607"/>
      <c r="BT31" s="607"/>
      <c r="BU31" s="607"/>
      <c r="BV31" s="607"/>
      <c r="BW31" s="607"/>
      <c r="BX31" s="643">
        <v>95.2</v>
      </c>
      <c r="BY31" s="653"/>
      <c r="BZ31" s="653"/>
      <c r="CA31" s="653"/>
      <c r="CB31" s="617"/>
      <c r="CD31" s="660"/>
      <c r="CE31" s="661"/>
      <c r="CF31" s="625" t="s">
        <v>297</v>
      </c>
      <c r="CG31" s="622"/>
      <c r="CH31" s="622"/>
      <c r="CI31" s="622"/>
      <c r="CJ31" s="622"/>
      <c r="CK31" s="622"/>
      <c r="CL31" s="622"/>
      <c r="CM31" s="622"/>
      <c r="CN31" s="622"/>
      <c r="CO31" s="622"/>
      <c r="CP31" s="622"/>
      <c r="CQ31" s="623"/>
      <c r="CR31" s="588">
        <v>64873</v>
      </c>
      <c r="CS31" s="607"/>
      <c r="CT31" s="607"/>
      <c r="CU31" s="607"/>
      <c r="CV31" s="607"/>
      <c r="CW31" s="607"/>
      <c r="CX31" s="607"/>
      <c r="CY31" s="608"/>
      <c r="CZ31" s="591">
        <v>1.1000000000000001</v>
      </c>
      <c r="DA31" s="609"/>
      <c r="DB31" s="609"/>
      <c r="DC31" s="610"/>
      <c r="DD31" s="594">
        <v>62521</v>
      </c>
      <c r="DE31" s="607"/>
      <c r="DF31" s="607"/>
      <c r="DG31" s="607"/>
      <c r="DH31" s="607"/>
      <c r="DI31" s="607"/>
      <c r="DJ31" s="607"/>
      <c r="DK31" s="608"/>
      <c r="DL31" s="594">
        <v>62521</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91905</v>
      </c>
      <c r="S32" s="589"/>
      <c r="T32" s="589"/>
      <c r="U32" s="589"/>
      <c r="V32" s="589"/>
      <c r="W32" s="589"/>
      <c r="X32" s="589"/>
      <c r="Y32" s="590"/>
      <c r="Z32" s="641">
        <v>1.6</v>
      </c>
      <c r="AA32" s="641"/>
      <c r="AB32" s="641"/>
      <c r="AC32" s="641"/>
      <c r="AD32" s="642">
        <v>6357</v>
      </c>
      <c r="AE32" s="642"/>
      <c r="AF32" s="642"/>
      <c r="AG32" s="642"/>
      <c r="AH32" s="642"/>
      <c r="AI32" s="642"/>
      <c r="AJ32" s="642"/>
      <c r="AK32" s="642"/>
      <c r="AL32" s="611">
        <v>0.2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98.8</v>
      </c>
      <c r="BH32" s="573"/>
      <c r="BI32" s="573"/>
      <c r="BJ32" s="573"/>
      <c r="BK32" s="573"/>
      <c r="BL32" s="573"/>
      <c r="BM32" s="636">
        <v>92.8</v>
      </c>
      <c r="BN32" s="573"/>
      <c r="BO32" s="573"/>
      <c r="BP32" s="573"/>
      <c r="BQ32" s="630"/>
      <c r="BR32" s="651">
        <v>98.6</v>
      </c>
      <c r="BS32" s="573"/>
      <c r="BT32" s="573"/>
      <c r="BU32" s="573"/>
      <c r="BV32" s="573"/>
      <c r="BW32" s="573"/>
      <c r="BX32" s="636">
        <v>92.8</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851500</v>
      </c>
      <c r="S33" s="589"/>
      <c r="T33" s="589"/>
      <c r="U33" s="589"/>
      <c r="V33" s="589"/>
      <c r="W33" s="589"/>
      <c r="X33" s="589"/>
      <c r="Y33" s="590"/>
      <c r="Z33" s="641">
        <v>14.5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2534697</v>
      </c>
      <c r="CS33" s="607"/>
      <c r="CT33" s="607"/>
      <c r="CU33" s="607"/>
      <c r="CV33" s="607"/>
      <c r="CW33" s="607"/>
      <c r="CX33" s="607"/>
      <c r="CY33" s="608"/>
      <c r="CZ33" s="591">
        <v>44.4</v>
      </c>
      <c r="DA33" s="609"/>
      <c r="DB33" s="609"/>
      <c r="DC33" s="610"/>
      <c r="DD33" s="594">
        <v>2019292</v>
      </c>
      <c r="DE33" s="607"/>
      <c r="DF33" s="607"/>
      <c r="DG33" s="607"/>
      <c r="DH33" s="607"/>
      <c r="DI33" s="607"/>
      <c r="DJ33" s="607"/>
      <c r="DK33" s="608"/>
      <c r="DL33" s="594">
        <v>1243357</v>
      </c>
      <c r="DM33" s="607"/>
      <c r="DN33" s="607"/>
      <c r="DO33" s="607"/>
      <c r="DP33" s="607"/>
      <c r="DQ33" s="607"/>
      <c r="DR33" s="607"/>
      <c r="DS33" s="607"/>
      <c r="DT33" s="607"/>
      <c r="DU33" s="607"/>
      <c r="DV33" s="608"/>
      <c r="DW33" s="611">
        <v>38.200000000000003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750071</v>
      </c>
      <c r="CS34" s="589"/>
      <c r="CT34" s="589"/>
      <c r="CU34" s="589"/>
      <c r="CV34" s="589"/>
      <c r="CW34" s="589"/>
      <c r="CX34" s="589"/>
      <c r="CY34" s="590"/>
      <c r="CZ34" s="591">
        <v>13.1</v>
      </c>
      <c r="DA34" s="609"/>
      <c r="DB34" s="609"/>
      <c r="DC34" s="610"/>
      <c r="DD34" s="594">
        <v>556465</v>
      </c>
      <c r="DE34" s="589"/>
      <c r="DF34" s="589"/>
      <c r="DG34" s="589"/>
      <c r="DH34" s="589"/>
      <c r="DI34" s="589"/>
      <c r="DJ34" s="589"/>
      <c r="DK34" s="590"/>
      <c r="DL34" s="594">
        <v>427457</v>
      </c>
      <c r="DM34" s="589"/>
      <c r="DN34" s="589"/>
      <c r="DO34" s="589"/>
      <c r="DP34" s="589"/>
      <c r="DQ34" s="589"/>
      <c r="DR34" s="589"/>
      <c r="DS34" s="589"/>
      <c r="DT34" s="589"/>
      <c r="DU34" s="589"/>
      <c r="DV34" s="590"/>
      <c r="DW34" s="611">
        <v>13.1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188000</v>
      </c>
      <c r="S35" s="589"/>
      <c r="T35" s="589"/>
      <c r="U35" s="589"/>
      <c r="V35" s="589"/>
      <c r="W35" s="589"/>
      <c r="X35" s="589"/>
      <c r="Y35" s="590"/>
      <c r="Z35" s="641">
        <v>3.2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673913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47307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14711</v>
      </c>
      <c r="CS35" s="607"/>
      <c r="CT35" s="607"/>
      <c r="CU35" s="607"/>
      <c r="CV35" s="607"/>
      <c r="CW35" s="607"/>
      <c r="CX35" s="607"/>
      <c r="CY35" s="608"/>
      <c r="CZ35" s="591">
        <v>0.3</v>
      </c>
      <c r="DA35" s="609"/>
      <c r="DB35" s="609"/>
      <c r="DC35" s="610"/>
      <c r="DD35" s="594">
        <v>9945</v>
      </c>
      <c r="DE35" s="607"/>
      <c r="DF35" s="607"/>
      <c r="DG35" s="607"/>
      <c r="DH35" s="607"/>
      <c r="DI35" s="607"/>
      <c r="DJ35" s="607"/>
      <c r="DK35" s="608"/>
      <c r="DL35" s="594">
        <v>8633</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5866463</v>
      </c>
      <c r="S36" s="629"/>
      <c r="T36" s="629"/>
      <c r="U36" s="629"/>
      <c r="V36" s="629"/>
      <c r="W36" s="629"/>
      <c r="X36" s="629"/>
      <c r="Y36" s="632"/>
      <c r="Z36" s="633">
        <v>100</v>
      </c>
      <c r="AA36" s="633"/>
      <c r="AB36" s="633"/>
      <c r="AC36" s="633"/>
      <c r="AD36" s="634">
        <v>3068056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107732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-16693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671390</v>
      </c>
      <c r="CS36" s="589"/>
      <c r="CT36" s="589"/>
      <c r="CU36" s="589"/>
      <c r="CV36" s="589"/>
      <c r="CW36" s="589"/>
      <c r="CX36" s="589"/>
      <c r="CY36" s="590"/>
      <c r="CZ36" s="591">
        <v>11.7</v>
      </c>
      <c r="DA36" s="609"/>
      <c r="DB36" s="609"/>
      <c r="DC36" s="610"/>
      <c r="DD36" s="594">
        <v>580319</v>
      </c>
      <c r="DE36" s="589"/>
      <c r="DF36" s="589"/>
      <c r="DG36" s="589"/>
      <c r="DH36" s="589"/>
      <c r="DI36" s="589"/>
      <c r="DJ36" s="589"/>
      <c r="DK36" s="590"/>
      <c r="DL36" s="594">
        <v>473907</v>
      </c>
      <c r="DM36" s="589"/>
      <c r="DN36" s="589"/>
      <c r="DO36" s="589"/>
      <c r="DP36" s="589"/>
      <c r="DQ36" s="589"/>
      <c r="DR36" s="589"/>
      <c r="DS36" s="589"/>
      <c r="DT36" s="589"/>
      <c r="DU36" s="589"/>
      <c r="DV36" s="590"/>
      <c r="DW36" s="611">
        <v>14.6</v>
      </c>
      <c r="DX36" s="612"/>
      <c r="DY36" s="612"/>
      <c r="DZ36" s="612"/>
      <c r="EA36" s="612"/>
      <c r="EB36" s="612"/>
      <c r="EC36" s="613"/>
    </row>
    <row r="37" spans="2:133" ht="11.25" customHeight="1">
      <c r="AQ37" s="614" t="s">
        <v>315</v>
      </c>
      <c r="AR37" s="615"/>
      <c r="AS37" s="615"/>
      <c r="AT37" s="615"/>
      <c r="AU37" s="615"/>
      <c r="AV37" s="615"/>
      <c r="AW37" s="615"/>
      <c r="AX37" s="615"/>
      <c r="AY37" s="616"/>
      <c r="AZ37" s="588">
        <v>45907</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1685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352821</v>
      </c>
      <c r="CS37" s="607"/>
      <c r="CT37" s="607"/>
      <c r="CU37" s="607"/>
      <c r="CV37" s="607"/>
      <c r="CW37" s="607"/>
      <c r="CX37" s="607"/>
      <c r="CY37" s="608"/>
      <c r="CZ37" s="591">
        <v>6.2</v>
      </c>
      <c r="DA37" s="609"/>
      <c r="DB37" s="609"/>
      <c r="DC37" s="610"/>
      <c r="DD37" s="594">
        <v>343469</v>
      </c>
      <c r="DE37" s="607"/>
      <c r="DF37" s="607"/>
      <c r="DG37" s="607"/>
      <c r="DH37" s="607"/>
      <c r="DI37" s="607"/>
      <c r="DJ37" s="607"/>
      <c r="DK37" s="608"/>
      <c r="DL37" s="594">
        <v>287200</v>
      </c>
      <c r="DM37" s="607"/>
      <c r="DN37" s="607"/>
      <c r="DO37" s="607"/>
      <c r="DP37" s="607"/>
      <c r="DQ37" s="607"/>
      <c r="DR37" s="607"/>
      <c r="DS37" s="607"/>
      <c r="DT37" s="607"/>
      <c r="DU37" s="607"/>
      <c r="DV37" s="608"/>
      <c r="DW37" s="611">
        <v>8.8000000000000007</v>
      </c>
      <c r="DX37" s="612"/>
      <c r="DY37" s="612"/>
      <c r="DZ37" s="612"/>
      <c r="EA37" s="612"/>
      <c r="EB37" s="612"/>
      <c r="EC37" s="613"/>
    </row>
    <row r="38" spans="2:133" ht="11.25" customHeight="1">
      <c r="AQ38" s="614" t="s">
        <v>318</v>
      </c>
      <c r="AR38" s="615"/>
      <c r="AS38" s="615"/>
      <c r="AT38" s="615"/>
      <c r="AU38" s="615"/>
      <c r="AV38" s="615"/>
      <c r="AW38" s="615"/>
      <c r="AX38" s="615"/>
      <c r="AY38" s="616"/>
      <c r="AZ38" s="588">
        <v>28172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3532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566181</v>
      </c>
      <c r="CS38" s="589"/>
      <c r="CT38" s="589"/>
      <c r="CU38" s="589"/>
      <c r="CV38" s="589"/>
      <c r="CW38" s="589"/>
      <c r="CX38" s="589"/>
      <c r="CY38" s="590"/>
      <c r="CZ38" s="591">
        <v>9.9</v>
      </c>
      <c r="DA38" s="609"/>
      <c r="DB38" s="609"/>
      <c r="DC38" s="610"/>
      <c r="DD38" s="594">
        <v>453282</v>
      </c>
      <c r="DE38" s="589"/>
      <c r="DF38" s="589"/>
      <c r="DG38" s="589"/>
      <c r="DH38" s="589"/>
      <c r="DI38" s="589"/>
      <c r="DJ38" s="589"/>
      <c r="DK38" s="590"/>
      <c r="DL38" s="594">
        <v>333360</v>
      </c>
      <c r="DM38" s="589"/>
      <c r="DN38" s="589"/>
      <c r="DO38" s="589"/>
      <c r="DP38" s="589"/>
      <c r="DQ38" s="589"/>
      <c r="DR38" s="589"/>
      <c r="DS38" s="589"/>
      <c r="DT38" s="589"/>
      <c r="DU38" s="589"/>
      <c r="DV38" s="590"/>
      <c r="DW38" s="611">
        <v>10.199999999999999</v>
      </c>
      <c r="DX38" s="612"/>
      <c r="DY38" s="612"/>
      <c r="DZ38" s="612"/>
      <c r="EA38" s="612"/>
      <c r="EB38" s="612"/>
      <c r="EC38" s="613"/>
    </row>
    <row r="39" spans="2:133" ht="11.25" customHeight="1">
      <c r="AQ39" s="614" t="s">
        <v>321</v>
      </c>
      <c r="AR39" s="615"/>
      <c r="AS39" s="615"/>
      <c r="AT39" s="615"/>
      <c r="AU39" s="615"/>
      <c r="AV39" s="615"/>
      <c r="AW39" s="615"/>
      <c r="AX39" s="615"/>
      <c r="AY39" s="616"/>
      <c r="AZ39" s="588">
        <v>214</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532344</v>
      </c>
      <c r="CS39" s="607"/>
      <c r="CT39" s="607"/>
      <c r="CU39" s="607"/>
      <c r="CV39" s="607"/>
      <c r="CW39" s="607"/>
      <c r="CX39" s="607"/>
      <c r="CY39" s="608"/>
      <c r="CZ39" s="591">
        <v>9.3000000000000007</v>
      </c>
      <c r="DA39" s="609"/>
      <c r="DB39" s="609"/>
      <c r="DC39" s="610"/>
      <c r="DD39" s="594">
        <v>419281</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156818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325</v>
      </c>
      <c r="CS40" s="589"/>
      <c r="CT40" s="589"/>
      <c r="CU40" s="589"/>
      <c r="CV40" s="589"/>
      <c r="CW40" s="589"/>
      <c r="CX40" s="589"/>
      <c r="CY40" s="590"/>
      <c r="CZ40" s="591" t="s">
        <v>325</v>
      </c>
      <c r="DA40" s="609"/>
      <c r="DB40" s="609"/>
      <c r="DC40" s="610"/>
      <c r="DD40" s="594" t="s">
        <v>325</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335070</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242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1362181</v>
      </c>
      <c r="CS42" s="589"/>
      <c r="CT42" s="589"/>
      <c r="CU42" s="589"/>
      <c r="CV42" s="589"/>
      <c r="CW42" s="589"/>
      <c r="CX42" s="589"/>
      <c r="CY42" s="590"/>
      <c r="CZ42" s="591">
        <v>23.8</v>
      </c>
      <c r="DA42" s="592"/>
      <c r="DB42" s="592"/>
      <c r="DC42" s="593"/>
      <c r="DD42" s="594">
        <v>243525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40789</v>
      </c>
      <c r="CS43" s="607"/>
      <c r="CT43" s="607"/>
      <c r="CU43" s="607"/>
      <c r="CV43" s="607"/>
      <c r="CW43" s="607"/>
      <c r="CX43" s="607"/>
      <c r="CY43" s="608"/>
      <c r="CZ43" s="591">
        <v>0.7</v>
      </c>
      <c r="DA43" s="609"/>
      <c r="DB43" s="609"/>
      <c r="DC43" s="610"/>
      <c r="DD43" s="594">
        <v>40789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1243947</v>
      </c>
      <c r="CS44" s="589"/>
      <c r="CT44" s="589"/>
      <c r="CU44" s="589"/>
      <c r="CV44" s="589"/>
      <c r="CW44" s="589"/>
      <c r="CX44" s="589"/>
      <c r="CY44" s="590"/>
      <c r="CZ44" s="591">
        <v>21.8</v>
      </c>
      <c r="DA44" s="592"/>
      <c r="DB44" s="592"/>
      <c r="DC44" s="593"/>
      <c r="DD44" s="594">
        <v>218952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500185</v>
      </c>
      <c r="CS45" s="607"/>
      <c r="CT45" s="607"/>
      <c r="CU45" s="607"/>
      <c r="CV45" s="607"/>
      <c r="CW45" s="607"/>
      <c r="CX45" s="607"/>
      <c r="CY45" s="608"/>
      <c r="CZ45" s="591">
        <v>8.8000000000000007</v>
      </c>
      <c r="DA45" s="609"/>
      <c r="DB45" s="609"/>
      <c r="DC45" s="610"/>
      <c r="DD45" s="594">
        <v>57644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737129</v>
      </c>
      <c r="CS46" s="589"/>
      <c r="CT46" s="589"/>
      <c r="CU46" s="589"/>
      <c r="CV46" s="589"/>
      <c r="CW46" s="589"/>
      <c r="CX46" s="589"/>
      <c r="CY46" s="590"/>
      <c r="CZ46" s="591">
        <v>12.9</v>
      </c>
      <c r="DA46" s="592"/>
      <c r="DB46" s="592"/>
      <c r="DC46" s="593"/>
      <c r="DD46" s="594">
        <v>159910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118234</v>
      </c>
      <c r="CS47" s="607"/>
      <c r="CT47" s="607"/>
      <c r="CU47" s="607"/>
      <c r="CV47" s="607"/>
      <c r="CW47" s="607"/>
      <c r="CX47" s="607"/>
      <c r="CY47" s="608"/>
      <c r="CZ47" s="591">
        <v>2.1</v>
      </c>
      <c r="DA47" s="609"/>
      <c r="DB47" s="609"/>
      <c r="DC47" s="610"/>
      <c r="DD47" s="594">
        <v>24573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5714138</v>
      </c>
      <c r="CS49" s="573"/>
      <c r="CT49" s="573"/>
      <c r="CU49" s="573"/>
      <c r="CV49" s="573"/>
      <c r="CW49" s="573"/>
      <c r="CX49" s="573"/>
      <c r="CY49" s="574"/>
      <c r="CZ49" s="575">
        <v>100</v>
      </c>
      <c r="DA49" s="576"/>
      <c r="DB49" s="576"/>
      <c r="DC49" s="577"/>
      <c r="DD49" s="578">
        <v>3691549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B44" sqref="B44:P4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5942</v>
      </c>
      <c r="R7" s="1101"/>
      <c r="S7" s="1101"/>
      <c r="T7" s="1101"/>
      <c r="U7" s="1101"/>
      <c r="V7" s="1101">
        <v>5792</v>
      </c>
      <c r="W7" s="1101"/>
      <c r="X7" s="1101"/>
      <c r="Y7" s="1101"/>
      <c r="Z7" s="1101"/>
      <c r="AA7" s="1101">
        <v>149</v>
      </c>
      <c r="AB7" s="1101"/>
      <c r="AC7" s="1101"/>
      <c r="AD7" s="1101"/>
      <c r="AE7" s="1102"/>
      <c r="AF7" s="1103">
        <v>128</v>
      </c>
      <c r="AG7" s="1104"/>
      <c r="AH7" s="1104"/>
      <c r="AI7" s="1104"/>
      <c r="AJ7" s="1105"/>
      <c r="AK7" s="1087">
        <v>22</v>
      </c>
      <c r="AL7" s="1088"/>
      <c r="AM7" s="1088"/>
      <c r="AN7" s="1088"/>
      <c r="AO7" s="1088"/>
      <c r="AP7" s="1088">
        <v>6076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4</v>
      </c>
      <c r="R8" s="1040"/>
      <c r="S8" s="1040"/>
      <c r="T8" s="1040"/>
      <c r="U8" s="1040"/>
      <c r="V8" s="1040">
        <v>4</v>
      </c>
      <c r="W8" s="1040"/>
      <c r="X8" s="1040"/>
      <c r="Y8" s="1040"/>
      <c r="Z8" s="1040"/>
      <c r="AA8" s="1040">
        <v>0</v>
      </c>
      <c r="AB8" s="1040"/>
      <c r="AC8" s="1040"/>
      <c r="AD8" s="1040"/>
      <c r="AE8" s="1041"/>
      <c r="AF8" s="1015">
        <v>0</v>
      </c>
      <c r="AG8" s="1016"/>
      <c r="AH8" s="1016"/>
      <c r="AI8" s="1016"/>
      <c r="AJ8" s="1017"/>
      <c r="AK8" s="1082">
        <v>1</v>
      </c>
      <c r="AL8" s="1083"/>
      <c r="AM8" s="1083"/>
      <c r="AN8" s="1083"/>
      <c r="AO8" s="1083"/>
      <c r="AP8" s="1083">
        <v>12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13</v>
      </c>
      <c r="R9" s="1040"/>
      <c r="S9" s="1040"/>
      <c r="T9" s="1040"/>
      <c r="U9" s="1040"/>
      <c r="V9" s="1040">
        <v>10</v>
      </c>
      <c r="W9" s="1040"/>
      <c r="X9" s="1040"/>
      <c r="Y9" s="1040"/>
      <c r="Z9" s="1040"/>
      <c r="AA9" s="1040">
        <v>3</v>
      </c>
      <c r="AB9" s="1040"/>
      <c r="AC9" s="1040"/>
      <c r="AD9" s="1040"/>
      <c r="AE9" s="1041"/>
      <c r="AF9" s="1015">
        <v>3</v>
      </c>
      <c r="AG9" s="1016"/>
      <c r="AH9" s="1016"/>
      <c r="AI9" s="1016"/>
      <c r="AJ9" s="1017"/>
      <c r="AK9" s="1082">
        <v>0</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5958</v>
      </c>
      <c r="R23" s="1065"/>
      <c r="S23" s="1065"/>
      <c r="T23" s="1065"/>
      <c r="U23" s="1065"/>
      <c r="V23" s="1065">
        <v>5806</v>
      </c>
      <c r="W23" s="1065"/>
      <c r="X23" s="1065"/>
      <c r="Y23" s="1065"/>
      <c r="Z23" s="1065"/>
      <c r="AA23" s="1065">
        <v>152</v>
      </c>
      <c r="AB23" s="1065"/>
      <c r="AC23" s="1065"/>
      <c r="AD23" s="1065"/>
      <c r="AE23" s="1066"/>
      <c r="AF23" s="1067">
        <v>131</v>
      </c>
      <c r="AG23" s="1065"/>
      <c r="AH23" s="1065"/>
      <c r="AI23" s="1065"/>
      <c r="AJ23" s="1068"/>
      <c r="AK23" s="1069"/>
      <c r="AL23" s="1070"/>
      <c r="AM23" s="1070"/>
      <c r="AN23" s="1070"/>
      <c r="AO23" s="1070"/>
      <c r="AP23" s="1065">
        <v>6088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1405</v>
      </c>
      <c r="R28" s="1050"/>
      <c r="S28" s="1050"/>
      <c r="T28" s="1050"/>
      <c r="U28" s="1050"/>
      <c r="V28" s="1050">
        <v>1358</v>
      </c>
      <c r="W28" s="1050"/>
      <c r="X28" s="1050"/>
      <c r="Y28" s="1050"/>
      <c r="Z28" s="1050"/>
      <c r="AA28" s="1050">
        <v>47</v>
      </c>
      <c r="AB28" s="1050"/>
      <c r="AC28" s="1050"/>
      <c r="AD28" s="1050"/>
      <c r="AE28" s="1051"/>
      <c r="AF28" s="1052">
        <v>47</v>
      </c>
      <c r="AG28" s="1050"/>
      <c r="AH28" s="1050"/>
      <c r="AI28" s="1050"/>
      <c r="AJ28" s="1053"/>
      <c r="AK28" s="1054">
        <v>157</v>
      </c>
      <c r="AL28" s="1042"/>
      <c r="AM28" s="1042"/>
      <c r="AN28" s="1042"/>
      <c r="AO28" s="1042"/>
      <c r="AP28" s="1042">
        <v>0</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1155</v>
      </c>
      <c r="R29" s="1040"/>
      <c r="S29" s="1040"/>
      <c r="T29" s="1040"/>
      <c r="U29" s="1040"/>
      <c r="V29" s="1040">
        <v>1114</v>
      </c>
      <c r="W29" s="1040"/>
      <c r="X29" s="1040"/>
      <c r="Y29" s="1040"/>
      <c r="Z29" s="1040"/>
      <c r="AA29" s="1040">
        <v>41</v>
      </c>
      <c r="AB29" s="1040"/>
      <c r="AC29" s="1040"/>
      <c r="AD29" s="1040"/>
      <c r="AE29" s="1041"/>
      <c r="AF29" s="1015">
        <v>41</v>
      </c>
      <c r="AG29" s="1016"/>
      <c r="AH29" s="1016"/>
      <c r="AI29" s="1016"/>
      <c r="AJ29" s="1017"/>
      <c r="AK29" s="976">
        <v>179</v>
      </c>
      <c r="AL29" s="967"/>
      <c r="AM29" s="967"/>
      <c r="AN29" s="967"/>
      <c r="AO29" s="967"/>
      <c r="AP29" s="967">
        <v>0</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229</v>
      </c>
      <c r="R30" s="1040"/>
      <c r="S30" s="1040"/>
      <c r="T30" s="1040"/>
      <c r="U30" s="1040"/>
      <c r="V30" s="1040">
        <v>227</v>
      </c>
      <c r="W30" s="1040"/>
      <c r="X30" s="1040"/>
      <c r="Y30" s="1040"/>
      <c r="Z30" s="1040"/>
      <c r="AA30" s="1040">
        <v>3</v>
      </c>
      <c r="AB30" s="1040"/>
      <c r="AC30" s="1040"/>
      <c r="AD30" s="1040"/>
      <c r="AE30" s="1041"/>
      <c r="AF30" s="1015">
        <v>3</v>
      </c>
      <c r="AG30" s="1016"/>
      <c r="AH30" s="1016"/>
      <c r="AI30" s="1016"/>
      <c r="AJ30" s="1017"/>
      <c r="AK30" s="976">
        <v>155</v>
      </c>
      <c r="AL30" s="967"/>
      <c r="AM30" s="967"/>
      <c r="AN30" s="967"/>
      <c r="AO30" s="967"/>
      <c r="AP30" s="967">
        <v>0</v>
      </c>
      <c r="AQ30" s="967"/>
      <c r="AR30" s="967"/>
      <c r="AS30" s="967"/>
      <c r="AT30" s="967"/>
      <c r="AU30" s="967" t="s">
        <v>532</v>
      </c>
      <c r="AV30" s="967"/>
      <c r="AW30" s="967"/>
      <c r="AX30" s="967"/>
      <c r="AY30" s="967"/>
      <c r="AZ30" s="1038" t="s">
        <v>532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537</v>
      </c>
      <c r="R31" s="1040"/>
      <c r="S31" s="1040"/>
      <c r="T31" s="1040"/>
      <c r="U31" s="1040"/>
      <c r="V31" s="1040">
        <v>521</v>
      </c>
      <c r="W31" s="1040"/>
      <c r="X31" s="1040"/>
      <c r="Y31" s="1040"/>
      <c r="Z31" s="1040"/>
      <c r="AA31" s="1040">
        <v>15</v>
      </c>
      <c r="AB31" s="1040"/>
      <c r="AC31" s="1040"/>
      <c r="AD31" s="1040"/>
      <c r="AE31" s="1041"/>
      <c r="AF31" s="1015">
        <v>15</v>
      </c>
      <c r="AG31" s="1016"/>
      <c r="AH31" s="1016"/>
      <c r="AI31" s="1016"/>
      <c r="AJ31" s="1017"/>
      <c r="AK31" s="976">
        <v>120</v>
      </c>
      <c r="AL31" s="967"/>
      <c r="AM31" s="967"/>
      <c r="AN31" s="967"/>
      <c r="AO31" s="967"/>
      <c r="AP31" s="967">
        <v>1379</v>
      </c>
      <c r="AQ31" s="967"/>
      <c r="AR31" s="967"/>
      <c r="AS31" s="967"/>
      <c r="AT31" s="967"/>
      <c r="AU31" s="967">
        <v>637</v>
      </c>
      <c r="AV31" s="967"/>
      <c r="AW31" s="967"/>
      <c r="AX31" s="967"/>
      <c r="AY31" s="967"/>
      <c r="AZ31" s="1038" t="s">
        <v>532</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79</v>
      </c>
      <c r="R32" s="1040"/>
      <c r="S32" s="1040"/>
      <c r="T32" s="1040"/>
      <c r="U32" s="1040"/>
      <c r="V32" s="1040">
        <v>76</v>
      </c>
      <c r="W32" s="1040"/>
      <c r="X32" s="1040"/>
      <c r="Y32" s="1040"/>
      <c r="Z32" s="1040"/>
      <c r="AA32" s="1040">
        <v>4</v>
      </c>
      <c r="AB32" s="1040"/>
      <c r="AC32" s="1040"/>
      <c r="AD32" s="1040"/>
      <c r="AE32" s="1041"/>
      <c r="AF32" s="1015">
        <v>4</v>
      </c>
      <c r="AG32" s="1016"/>
      <c r="AH32" s="1016"/>
      <c r="AI32" s="1016"/>
      <c r="AJ32" s="1017"/>
      <c r="AK32" s="976">
        <v>54</v>
      </c>
      <c r="AL32" s="967"/>
      <c r="AM32" s="967"/>
      <c r="AN32" s="967"/>
      <c r="AO32" s="967"/>
      <c r="AP32" s="967">
        <v>748</v>
      </c>
      <c r="AQ32" s="967"/>
      <c r="AR32" s="967"/>
      <c r="AS32" s="967"/>
      <c r="AT32" s="967"/>
      <c r="AU32" s="967">
        <v>502</v>
      </c>
      <c r="AV32" s="967"/>
      <c r="AW32" s="967"/>
      <c r="AX32" s="967"/>
      <c r="AY32" s="967"/>
      <c r="AZ32" s="1038" t="s">
        <v>532</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110</v>
      </c>
      <c r="AG63" s="955"/>
      <c r="AH63" s="955"/>
      <c r="AI63" s="955"/>
      <c r="AJ63" s="1026"/>
      <c r="AK63" s="1027"/>
      <c r="AL63" s="959"/>
      <c r="AM63" s="959"/>
      <c r="AN63" s="959"/>
      <c r="AO63" s="959"/>
      <c r="AP63" s="955">
        <f>AP28+AP29+AP30+AP31+AP32</f>
        <v>2127</v>
      </c>
      <c r="AQ63" s="955"/>
      <c r="AR63" s="955"/>
      <c r="AS63" s="955"/>
      <c r="AT63" s="955"/>
      <c r="AU63" s="955">
        <f>AU31+AU32</f>
        <v>1139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1611</v>
      </c>
      <c r="R68" s="978"/>
      <c r="S68" s="978"/>
      <c r="T68" s="978"/>
      <c r="U68" s="978"/>
      <c r="V68" s="978">
        <v>1531</v>
      </c>
      <c r="W68" s="978"/>
      <c r="X68" s="978"/>
      <c r="Y68" s="978"/>
      <c r="Z68" s="978"/>
      <c r="AA68" s="978">
        <v>81</v>
      </c>
      <c r="AB68" s="978"/>
      <c r="AC68" s="978"/>
      <c r="AD68" s="978"/>
      <c r="AE68" s="978"/>
      <c r="AF68" s="978">
        <v>81</v>
      </c>
      <c r="AG68" s="978"/>
      <c r="AH68" s="978"/>
      <c r="AI68" s="978"/>
      <c r="AJ68" s="978"/>
      <c r="AK68" s="978" t="s">
        <v>542</v>
      </c>
      <c r="AL68" s="978"/>
      <c r="AM68" s="978"/>
      <c r="AN68" s="978"/>
      <c r="AO68" s="978"/>
      <c r="AP68" s="978">
        <v>66</v>
      </c>
      <c r="AQ68" s="978"/>
      <c r="AR68" s="978"/>
      <c r="AS68" s="978"/>
      <c r="AT68" s="978"/>
      <c r="AU68" s="978">
        <v>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1340</v>
      </c>
      <c r="R69" s="967"/>
      <c r="S69" s="967"/>
      <c r="T69" s="967"/>
      <c r="U69" s="967"/>
      <c r="V69" s="967">
        <v>1325</v>
      </c>
      <c r="W69" s="967"/>
      <c r="X69" s="967"/>
      <c r="Y69" s="967"/>
      <c r="Z69" s="967"/>
      <c r="AA69" s="967">
        <v>15</v>
      </c>
      <c r="AB69" s="967"/>
      <c r="AC69" s="967"/>
      <c r="AD69" s="967"/>
      <c r="AE69" s="967"/>
      <c r="AF69" s="967">
        <v>15</v>
      </c>
      <c r="AG69" s="967"/>
      <c r="AH69" s="967"/>
      <c r="AI69" s="967"/>
      <c r="AJ69" s="967"/>
      <c r="AK69" s="967">
        <v>20</v>
      </c>
      <c r="AL69" s="967"/>
      <c r="AM69" s="967"/>
      <c r="AN69" s="967"/>
      <c r="AO69" s="967"/>
      <c r="AP69" s="967">
        <v>420</v>
      </c>
      <c r="AQ69" s="967"/>
      <c r="AR69" s="967"/>
      <c r="AS69" s="967"/>
      <c r="AT69" s="967"/>
      <c r="AU69" s="967">
        <v>63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5557</v>
      </c>
      <c r="R70" s="967"/>
      <c r="S70" s="967"/>
      <c r="T70" s="967"/>
      <c r="U70" s="967"/>
      <c r="V70" s="967">
        <v>6567</v>
      </c>
      <c r="W70" s="967"/>
      <c r="X70" s="967"/>
      <c r="Y70" s="967"/>
      <c r="Z70" s="967"/>
      <c r="AA70" s="967">
        <v>-1010</v>
      </c>
      <c r="AB70" s="967"/>
      <c r="AC70" s="967"/>
      <c r="AD70" s="967"/>
      <c r="AE70" s="967"/>
      <c r="AF70" s="967">
        <v>1798</v>
      </c>
      <c r="AG70" s="967"/>
      <c r="AH70" s="967"/>
      <c r="AI70" s="967"/>
      <c r="AJ70" s="967"/>
      <c r="AK70" s="967" t="s">
        <v>542</v>
      </c>
      <c r="AL70" s="967"/>
      <c r="AM70" s="967"/>
      <c r="AN70" s="967"/>
      <c r="AO70" s="967"/>
      <c r="AP70" s="967">
        <v>4759</v>
      </c>
      <c r="AQ70" s="967"/>
      <c r="AR70" s="967"/>
      <c r="AS70" s="967"/>
      <c r="AT70" s="967"/>
      <c r="AU70" s="967">
        <v>593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940</v>
      </c>
      <c r="R71" s="967"/>
      <c r="S71" s="967"/>
      <c r="T71" s="967"/>
      <c r="U71" s="967"/>
      <c r="V71" s="967">
        <v>934</v>
      </c>
      <c r="W71" s="967"/>
      <c r="X71" s="967"/>
      <c r="Y71" s="967"/>
      <c r="Z71" s="967"/>
      <c r="AA71" s="967">
        <v>6</v>
      </c>
      <c r="AB71" s="967"/>
      <c r="AC71" s="967"/>
      <c r="AD71" s="967"/>
      <c r="AE71" s="967"/>
      <c r="AF71" s="967">
        <v>6</v>
      </c>
      <c r="AG71" s="967"/>
      <c r="AH71" s="967"/>
      <c r="AI71" s="967"/>
      <c r="AJ71" s="967"/>
      <c r="AK71" s="967" t="s">
        <v>542</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135517</v>
      </c>
      <c r="R72" s="967"/>
      <c r="S72" s="967"/>
      <c r="T72" s="967"/>
      <c r="U72" s="967"/>
      <c r="V72" s="967">
        <v>131403</v>
      </c>
      <c r="W72" s="967"/>
      <c r="X72" s="967"/>
      <c r="Y72" s="967"/>
      <c r="Z72" s="967"/>
      <c r="AA72" s="967">
        <v>4114</v>
      </c>
      <c r="AB72" s="967"/>
      <c r="AC72" s="967"/>
      <c r="AD72" s="967"/>
      <c r="AE72" s="967"/>
      <c r="AF72" s="967">
        <v>4114</v>
      </c>
      <c r="AG72" s="967"/>
      <c r="AH72" s="967"/>
      <c r="AI72" s="967"/>
      <c r="AJ72" s="967"/>
      <c r="AK72" s="967">
        <v>909</v>
      </c>
      <c r="AL72" s="967"/>
      <c r="AM72" s="967"/>
      <c r="AN72" s="967"/>
      <c r="AO72" s="967"/>
      <c r="AP72" s="967" t="s">
        <v>542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157</v>
      </c>
      <c r="R73" s="967"/>
      <c r="S73" s="967"/>
      <c r="T73" s="967"/>
      <c r="U73" s="967"/>
      <c r="V73" s="967">
        <v>128</v>
      </c>
      <c r="W73" s="967"/>
      <c r="X73" s="967"/>
      <c r="Y73" s="967"/>
      <c r="Z73" s="967"/>
      <c r="AA73" s="967">
        <v>29</v>
      </c>
      <c r="AB73" s="967"/>
      <c r="AC73" s="967"/>
      <c r="AD73" s="967"/>
      <c r="AE73" s="967"/>
      <c r="AF73" s="967">
        <v>29</v>
      </c>
      <c r="AG73" s="967"/>
      <c r="AH73" s="967"/>
      <c r="AI73" s="967"/>
      <c r="AJ73" s="967"/>
      <c r="AK73" s="967" t="s">
        <v>542</v>
      </c>
      <c r="AL73" s="967"/>
      <c r="AM73" s="967"/>
      <c r="AN73" s="967"/>
      <c r="AO73" s="967"/>
      <c r="AP73" s="967" t="s">
        <v>542</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526</v>
      </c>
      <c r="R74" s="967"/>
      <c r="S74" s="967"/>
      <c r="T74" s="967"/>
      <c r="U74" s="967"/>
      <c r="V74" s="967">
        <v>508</v>
      </c>
      <c r="W74" s="967"/>
      <c r="X74" s="967"/>
      <c r="Y74" s="967"/>
      <c r="Z74" s="967"/>
      <c r="AA74" s="967">
        <v>18</v>
      </c>
      <c r="AB74" s="967"/>
      <c r="AC74" s="967"/>
      <c r="AD74" s="967"/>
      <c r="AE74" s="967"/>
      <c r="AF74" s="967">
        <v>18</v>
      </c>
      <c r="AG74" s="967"/>
      <c r="AH74" s="967"/>
      <c r="AI74" s="967"/>
      <c r="AJ74" s="967"/>
      <c r="AK74" s="967">
        <v>142</v>
      </c>
      <c r="AL74" s="967"/>
      <c r="AM74" s="967"/>
      <c r="AN74" s="967"/>
      <c r="AO74" s="967"/>
      <c r="AP74" s="967">
        <v>229</v>
      </c>
      <c r="AQ74" s="967"/>
      <c r="AR74" s="967"/>
      <c r="AS74" s="967"/>
      <c r="AT74" s="967"/>
      <c r="AU74" s="967">
        <v>25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1211</v>
      </c>
      <c r="R75" s="975"/>
      <c r="S75" s="975"/>
      <c r="T75" s="975"/>
      <c r="U75" s="976"/>
      <c r="V75" s="977">
        <v>1216</v>
      </c>
      <c r="W75" s="975"/>
      <c r="X75" s="975"/>
      <c r="Y75" s="975"/>
      <c r="Z75" s="976"/>
      <c r="AA75" s="977">
        <v>49</v>
      </c>
      <c r="AB75" s="975"/>
      <c r="AC75" s="975"/>
      <c r="AD75" s="975"/>
      <c r="AE75" s="976"/>
      <c r="AF75" s="977">
        <v>49</v>
      </c>
      <c r="AG75" s="975"/>
      <c r="AH75" s="975"/>
      <c r="AI75" s="975"/>
      <c r="AJ75" s="976"/>
      <c r="AK75" s="977" t="s">
        <v>542</v>
      </c>
      <c r="AL75" s="975"/>
      <c r="AM75" s="975"/>
      <c r="AN75" s="975"/>
      <c r="AO75" s="976"/>
      <c r="AP75" s="977">
        <v>86</v>
      </c>
      <c r="AQ75" s="975"/>
      <c r="AR75" s="975"/>
      <c r="AS75" s="975"/>
      <c r="AT75" s="976"/>
      <c r="AU75" s="977">
        <v>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541</v>
      </c>
      <c r="C76" s="971"/>
      <c r="D76" s="971"/>
      <c r="E76" s="971"/>
      <c r="F76" s="971"/>
      <c r="G76" s="971"/>
      <c r="H76" s="971"/>
      <c r="I76" s="971"/>
      <c r="J76" s="971"/>
      <c r="K76" s="971"/>
      <c r="L76" s="971"/>
      <c r="M76" s="971"/>
      <c r="N76" s="971"/>
      <c r="O76" s="971"/>
      <c r="P76" s="972"/>
      <c r="Q76" s="974">
        <v>9277</v>
      </c>
      <c r="R76" s="975"/>
      <c r="S76" s="975"/>
      <c r="T76" s="975"/>
      <c r="U76" s="976"/>
      <c r="V76" s="977">
        <v>7391</v>
      </c>
      <c r="W76" s="975"/>
      <c r="X76" s="975"/>
      <c r="Y76" s="975"/>
      <c r="Z76" s="976"/>
      <c r="AA76" s="977">
        <v>1886</v>
      </c>
      <c r="AB76" s="975"/>
      <c r="AC76" s="975"/>
      <c r="AD76" s="975"/>
      <c r="AE76" s="976"/>
      <c r="AF76" s="977">
        <v>1886</v>
      </c>
      <c r="AG76" s="975"/>
      <c r="AH76" s="975"/>
      <c r="AI76" s="975"/>
      <c r="AJ76" s="976"/>
      <c r="AK76" s="977" t="s">
        <v>542</v>
      </c>
      <c r="AL76" s="975"/>
      <c r="AM76" s="975"/>
      <c r="AN76" s="975"/>
      <c r="AO76" s="976"/>
      <c r="AP76" s="977" t="s">
        <v>542</v>
      </c>
      <c r="AQ76" s="975"/>
      <c r="AR76" s="975"/>
      <c r="AS76" s="975"/>
      <c r="AT76" s="976"/>
      <c r="AU76" s="977" t="s">
        <v>542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AF68+AF69+AF70+AF71+AF72+AF73+AF74+AF75+AF76</f>
        <v>7996</v>
      </c>
      <c r="AG88" s="955"/>
      <c r="AH88" s="955"/>
      <c r="AI88" s="955"/>
      <c r="AJ88" s="955"/>
      <c r="AK88" s="959"/>
      <c r="AL88" s="959"/>
      <c r="AM88" s="959"/>
      <c r="AN88" s="959"/>
      <c r="AO88" s="959"/>
      <c r="AP88" s="955">
        <f>AP68+AP69+AP70+AP74+AP75</f>
        <v>5560</v>
      </c>
      <c r="AQ88" s="955"/>
      <c r="AR88" s="955"/>
      <c r="AS88" s="955"/>
      <c r="AT88" s="955"/>
      <c r="AU88" s="955">
        <f>AU68+AU69+AU70++AU74+AU75</f>
        <v>694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661352</v>
      </c>
      <c r="AB110" s="873"/>
      <c r="AC110" s="873"/>
      <c r="AD110" s="873"/>
      <c r="AE110" s="874"/>
      <c r="AF110" s="875">
        <v>649531</v>
      </c>
      <c r="AG110" s="873"/>
      <c r="AH110" s="873"/>
      <c r="AI110" s="873"/>
      <c r="AJ110" s="874"/>
      <c r="AK110" s="875">
        <v>641737</v>
      </c>
      <c r="AL110" s="873"/>
      <c r="AM110" s="873"/>
      <c r="AN110" s="873"/>
      <c r="AO110" s="874"/>
      <c r="AP110" s="876">
        <v>24.3</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5678385</v>
      </c>
      <c r="BR110" s="800"/>
      <c r="BS110" s="800"/>
      <c r="BT110" s="800"/>
      <c r="BU110" s="800"/>
      <c r="BV110" s="800">
        <v>5813618</v>
      </c>
      <c r="BW110" s="800"/>
      <c r="BX110" s="800"/>
      <c r="BY110" s="800"/>
      <c r="BZ110" s="800"/>
      <c r="CA110" s="800">
        <v>6087930</v>
      </c>
      <c r="CB110" s="800"/>
      <c r="CC110" s="800"/>
      <c r="CD110" s="800"/>
      <c r="CE110" s="800"/>
      <c r="CF110" s="861">
        <v>230.2</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1116534</v>
      </c>
      <c r="BR112" s="771"/>
      <c r="BS112" s="771"/>
      <c r="BT112" s="771"/>
      <c r="BU112" s="771"/>
      <c r="BV112" s="771">
        <v>1161158</v>
      </c>
      <c r="BW112" s="771"/>
      <c r="BX112" s="771"/>
      <c r="BY112" s="771"/>
      <c r="BZ112" s="771"/>
      <c r="CA112" s="771">
        <v>1138882</v>
      </c>
      <c r="CB112" s="771"/>
      <c r="CC112" s="771"/>
      <c r="CD112" s="771"/>
      <c r="CE112" s="771"/>
      <c r="CF112" s="848">
        <v>43.1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46698</v>
      </c>
      <c r="AB113" s="909"/>
      <c r="AC113" s="909"/>
      <c r="AD113" s="909"/>
      <c r="AE113" s="910"/>
      <c r="AF113" s="911">
        <v>64523</v>
      </c>
      <c r="AG113" s="909"/>
      <c r="AH113" s="909"/>
      <c r="AI113" s="909"/>
      <c r="AJ113" s="910"/>
      <c r="AK113" s="911">
        <v>61125</v>
      </c>
      <c r="AL113" s="909"/>
      <c r="AM113" s="909"/>
      <c r="AN113" s="909"/>
      <c r="AO113" s="910"/>
      <c r="AP113" s="912">
        <v>2.2999999999999998</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710237</v>
      </c>
      <c r="BR113" s="771"/>
      <c r="BS113" s="771"/>
      <c r="BT113" s="771"/>
      <c r="BU113" s="771"/>
      <c r="BV113" s="771">
        <v>699553</v>
      </c>
      <c r="BW113" s="771"/>
      <c r="BX113" s="771"/>
      <c r="BY113" s="771"/>
      <c r="BZ113" s="771"/>
      <c r="CA113" s="771">
        <v>694088</v>
      </c>
      <c r="CB113" s="771"/>
      <c r="CC113" s="771"/>
      <c r="CD113" s="771"/>
      <c r="CE113" s="771"/>
      <c r="CF113" s="848">
        <v>26.2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76823</v>
      </c>
      <c r="AB114" s="784"/>
      <c r="AC114" s="784"/>
      <c r="AD114" s="784"/>
      <c r="AE114" s="785"/>
      <c r="AF114" s="786">
        <v>55442</v>
      </c>
      <c r="AG114" s="784"/>
      <c r="AH114" s="784"/>
      <c r="AI114" s="784"/>
      <c r="AJ114" s="785"/>
      <c r="AK114" s="786">
        <v>62077</v>
      </c>
      <c r="AL114" s="784"/>
      <c r="AM114" s="784"/>
      <c r="AN114" s="784"/>
      <c r="AO114" s="785"/>
      <c r="AP114" s="754">
        <v>2.2999999999999998</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1199389</v>
      </c>
      <c r="BR114" s="771"/>
      <c r="BS114" s="771"/>
      <c r="BT114" s="771"/>
      <c r="BU114" s="771"/>
      <c r="BV114" s="771">
        <v>1115155</v>
      </c>
      <c r="BW114" s="771"/>
      <c r="BX114" s="771"/>
      <c r="BY114" s="771"/>
      <c r="BZ114" s="771"/>
      <c r="CA114" s="771">
        <v>1036675</v>
      </c>
      <c r="CB114" s="771"/>
      <c r="CC114" s="771"/>
      <c r="CD114" s="771"/>
      <c r="CE114" s="771"/>
      <c r="CF114" s="848">
        <v>39.200000000000003</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784873</v>
      </c>
      <c r="AB117" s="895"/>
      <c r="AC117" s="895"/>
      <c r="AD117" s="895"/>
      <c r="AE117" s="896"/>
      <c r="AF117" s="898">
        <v>769496</v>
      </c>
      <c r="AG117" s="895"/>
      <c r="AH117" s="895"/>
      <c r="AI117" s="895"/>
      <c r="AJ117" s="896"/>
      <c r="AK117" s="898">
        <v>764939</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8704545</v>
      </c>
      <c r="BR118" s="858"/>
      <c r="BS118" s="858"/>
      <c r="BT118" s="858"/>
      <c r="BU118" s="858"/>
      <c r="BV118" s="858">
        <v>8789484</v>
      </c>
      <c r="BW118" s="858"/>
      <c r="BX118" s="858"/>
      <c r="BY118" s="858"/>
      <c r="BZ118" s="858"/>
      <c r="CA118" s="858">
        <v>8957575</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4974046</v>
      </c>
      <c r="BR119" s="800"/>
      <c r="BS119" s="800"/>
      <c r="BT119" s="800"/>
      <c r="BU119" s="800"/>
      <c r="BV119" s="800">
        <v>5357323</v>
      </c>
      <c r="BW119" s="800"/>
      <c r="BX119" s="800"/>
      <c r="BY119" s="800"/>
      <c r="BZ119" s="800"/>
      <c r="CA119" s="800">
        <v>5726055</v>
      </c>
      <c r="CB119" s="800"/>
      <c r="CC119" s="800"/>
      <c r="CD119" s="800"/>
      <c r="CE119" s="800"/>
      <c r="CF119" s="861">
        <v>216.5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167550</v>
      </c>
      <c r="BR120" s="771"/>
      <c r="BS120" s="771"/>
      <c r="BT120" s="771"/>
      <c r="BU120" s="771"/>
      <c r="BV120" s="771">
        <v>185980</v>
      </c>
      <c r="BW120" s="771"/>
      <c r="BX120" s="771"/>
      <c r="BY120" s="771"/>
      <c r="BZ120" s="771"/>
      <c r="CA120" s="771">
        <v>228627</v>
      </c>
      <c r="CB120" s="771"/>
      <c r="CC120" s="771"/>
      <c r="CD120" s="771"/>
      <c r="CE120" s="771"/>
      <c r="CF120" s="848">
        <v>8.6</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613594</v>
      </c>
      <c r="DH120" s="800"/>
      <c r="DI120" s="800"/>
      <c r="DJ120" s="800"/>
      <c r="DK120" s="800"/>
      <c r="DL120" s="800">
        <v>694433</v>
      </c>
      <c r="DM120" s="800"/>
      <c r="DN120" s="800"/>
      <c r="DO120" s="800"/>
      <c r="DP120" s="800"/>
      <c r="DQ120" s="800">
        <v>637070</v>
      </c>
      <c r="DR120" s="800"/>
      <c r="DS120" s="800"/>
      <c r="DT120" s="800"/>
      <c r="DU120" s="800"/>
      <c r="DV120" s="801">
        <v>24.1</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5496593</v>
      </c>
      <c r="BR121" s="858"/>
      <c r="BS121" s="858"/>
      <c r="BT121" s="858"/>
      <c r="BU121" s="858"/>
      <c r="BV121" s="858">
        <v>5650341</v>
      </c>
      <c r="BW121" s="858"/>
      <c r="BX121" s="858"/>
      <c r="BY121" s="858"/>
      <c r="BZ121" s="858"/>
      <c r="CA121" s="858">
        <v>6034504</v>
      </c>
      <c r="CB121" s="858"/>
      <c r="CC121" s="858"/>
      <c r="CD121" s="858"/>
      <c r="CE121" s="858"/>
      <c r="CF121" s="859">
        <v>228.2</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502940</v>
      </c>
      <c r="DH121" s="771"/>
      <c r="DI121" s="771"/>
      <c r="DJ121" s="771"/>
      <c r="DK121" s="771"/>
      <c r="DL121" s="771">
        <v>466725</v>
      </c>
      <c r="DM121" s="771"/>
      <c r="DN121" s="771"/>
      <c r="DO121" s="771"/>
      <c r="DP121" s="771"/>
      <c r="DQ121" s="771">
        <v>501812</v>
      </c>
      <c r="DR121" s="771"/>
      <c r="DS121" s="771"/>
      <c r="DT121" s="771"/>
      <c r="DU121" s="771"/>
      <c r="DV121" s="823">
        <v>19</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10638189</v>
      </c>
      <c r="BR122" s="840"/>
      <c r="BS122" s="840"/>
      <c r="BT122" s="840"/>
      <c r="BU122" s="840"/>
      <c r="BV122" s="840">
        <v>11193644</v>
      </c>
      <c r="BW122" s="840"/>
      <c r="BX122" s="840"/>
      <c r="BY122" s="840"/>
      <c r="BZ122" s="840"/>
      <c r="CA122" s="840">
        <v>11989186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17439</v>
      </c>
      <c r="AB128" s="724"/>
      <c r="AC128" s="724"/>
      <c r="AD128" s="724"/>
      <c r="AE128" s="725"/>
      <c r="AF128" s="726">
        <v>15217</v>
      </c>
      <c r="AG128" s="724"/>
      <c r="AH128" s="724"/>
      <c r="AI128" s="724"/>
      <c r="AJ128" s="725"/>
      <c r="AK128" s="726">
        <v>16326</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3212024</v>
      </c>
      <c r="AB129" s="784"/>
      <c r="AC129" s="784"/>
      <c r="AD129" s="784"/>
      <c r="AE129" s="785"/>
      <c r="AF129" s="786">
        <v>3249922</v>
      </c>
      <c r="AG129" s="784"/>
      <c r="AH129" s="784"/>
      <c r="AI129" s="784"/>
      <c r="AJ129" s="785"/>
      <c r="AK129" s="786">
        <v>3212893</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550946</v>
      </c>
      <c r="AB130" s="784"/>
      <c r="AC130" s="784"/>
      <c r="AD130" s="784"/>
      <c r="AE130" s="785"/>
      <c r="AF130" s="786">
        <v>558377</v>
      </c>
      <c r="AG130" s="784"/>
      <c r="AH130" s="784"/>
      <c r="AI130" s="784"/>
      <c r="AJ130" s="785"/>
      <c r="AK130" s="786">
        <v>568360</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2661078</v>
      </c>
      <c r="AB131" s="717"/>
      <c r="AC131" s="717"/>
      <c r="AD131" s="717"/>
      <c r="AE131" s="718"/>
      <c r="AF131" s="719">
        <v>2691545</v>
      </c>
      <c r="AG131" s="717"/>
      <c r="AH131" s="717"/>
      <c r="AI131" s="717"/>
      <c r="AJ131" s="718"/>
      <c r="AK131" s="719">
        <v>2644533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8.1353496589999992</v>
      </c>
      <c r="AB132" s="740"/>
      <c r="AC132" s="740"/>
      <c r="AD132" s="740"/>
      <c r="AE132" s="741"/>
      <c r="AF132" s="742">
        <v>7.2784218730000001</v>
      </c>
      <c r="AG132" s="740"/>
      <c r="AH132" s="740"/>
      <c r="AI132" s="740"/>
      <c r="AJ132" s="741"/>
      <c r="AK132" s="742">
        <v>6.8160616640000002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9</v>
      </c>
      <c r="AB133" s="749"/>
      <c r="AC133" s="749"/>
      <c r="AD133" s="749"/>
      <c r="AE133" s="750"/>
      <c r="AF133" s="748">
        <v>8.4</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9" zoomScale="85" zoomScaleNormal="85" zoomScaleSheetLayoutView="85" workbookViewId="0">
      <selection activeCell="M44" sqref="M4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 zoomScale="71" zoomScaleNormal="71" zoomScaleSheetLayoutView="55" workbookViewId="0">
      <selection activeCell="M44" sqref="M4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zoomScale="75" zoomScaleSheetLayoutView="75" workbookViewId="0">
      <selection activeCell="M44" sqref="M4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755959</v>
      </c>
      <c r="L9" s="264">
        <v>86376</v>
      </c>
      <c r="M9" s="265">
        <v>138183</v>
      </c>
      <c r="N9" s="266">
        <v>-37.5</v>
      </c>
    </row>
    <row r="10" spans="1:16">
      <c r="A10" s="248"/>
      <c r="B10" s="244"/>
      <c r="C10" s="244"/>
      <c r="D10" s="244"/>
      <c r="E10" s="244"/>
      <c r="F10" s="244"/>
      <c r="G10" s="1133" t="s">
        <v>472</v>
      </c>
      <c r="H10" s="1134"/>
      <c r="I10" s="1134"/>
      <c r="J10" s="1135"/>
      <c r="K10" s="267">
        <v>45258</v>
      </c>
      <c r="L10" s="268">
        <v>5171</v>
      </c>
      <c r="M10" s="269">
        <v>15438</v>
      </c>
      <c r="N10" s="270">
        <v>-66.5</v>
      </c>
    </row>
    <row r="11" spans="1:16" ht="13.5" customHeight="1">
      <c r="A11" s="248"/>
      <c r="B11" s="244"/>
      <c r="C11" s="244"/>
      <c r="D11" s="244"/>
      <c r="E11" s="244"/>
      <c r="F11" s="244"/>
      <c r="G11" s="1133" t="s">
        <v>473</v>
      </c>
      <c r="H11" s="1134"/>
      <c r="I11" s="1134"/>
      <c r="J11" s="1135"/>
      <c r="K11" s="267">
        <v>167926</v>
      </c>
      <c r="L11" s="268">
        <v>19187</v>
      </c>
      <c r="M11" s="269">
        <v>22352</v>
      </c>
      <c r="N11" s="270">
        <v>-14.2</v>
      </c>
    </row>
    <row r="12" spans="1:16" ht="13.5" customHeight="1">
      <c r="A12" s="248"/>
      <c r="B12" s="244"/>
      <c r="C12" s="244"/>
      <c r="D12" s="244"/>
      <c r="E12" s="244"/>
      <c r="F12" s="244"/>
      <c r="G12" s="1133" t="s">
        <v>474</v>
      </c>
      <c r="H12" s="1134"/>
      <c r="I12" s="1134"/>
      <c r="J12" s="1135"/>
      <c r="K12" s="267" t="s">
        <v>475</v>
      </c>
      <c r="L12" s="268" t="s">
        <v>475</v>
      </c>
      <c r="M12" s="269">
        <v>2530</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t="s">
        <v>475</v>
      </c>
      <c r="L14" s="268" t="s">
        <v>475</v>
      </c>
      <c r="M14" s="269">
        <v>5605</v>
      </c>
      <c r="N14" s="270" t="s">
        <v>475</v>
      </c>
    </row>
    <row r="15" spans="1:16" ht="13.5" customHeight="1">
      <c r="A15" s="248"/>
      <c r="B15" s="244"/>
      <c r="C15" s="244"/>
      <c r="D15" s="244"/>
      <c r="E15" s="244"/>
      <c r="F15" s="244"/>
      <c r="G15" s="1133" t="s">
        <v>478</v>
      </c>
      <c r="H15" s="1134"/>
      <c r="I15" s="1134"/>
      <c r="J15" s="1135"/>
      <c r="K15" s="267">
        <v>40789</v>
      </c>
      <c r="L15" s="268">
        <v>4661</v>
      </c>
      <c r="M15" s="269">
        <v>3103</v>
      </c>
      <c r="N15" s="270">
        <v>50.2</v>
      </c>
    </row>
    <row r="16" spans="1:16">
      <c r="A16" s="248"/>
      <c r="B16" s="244"/>
      <c r="C16" s="244"/>
      <c r="D16" s="244"/>
      <c r="E16" s="244"/>
      <c r="F16" s="244"/>
      <c r="G16" s="1136" t="s">
        <v>479</v>
      </c>
      <c r="H16" s="1137"/>
      <c r="I16" s="1137"/>
      <c r="J16" s="1138"/>
      <c r="K16" s="268">
        <v>-132596</v>
      </c>
      <c r="L16" s="268">
        <v>-15150</v>
      </c>
      <c r="M16" s="269">
        <v>-15159</v>
      </c>
      <c r="N16" s="270">
        <v>-0.1</v>
      </c>
    </row>
    <row r="17" spans="1:16">
      <c r="A17" s="248"/>
      <c r="B17" s="244"/>
      <c r="C17" s="244"/>
      <c r="D17" s="244"/>
      <c r="E17" s="244"/>
      <c r="F17" s="244"/>
      <c r="G17" s="1136" t="s">
        <v>169</v>
      </c>
      <c r="H17" s="1137"/>
      <c r="I17" s="1137"/>
      <c r="J17" s="1138"/>
      <c r="K17" s="268">
        <v>877336</v>
      </c>
      <c r="L17" s="268">
        <v>100244</v>
      </c>
      <c r="M17" s="269">
        <v>172052</v>
      </c>
      <c r="N17" s="270">
        <v>-41.7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9.83</v>
      </c>
      <c r="L21" s="281">
        <v>15.52</v>
      </c>
      <c r="M21" s="282">
        <v>-5.69</v>
      </c>
      <c r="N21" s="249"/>
      <c r="O21" s="283"/>
      <c r="P21" s="279"/>
    </row>
    <row r="22" spans="1:16" s="284" customFormat="1">
      <c r="A22" s="279"/>
      <c r="B22" s="249"/>
      <c r="C22" s="249"/>
      <c r="D22" s="249"/>
      <c r="E22" s="249"/>
      <c r="F22" s="249"/>
      <c r="G22" s="1130" t="s">
        <v>485</v>
      </c>
      <c r="H22" s="1131"/>
      <c r="I22" s="1131"/>
      <c r="J22" s="1132"/>
      <c r="K22" s="285">
        <v>89.4</v>
      </c>
      <c r="L22" s="286">
        <v>95.8</v>
      </c>
      <c r="M22" s="287">
        <v>-6.4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641737</v>
      </c>
      <c r="L32" s="294">
        <v>73325</v>
      </c>
      <c r="M32" s="295">
        <v>106666</v>
      </c>
      <c r="N32" s="296">
        <v>-31.3</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439</v>
      </c>
      <c r="N34" s="296" t="s">
        <v>475</v>
      </c>
    </row>
    <row r="35" spans="1:16" ht="27" customHeight="1">
      <c r="A35" s="248"/>
      <c r="B35" s="244"/>
      <c r="C35" s="244"/>
      <c r="D35" s="244"/>
      <c r="E35" s="244"/>
      <c r="F35" s="244"/>
      <c r="G35" s="1121" t="s">
        <v>491</v>
      </c>
      <c r="H35" s="1122"/>
      <c r="I35" s="1122"/>
      <c r="J35" s="1123"/>
      <c r="K35" s="294">
        <v>61125</v>
      </c>
      <c r="L35" s="294">
        <v>6984</v>
      </c>
      <c r="M35" s="295">
        <v>24405</v>
      </c>
      <c r="N35" s="296">
        <v>-71.400000000000006</v>
      </c>
    </row>
    <row r="36" spans="1:16" ht="27" customHeight="1">
      <c r="A36" s="248"/>
      <c r="B36" s="244"/>
      <c r="C36" s="244"/>
      <c r="D36" s="244"/>
      <c r="E36" s="244"/>
      <c r="F36" s="244"/>
      <c r="G36" s="1121" t="s">
        <v>492</v>
      </c>
      <c r="H36" s="1122"/>
      <c r="I36" s="1122"/>
      <c r="J36" s="1123"/>
      <c r="K36" s="294">
        <v>62077</v>
      </c>
      <c r="L36" s="294">
        <v>7093</v>
      </c>
      <c r="M36" s="295">
        <v>4847</v>
      </c>
      <c r="N36" s="296">
        <v>46.3</v>
      </c>
    </row>
    <row r="37" spans="1:16" ht="13.5" customHeight="1">
      <c r="A37" s="248"/>
      <c r="B37" s="244"/>
      <c r="C37" s="244"/>
      <c r="D37" s="244"/>
      <c r="E37" s="244"/>
      <c r="F37" s="244"/>
      <c r="G37" s="1121" t="s">
        <v>493</v>
      </c>
      <c r="H37" s="1122"/>
      <c r="I37" s="1122"/>
      <c r="J37" s="1123"/>
      <c r="K37" s="294" t="s">
        <v>475</v>
      </c>
      <c r="L37" s="294" t="s">
        <v>475</v>
      </c>
      <c r="M37" s="295">
        <v>2124</v>
      </c>
      <c r="N37" s="296" t="s">
        <v>475</v>
      </c>
    </row>
    <row r="38" spans="1:16" ht="27" customHeight="1">
      <c r="A38" s="248"/>
      <c r="B38" s="244"/>
      <c r="C38" s="244"/>
      <c r="D38" s="244"/>
      <c r="E38" s="244"/>
      <c r="F38" s="244"/>
      <c r="G38" s="1124" t="s">
        <v>494</v>
      </c>
      <c r="H38" s="1125"/>
      <c r="I38" s="1125"/>
      <c r="J38" s="1126"/>
      <c r="K38" s="297" t="s">
        <v>475</v>
      </c>
      <c r="L38" s="297" t="s">
        <v>475</v>
      </c>
      <c r="M38" s="298">
        <v>33</v>
      </c>
      <c r="N38" s="299" t="s">
        <v>475</v>
      </c>
      <c r="O38" s="293"/>
    </row>
    <row r="39" spans="1:16">
      <c r="A39" s="248"/>
      <c r="B39" s="244"/>
      <c r="C39" s="244"/>
      <c r="D39" s="244"/>
      <c r="E39" s="244"/>
      <c r="F39" s="244"/>
      <c r="G39" s="1124" t="s">
        <v>495</v>
      </c>
      <c r="H39" s="1125"/>
      <c r="I39" s="1125"/>
      <c r="J39" s="1126"/>
      <c r="K39" s="300">
        <v>-16326</v>
      </c>
      <c r="L39" s="300">
        <v>-1865</v>
      </c>
      <c r="M39" s="301">
        <v>-5315</v>
      </c>
      <c r="N39" s="302">
        <v>-64.900000000000006</v>
      </c>
      <c r="O39" s="293"/>
    </row>
    <row r="40" spans="1:16" ht="27" customHeight="1">
      <c r="A40" s="248"/>
      <c r="B40" s="244"/>
      <c r="C40" s="244"/>
      <c r="D40" s="244"/>
      <c r="E40" s="244"/>
      <c r="F40" s="244"/>
      <c r="G40" s="1121" t="s">
        <v>496</v>
      </c>
      <c r="H40" s="1122"/>
      <c r="I40" s="1122"/>
      <c r="J40" s="1123"/>
      <c r="K40" s="300">
        <v>-568360</v>
      </c>
      <c r="L40" s="300">
        <v>-64941</v>
      </c>
      <c r="M40" s="301">
        <v>-96584</v>
      </c>
      <c r="N40" s="302">
        <v>-32.799999999999997</v>
      </c>
      <c r="O40" s="293"/>
    </row>
    <row r="41" spans="1:16">
      <c r="A41" s="248"/>
      <c r="B41" s="244"/>
      <c r="C41" s="244"/>
      <c r="D41" s="244"/>
      <c r="E41" s="244"/>
      <c r="F41" s="244"/>
      <c r="G41" s="1127" t="s">
        <v>281</v>
      </c>
      <c r="H41" s="1128"/>
      <c r="I41" s="1128"/>
      <c r="J41" s="1129"/>
      <c r="K41" s="294">
        <v>180253</v>
      </c>
      <c r="L41" s="300">
        <v>20596</v>
      </c>
      <c r="M41" s="301">
        <v>36615</v>
      </c>
      <c r="N41" s="302">
        <v>-43.7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1468600</v>
      </c>
      <c r="J51" s="320">
        <v>160275</v>
      </c>
      <c r="K51" s="321">
        <v>32</v>
      </c>
      <c r="L51" s="322">
        <v>192544</v>
      </c>
      <c r="M51" s="323">
        <v>10.4</v>
      </c>
      <c r="N51" s="324">
        <v>21.6</v>
      </c>
    </row>
    <row r="52" spans="1:14">
      <c r="A52" s="248"/>
      <c r="B52" s="244"/>
      <c r="C52" s="244"/>
      <c r="D52" s="244"/>
      <c r="E52" s="244"/>
      <c r="F52" s="244"/>
      <c r="G52" s="325"/>
      <c r="H52" s="326" t="s">
        <v>507</v>
      </c>
      <c r="I52" s="327">
        <v>621921</v>
      </c>
      <c r="J52" s="328">
        <v>67873</v>
      </c>
      <c r="K52" s="329">
        <v>8.6</v>
      </c>
      <c r="L52" s="330">
        <v>82235</v>
      </c>
      <c r="M52" s="331">
        <v>-8.1</v>
      </c>
      <c r="N52" s="332">
        <v>16.7</v>
      </c>
    </row>
    <row r="53" spans="1:14">
      <c r="A53" s="248"/>
      <c r="B53" s="244"/>
      <c r="C53" s="244"/>
      <c r="D53" s="244"/>
      <c r="E53" s="244"/>
      <c r="F53" s="244"/>
      <c r="G53" s="310" t="s">
        <v>508</v>
      </c>
      <c r="H53" s="311"/>
      <c r="I53" s="319">
        <v>1025439</v>
      </c>
      <c r="J53" s="320">
        <v>113121</v>
      </c>
      <c r="K53" s="321">
        <v>-29.4</v>
      </c>
      <c r="L53" s="322">
        <v>146140</v>
      </c>
      <c r="M53" s="323">
        <v>-24.1</v>
      </c>
      <c r="N53" s="324">
        <v>-5.3</v>
      </c>
    </row>
    <row r="54" spans="1:14">
      <c r="A54" s="248"/>
      <c r="B54" s="244"/>
      <c r="C54" s="244"/>
      <c r="D54" s="244"/>
      <c r="E54" s="244"/>
      <c r="F54" s="244"/>
      <c r="G54" s="325"/>
      <c r="H54" s="326" t="s">
        <v>507</v>
      </c>
      <c r="I54" s="327">
        <v>483884</v>
      </c>
      <c r="J54" s="328">
        <v>53379</v>
      </c>
      <c r="K54" s="329">
        <v>-21.4</v>
      </c>
      <c r="L54" s="330">
        <v>75451</v>
      </c>
      <c r="M54" s="331">
        <v>-8.1999999999999993</v>
      </c>
      <c r="N54" s="332">
        <v>-13.2</v>
      </c>
    </row>
    <row r="55" spans="1:14">
      <c r="A55" s="248"/>
      <c r="B55" s="244"/>
      <c r="C55" s="244"/>
      <c r="D55" s="244"/>
      <c r="E55" s="244"/>
      <c r="F55" s="244"/>
      <c r="G55" s="310" t="s">
        <v>509</v>
      </c>
      <c r="H55" s="311"/>
      <c r="I55" s="319">
        <v>1106207</v>
      </c>
      <c r="J55" s="320">
        <v>123131</v>
      </c>
      <c r="K55" s="321">
        <v>8.8000000000000007</v>
      </c>
      <c r="L55" s="322">
        <v>146641</v>
      </c>
      <c r="M55" s="323">
        <v>0.3</v>
      </c>
      <c r="N55" s="324">
        <v>8.5</v>
      </c>
    </row>
    <row r="56" spans="1:14">
      <c r="A56" s="248"/>
      <c r="B56" s="244"/>
      <c r="C56" s="244"/>
      <c r="D56" s="244"/>
      <c r="E56" s="244"/>
      <c r="F56" s="244"/>
      <c r="G56" s="325"/>
      <c r="H56" s="326" t="s">
        <v>507</v>
      </c>
      <c r="I56" s="327">
        <v>560146</v>
      </c>
      <c r="J56" s="328">
        <v>62349</v>
      </c>
      <c r="K56" s="329">
        <v>16.8</v>
      </c>
      <c r="L56" s="330">
        <v>68142</v>
      </c>
      <c r="M56" s="331">
        <v>-9.6999999999999993</v>
      </c>
      <c r="N56" s="332">
        <v>26.5</v>
      </c>
    </row>
    <row r="57" spans="1:14">
      <c r="A57" s="248"/>
      <c r="B57" s="244"/>
      <c r="C57" s="244"/>
      <c r="D57" s="244"/>
      <c r="E57" s="244"/>
      <c r="F57" s="244"/>
      <c r="G57" s="310" t="s">
        <v>510</v>
      </c>
      <c r="H57" s="311"/>
      <c r="I57" s="319">
        <v>1497902</v>
      </c>
      <c r="J57" s="320">
        <v>168778</v>
      </c>
      <c r="K57" s="321">
        <v>37.1</v>
      </c>
      <c r="L57" s="322">
        <v>174587</v>
      </c>
      <c r="M57" s="323">
        <v>19.100000000000001</v>
      </c>
      <c r="N57" s="324">
        <v>18</v>
      </c>
    </row>
    <row r="58" spans="1:14">
      <c r="A58" s="248"/>
      <c r="B58" s="244"/>
      <c r="C58" s="244"/>
      <c r="D58" s="244"/>
      <c r="E58" s="244"/>
      <c r="F58" s="244"/>
      <c r="G58" s="325"/>
      <c r="H58" s="326" t="s">
        <v>507</v>
      </c>
      <c r="I58" s="327">
        <v>779420</v>
      </c>
      <c r="J58" s="328">
        <v>87822</v>
      </c>
      <c r="K58" s="329">
        <v>40.9</v>
      </c>
      <c r="L58" s="330">
        <v>79695</v>
      </c>
      <c r="M58" s="331">
        <v>17</v>
      </c>
      <c r="N58" s="332">
        <v>23.9</v>
      </c>
    </row>
    <row r="59" spans="1:14">
      <c r="A59" s="248"/>
      <c r="B59" s="244"/>
      <c r="C59" s="244"/>
      <c r="D59" s="244"/>
      <c r="E59" s="244"/>
      <c r="F59" s="244"/>
      <c r="G59" s="310" t="s">
        <v>511</v>
      </c>
      <c r="H59" s="311"/>
      <c r="I59" s="319">
        <v>1243947</v>
      </c>
      <c r="J59" s="320">
        <v>142133</v>
      </c>
      <c r="K59" s="321">
        <v>-15.8</v>
      </c>
      <c r="L59" s="322">
        <v>175675</v>
      </c>
      <c r="M59" s="323">
        <v>0.6</v>
      </c>
      <c r="N59" s="324">
        <v>-16.399999999999999</v>
      </c>
    </row>
    <row r="60" spans="1:14">
      <c r="A60" s="248"/>
      <c r="B60" s="244"/>
      <c r="C60" s="244"/>
      <c r="D60" s="244"/>
      <c r="E60" s="244"/>
      <c r="F60" s="244"/>
      <c r="G60" s="325"/>
      <c r="H60" s="326" t="s">
        <v>507</v>
      </c>
      <c r="I60" s="333">
        <v>737129</v>
      </c>
      <c r="J60" s="328">
        <v>84224</v>
      </c>
      <c r="K60" s="329">
        <v>-4.0999999999999996</v>
      </c>
      <c r="L60" s="330">
        <v>87698</v>
      </c>
      <c r="M60" s="331">
        <v>10</v>
      </c>
      <c r="N60" s="332">
        <v>-14.1</v>
      </c>
    </row>
    <row r="61" spans="1:14">
      <c r="A61" s="248"/>
      <c r="B61" s="244"/>
      <c r="C61" s="244"/>
      <c r="D61" s="244"/>
      <c r="E61" s="244"/>
      <c r="F61" s="244"/>
      <c r="G61" s="310" t="s">
        <v>512</v>
      </c>
      <c r="H61" s="334"/>
      <c r="I61" s="335">
        <v>1268419</v>
      </c>
      <c r="J61" s="336">
        <v>141488</v>
      </c>
      <c r="K61" s="337">
        <v>6.5</v>
      </c>
      <c r="L61" s="338">
        <v>167117</v>
      </c>
      <c r="M61" s="339">
        <v>1.3</v>
      </c>
      <c r="N61" s="324">
        <v>5.2</v>
      </c>
    </row>
    <row r="62" spans="1:14">
      <c r="A62" s="248"/>
      <c r="B62" s="244"/>
      <c r="C62" s="244"/>
      <c r="D62" s="244"/>
      <c r="E62" s="244"/>
      <c r="F62" s="244"/>
      <c r="G62" s="325"/>
      <c r="H62" s="326" t="s">
        <v>507</v>
      </c>
      <c r="I62" s="327">
        <v>636500</v>
      </c>
      <c r="J62" s="328">
        <v>71129</v>
      </c>
      <c r="K62" s="329">
        <v>8.1999999999999993</v>
      </c>
      <c r="L62" s="330">
        <v>78644</v>
      </c>
      <c r="M62" s="331">
        <v>0.2</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53" zoomScaleNormal="53"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66.31</v>
      </c>
      <c r="G47" s="12">
        <v>62.26</v>
      </c>
      <c r="H47" s="12">
        <v>68.209999999999994</v>
      </c>
      <c r="I47" s="12">
        <v>75.7</v>
      </c>
      <c r="J47" s="13">
        <v>75.75</v>
      </c>
    </row>
    <row r="48" spans="2:10" ht="57.75" customHeight="1">
      <c r="B48" s="14"/>
      <c r="C48" s="1141" t="s">
        <v>4</v>
      </c>
      <c r="D48" s="1141"/>
      <c r="E48" s="1142"/>
      <c r="F48" s="15">
        <v>3.45</v>
      </c>
      <c r="G48" s="16">
        <v>4.29</v>
      </c>
      <c r="H48" s="16">
        <v>10.54</v>
      </c>
      <c r="I48" s="16">
        <v>3.81</v>
      </c>
      <c r="J48" s="17">
        <v>4.07</v>
      </c>
    </row>
    <row r="49" spans="2:10" ht="57.75" customHeight="1" thickBot="1">
      <c r="B49" s="18"/>
      <c r="C49" s="1143" t="s">
        <v>5</v>
      </c>
      <c r="D49" s="1143"/>
      <c r="E49" s="1144"/>
      <c r="F49" s="19">
        <v>2.54</v>
      </c>
      <c r="G49" s="20" t="s">
        <v>519</v>
      </c>
      <c r="H49" s="20">
        <v>14.46</v>
      </c>
      <c r="I49" s="20">
        <v>1.68</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7" zoomScale="69" zoomScaleNormal="69" zoomScaleSheetLayoutView="100" workbookViewId="0">
      <selection activeCell="M44" sqref="M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3.38</v>
      </c>
      <c r="G34" s="33">
        <v>4.22</v>
      </c>
      <c r="H34" s="33">
        <v>10.46</v>
      </c>
      <c r="I34" s="33">
        <v>3.75</v>
      </c>
      <c r="J34" s="34">
        <v>3.97</v>
      </c>
      <c r="K34" s="22"/>
      <c r="L34" s="22"/>
      <c r="M34" s="22"/>
      <c r="N34" s="22"/>
      <c r="O34" s="22"/>
      <c r="P34" s="22"/>
    </row>
    <row r="35" spans="1:16" ht="39" customHeight="1">
      <c r="A35" s="22"/>
      <c r="B35" s="35"/>
      <c r="C35" s="1145" t="s">
        <v>522</v>
      </c>
      <c r="D35" s="1146"/>
      <c r="E35" s="1147"/>
      <c r="F35" s="36">
        <v>0.28000000000000003</v>
      </c>
      <c r="G35" s="37">
        <v>0.18</v>
      </c>
      <c r="H35" s="37" t="s">
        <v>523</v>
      </c>
      <c r="I35" s="37">
        <v>0.93</v>
      </c>
      <c r="J35" s="38">
        <v>1.47</v>
      </c>
      <c r="K35" s="22"/>
      <c r="L35" s="22"/>
      <c r="M35" s="22"/>
      <c r="N35" s="22"/>
      <c r="O35" s="22"/>
      <c r="P35" s="22"/>
    </row>
    <row r="36" spans="1:16" ht="39" customHeight="1">
      <c r="A36" s="22"/>
      <c r="B36" s="35"/>
      <c r="C36" s="1145" t="s">
        <v>524</v>
      </c>
      <c r="D36" s="1146"/>
      <c r="E36" s="1147"/>
      <c r="F36" s="36">
        <v>0.47</v>
      </c>
      <c r="G36" s="37">
        <v>0.61</v>
      </c>
      <c r="H36" s="37">
        <v>0.44</v>
      </c>
      <c r="I36" s="37">
        <v>0.93</v>
      </c>
      <c r="J36" s="38">
        <v>1.26</v>
      </c>
      <c r="K36" s="22"/>
      <c r="L36" s="22"/>
      <c r="M36" s="22"/>
      <c r="N36" s="22"/>
      <c r="O36" s="22"/>
      <c r="P36" s="22"/>
    </row>
    <row r="37" spans="1:16" ht="39" customHeight="1">
      <c r="A37" s="22"/>
      <c r="B37" s="35"/>
      <c r="C37" s="1145" t="s">
        <v>525</v>
      </c>
      <c r="D37" s="1146"/>
      <c r="E37" s="1147"/>
      <c r="F37" s="36">
        <v>0.5</v>
      </c>
      <c r="G37" s="37">
        <v>0.42</v>
      </c>
      <c r="H37" s="37">
        <v>0.42</v>
      </c>
      <c r="I37" s="37">
        <v>0.43</v>
      </c>
      <c r="J37" s="38">
        <v>0.48</v>
      </c>
      <c r="K37" s="22"/>
      <c r="L37" s="22"/>
      <c r="M37" s="22"/>
      <c r="N37" s="22"/>
      <c r="O37" s="22"/>
      <c r="P37" s="22"/>
    </row>
    <row r="38" spans="1:16" ht="39" customHeight="1">
      <c r="A38" s="22"/>
      <c r="B38" s="35"/>
      <c r="C38" s="1145" t="s">
        <v>526</v>
      </c>
      <c r="D38" s="1146"/>
      <c r="E38" s="1147"/>
      <c r="F38" s="36">
        <v>0.16</v>
      </c>
      <c r="G38" s="37">
        <v>0.09</v>
      </c>
      <c r="H38" s="37">
        <v>0.13</v>
      </c>
      <c r="I38" s="37">
        <v>0.1</v>
      </c>
      <c r="J38" s="38">
        <v>0.11</v>
      </c>
      <c r="K38" s="22"/>
      <c r="L38" s="22"/>
      <c r="M38" s="22"/>
      <c r="N38" s="22"/>
      <c r="O38" s="22"/>
      <c r="P38" s="22"/>
    </row>
    <row r="39" spans="1:16" ht="39" customHeight="1">
      <c r="A39" s="22"/>
      <c r="B39" s="35"/>
      <c r="C39" s="1145" t="s">
        <v>527</v>
      </c>
      <c r="D39" s="1146"/>
      <c r="E39" s="1147"/>
      <c r="F39" s="36">
        <v>0.04</v>
      </c>
      <c r="G39" s="37">
        <v>0.05</v>
      </c>
      <c r="H39" s="37">
        <v>0.06</v>
      </c>
      <c r="I39" s="37">
        <v>0.04</v>
      </c>
      <c r="J39" s="38">
        <v>0.08</v>
      </c>
      <c r="K39" s="22"/>
      <c r="L39" s="22"/>
      <c r="M39" s="22"/>
      <c r="N39" s="22"/>
      <c r="O39" s="22"/>
      <c r="P39" s="22"/>
    </row>
    <row r="40" spans="1:16" ht="39" customHeight="1">
      <c r="A40" s="22"/>
      <c r="B40" s="35"/>
      <c r="C40" s="1145" t="s">
        <v>528</v>
      </c>
      <c r="D40" s="1146"/>
      <c r="E40" s="1147"/>
      <c r="F40" s="36">
        <v>0.06</v>
      </c>
      <c r="G40" s="37">
        <v>0.06</v>
      </c>
      <c r="H40" s="37">
        <v>0.34</v>
      </c>
      <c r="I40" s="37">
        <v>0.06</v>
      </c>
      <c r="J40" s="38">
        <v>0.08</v>
      </c>
      <c r="K40" s="22"/>
      <c r="L40" s="22"/>
      <c r="M40" s="22"/>
      <c r="N40" s="22"/>
      <c r="O40" s="22"/>
      <c r="P40" s="22"/>
    </row>
    <row r="41" spans="1:16" ht="39" customHeight="1">
      <c r="A41" s="22"/>
      <c r="B41" s="35"/>
      <c r="C41" s="1145" t="s">
        <v>529</v>
      </c>
      <c r="D41" s="1146"/>
      <c r="E41" s="1147"/>
      <c r="F41" s="36">
        <v>0.03</v>
      </c>
      <c r="G41" s="37">
        <v>0</v>
      </c>
      <c r="H41" s="37">
        <v>0.01</v>
      </c>
      <c r="I41" s="37">
        <v>0</v>
      </c>
      <c r="J41" s="38">
        <v>0</v>
      </c>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v>
      </c>
      <c r="G43" s="42">
        <v>4.3</v>
      </c>
      <c r="H43" s="42">
        <v>3.63</v>
      </c>
      <c r="I43" s="42">
        <v>2.25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62" zoomScaleNormal="62" zoomScaleSheetLayoutView="55" workbookViewId="0">
      <selection activeCell="M44" sqref="M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638</v>
      </c>
      <c r="L45" s="60">
        <v>651</v>
      </c>
      <c r="M45" s="60">
        <v>661</v>
      </c>
      <c r="N45" s="60">
        <v>650</v>
      </c>
      <c r="O45" s="61">
        <v>642</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58</v>
      </c>
      <c r="L48" s="64">
        <v>68</v>
      </c>
      <c r="M48" s="64">
        <v>47</v>
      </c>
      <c r="N48" s="64">
        <v>65</v>
      </c>
      <c r="O48" s="65">
        <v>61</v>
      </c>
      <c r="P48" s="48"/>
      <c r="Q48" s="48"/>
      <c r="R48" s="48"/>
      <c r="S48" s="48"/>
      <c r="T48" s="48"/>
      <c r="U48" s="48"/>
    </row>
    <row r="49" spans="1:21" ht="30.75" customHeight="1">
      <c r="A49" s="48"/>
      <c r="B49" s="1163"/>
      <c r="C49" s="1164"/>
      <c r="D49" s="62"/>
      <c r="E49" s="1155" t="s">
        <v>16</v>
      </c>
      <c r="F49" s="1155"/>
      <c r="G49" s="1155"/>
      <c r="H49" s="1155"/>
      <c r="I49" s="1155"/>
      <c r="J49" s="1156"/>
      <c r="K49" s="63">
        <v>112</v>
      </c>
      <c r="L49" s="64">
        <v>111</v>
      </c>
      <c r="M49" s="64">
        <v>77</v>
      </c>
      <c r="N49" s="64">
        <v>55</v>
      </c>
      <c r="O49" s="65">
        <v>62</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539</v>
      </c>
      <c r="L52" s="64">
        <v>558</v>
      </c>
      <c r="M52" s="64">
        <v>569</v>
      </c>
      <c r="N52" s="64">
        <v>574</v>
      </c>
      <c r="O52" s="65">
        <v>585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269</v>
      </c>
      <c r="L53" s="69">
        <v>272</v>
      </c>
      <c r="M53" s="69">
        <v>216</v>
      </c>
      <c r="N53" s="69">
        <v>196</v>
      </c>
      <c r="O53" s="70">
        <v>180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坂口 哲之</cp:lastModifiedBy>
  <cp:lastPrinted>2016-05-05T23:49:28Z</cp:lastPrinted>
  <dcterms:created xsi:type="dcterms:W3CDTF">2016-02-15T01:54:45Z</dcterms:created>
  <dcterms:modified xsi:type="dcterms:W3CDTF">2016-05-06T00:06:53Z</dcterms:modified>
  <cp:category/>
</cp:coreProperties>
</file>