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<sst xmlns="http://schemas.openxmlformats.org/spreadsheetml/2006/main" count="971" uniqueCount="553">
  <si>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</si>
  <si>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</si>
  <si>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</si>
  <si>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</si>
  <si>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</si>
  <si>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</si>
  <si>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</si>
  <si>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</si>
  <si>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</si>
  <si>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</si>
  <si>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</si>
  <si>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</si>
  <si>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</si>
  <si>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</si>
  <si>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</si>
  <si>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</si>
  <si>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</si>
  <si>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</si>
  <si>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</si>
  <si>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</si>
  <si>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</si>
  <si>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</si>
  <si>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</si>
  <si>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</si>
  <si>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</si>
  <si>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</si>
  <si>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</si>
  <si>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</si>
  <si>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</si>
  <si>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</si>
  <si>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</si>
  <si>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</si>
  <si>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</si>
  <si>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</si>
  <si>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</si>
  <si>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</si>
  <si>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</si>
  <si>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</si>
  <si>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</si>
  <si>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</si>
  <si>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</si>
  <si>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</si>
  <si>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</si>
  <si>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</si>
  <si>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</si>
  <si>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</si>
  <si>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</si>
  <si>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</si>
  <si>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</si>
  <si>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</si>
  <si>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</si>
  <si>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</si>
  <si>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</si>
  <si>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</si>
  <si>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</si>
  <si>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</si>
  <si>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</si>
  <si>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</si>
  <si>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</si>
  <si>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</si>
  <si>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</si>
  <si>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</si>
  <si>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</si>
  <si>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</si>
  <si>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</si>
  <si>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</si>
  <si>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</si>
  <si>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</si>
  <si>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</si>
  <si>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</si>
  <si>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</si>
  <si>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</si>
  <si>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</si>
  <si>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</si>
  <si>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</si>
  <si>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</si>
  <si>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</si>
  <si>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</si>
  <si>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</si>
  <si>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</si>
  <si>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</si>
  <si>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</si>
  <si>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</si>
  <si>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</si>
  <si>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</si>
  <si>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</si>
  <si>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</si>
  <si>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</si>
  <si>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</si>
  <si>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</si>
  <si>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</si>
  <si>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</si>
  <si>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</si>
  <si>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</si>
  <si>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</si>
  <si>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</si>
  <si>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</si>
  <si>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</si>
  <si>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</si>
  <si>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</si>
  <si>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</si>
  <si>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</si>
  <si>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</si>
  <si>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</si>
  <si>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</si>
  <si>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</si>
  <si>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</si>
  <si>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</si>
  <si>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</si>
  <si>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</si>
  <si>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</si>
  <si>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</si>
  <si>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</si>
  <si>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</si>
  <si>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</si>
  <si>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</si>
  <si>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</si>
  <si>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</si>
  <si>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</si>
  <si>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</si>
  <si>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</si>
  <si>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</si>
  <si>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</si>
  <si>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</si>
  <si>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</si>
  <si>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</si>
  <si>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</si>
  <si>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</si>
  <si>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</si>
  <si>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</si>
  <si>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</si>
  <si>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</si>
  <si>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</si>
  <si>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</si>
  <si>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</si>
  <si>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</si>
  <si>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</si>
  <si>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</si>
  <si>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</si>
  <si>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</si>
  <si>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</si>
  <si>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</si>
  <si>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</si>
  <si>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</si>
  <si>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</si>
  <si>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</si>
  <si>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</si>
  <si>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</si>
  <si>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</si>
  <si>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</si>
  <si>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</si>
  <si>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</si>
  <si>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</si>
  <si>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</si>
  <si>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</si>
  <si>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</si>
  <si>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</si>
  <si>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</si>
  <si>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</si>
  <si>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</si>
  <si>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</si>
  <si>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</si>
  <si>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</si>
  <si>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</si>
  <si>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</si>
  <si>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</si>
  <si>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</si>
  <si>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</si>
  <si>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</si>
  <si>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</si>
  <si>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</si>
  <si>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</si>
  <si>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</si>
  <si>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</si>
  <si>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</si>
  <si>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</si>
  <si>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</si>
  <si>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</si>
  <si>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</si>
  <si>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</si>
  <si>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</si>
  <si>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</si>
  <si>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</si>
  <si>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</si>
  <si>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</si>
  <si>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</si>
  <si>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</si>
  <si>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</si>
  <si>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</si>
  <si>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</si>
  <si>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</si>
  <si>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</si>
  <si>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</si>
  <si>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</si>
  <si>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</si>
  <si>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和歌山県湯浅町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</si>
  <si>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</si>
  <si>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</si>
  <si>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</si>
  <si>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</si>
  <si>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</si>
  <si>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</si>
  <si>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</si>
  <si>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</si>
  <si>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</si>
  <si>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</si>
  <si>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</si>
  <si>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</si>
  <si>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</si>
  <si>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</si>
  <si>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</si>
  <si>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</si>
  <si>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</si>
  <si>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</si>
  <si>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</si>
  <si>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</si>
  <si>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</si>
  <si>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</si>
  <si>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</si>
  <si>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</si>
  <si>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</si>
  <si>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</si>
  <si>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</si>
  <si>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</si>
  <si>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</si>
  <si>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</si>
  <si>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</si>
  <si>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</si>
  <si>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</si>
  <si>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</si>
  <si>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</si>
  <si>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</si>
  <si>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</si>
  <si>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</si>
  <si>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</si>
  <si>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</si>
  <si>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</si>
  <si>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</si>
  <si>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</si>
  <si>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</si>
  <si>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</si>
  <si>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</si>
  <si>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</si>
  <si>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</si>
  <si>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</si>
  <si>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</si>
  <si>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</si>
  <si>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</si>
  <si>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</si>
  <si>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</si>
  <si>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</si>
  <si>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</si>
  <si>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</si>
  <si>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</si>
  <si>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</si>
  <si>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</si>
  <si>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</si>
  <si>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</si>
  <si>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</si>
  <si>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</si>
  <si>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</si>
  <si>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</si>
  <si>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</si>
  <si>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</si>
  <si>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</si>
  <si>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</si>
  <si>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</si>
  <si>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</si>
  <si>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</si>
  <si>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</si>
  <si>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</si>
  <si>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</si>
  <si>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</si>
  <si>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</si>
  <si>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</si>
  <si>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</si>
  <si>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</si>
  <si>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</si>
  <si>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</si>
  <si>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</si>
  <si>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</si>
  <si>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</si>
  <si>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</si>
  <si>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</si>
  <si>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</si>
  <si>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</si>
  <si>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</si>
  <si>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</si>
  <si>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</si>
  <si>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</si>
  <si>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</si>
  <si>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</si>
  <si>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</si>
  <si>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</si>
  <si>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</si>
  <si>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</si>
  <si>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</si>
  <si>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</si>
  <si>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</si>
  <si>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</si>
  <si>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</si>
  <si>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</si>
  <si>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</si>
  <si>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</si>
  <si>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</si>
  <si>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</si>
  <si>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</si>
  <si>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</si>
  <si>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</si>
  <si>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</si>
  <si>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</si>
  <si>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</si>
  <si>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</si>
  <si>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</si>
  <si>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</si>
  <si>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</si>
  <si>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</si>
  <si>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</si>
  <si>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</si>
  <si>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</si>
  <si>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</si>
  <si>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</si>
  <si>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</si>
  <si>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</si>
  <si>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</si>
  <si>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</si>
  <si>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</si>
  <si>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</si>
  <si>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</si>
  <si>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</si>
  <si>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</si>
  <si>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</si>
  <si>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</si>
  <si>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</si>
  <si>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</si>
  <si>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</si>
  <si>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</si>
  <si>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</si>
  <si>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</si>
  <si>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</si>
  <si>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</si>
  <si>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</si>
  <si>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</si>
  <si>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</si>
  <si>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和歌山県湯浅町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</si>
  <si>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</si>
  <si>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</si>
  <si>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</si>
  <si>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</si>
  <si>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</si>
  <si>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</si>
  <si>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</si>
  <si>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</si>
  <si>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</si>
  <si>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</si>
  <si>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</si>
  <si>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</si>
  <si>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</si>
  <si>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</si>
  <si>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</si>
  <si>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</si>
  <si>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</si>
  <si>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</si>
  <si>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</si>
  <si>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</si>
  <si>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</si>
  <si>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</si>
  <si>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</si>
  <si>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</si>
  <si>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</si>
  <si>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</si>
  <si>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</si>
  <si>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</si>
  <si>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</si>
  <si>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</si>
  <si>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</si>
  <si>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</si>
  <si>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</si>
  <si>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</si>
  <si>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</si>
  <si>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</si>
  <si>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</si>
  <si>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</si>
  <si>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</si>
  <si>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</si>
  <si>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</si>
  <si>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</si>
  <si>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</si>
  <si>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</si>
  <si>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</si>
  <si>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</si>
  <si>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</si>
  <si>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</si>
  <si>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</si>
  <si>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</si>
  <si>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</si>
  <si>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</si>
  <si>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</si>
  <si>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</si>
  <si>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</si>
  <si>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</si>
  <si>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</si>
  <si>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</si>
  <si>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</si>
  <si>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</si>
  <si>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</si>
  <si>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</si>
  <si>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</si>
  <si>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</si>
  <si>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</si>
  <si>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</si>
  <si>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</si>
  <si>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</si>
  <si>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</si>
  <si>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</si>
  <si>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</si>
  <si>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</si>
  <si>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</si>
  <si>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</si>
  <si>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</si>
  <si>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</si>
  <si>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</si>
  <si>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</si>
  <si>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</si>
  <si>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</si>
  <si>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</si>
  <si>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</si>
  <si>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</si>
  <si>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</si>
  <si>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</si>
  <si>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</si>
  <si>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</si>
  <si>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</si>
  <si>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</si>
  <si>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</si>
  <si>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</si>
  <si>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</si>
  <si>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</si>
  <si>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</si>
  <si>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</si>
  <si>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</si>
  <si>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</si>
  <si>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</si>
  <si>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</si>
  <si>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</si>
  <si>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</si>
  <si>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</si>
  <si>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</si>
  <si>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</si>
  <si>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</si>
  <si>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</si>
  <si>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</si>
  <si>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</si>
  <si>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</si>
  <si>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</si>
  <si>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</si>
  <si>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</si>
  <si>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</si>
  <si>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</si>
  <si>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</si>
  <si>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</si>
  <si>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</si>
  <si>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</si>
  <si>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</si>
  <si>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</si>
  <si>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</si>
  <si>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</si>
  <si>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</si>
  <si>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</si>
  <si>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</si>
  <si>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</si>
  <si>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</si>
  <si>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</si>
  <si>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</si>
  <si>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</si>
  <si>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</si>
  <si>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</si>
  <si>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</si>
  <si>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</si>
  <si>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</si>
  <si>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</si>
  <si>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</si>
  <si>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</si>
  <si>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</si>
  <si>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</si>
  <si>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</si>
  <si>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</si>
  <si>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</si>
  <si>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</si>
  <si>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</si>
  <si>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</si>
  <si>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</si>
  <si>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</si>
  <si>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</si>
  <si>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</si>
  <si>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</si>
  <si>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</si>
  <si>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</si>
  <si>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</si>
  <si>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</si>
  <si>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</si>
  <si>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</si>
  <si>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</si>
  <si>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</si>
  <si>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</si>
  <si>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</si>
  <si>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</si>
  <si>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</si>
  <si>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</si>
  <si>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</si>
  <si>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</si>
  <si>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</si>
  <si>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</si>
  <si>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</si>
  <si>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</si>
  <si>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</si>
  <si>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</si>
  <si>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</si>
  <si>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</si>
  <si>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</si>
  <si>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</si>
  <si>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</si>
  <si>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</si>
  <si>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1.65</t>
  </si>
  <si>
    <t>▲ 2.11</t>
  </si>
  <si>
    <t>同和対策住宅新築資金等特別会計</t>
  </si>
  <si>
    <t>▲ 10.40</t>
  </si>
  <si>
    <t>▲ 11.11</t>
  </si>
  <si>
    <t>▲ 11.44</t>
  </si>
  <si>
    <t>▲ 10.09</t>
  </si>
  <si>
    <t>▲ 8.78</t>
  </si>
  <si>
    <t>駐車場事業特別会計</t>
  </si>
  <si>
    <t>▲ 5.01</t>
  </si>
  <si>
    <t>▲ 5.04</t>
  </si>
  <si>
    <t>▲ 4.99</t>
  </si>
  <si>
    <t>▲ 4.81</t>
  </si>
  <si>
    <t>▲ 4.58</t>
  </si>
  <si>
    <t>一般会計</t>
  </si>
  <si>
    <t>水道事業会計</t>
  </si>
  <si>
    <t>国民健康保険事業特別会計</t>
  </si>
  <si>
    <t>介護保険事業特別会計</t>
  </si>
  <si>
    <t>後期高齢者医療特別会計</t>
  </si>
  <si>
    <t>農業集落排水事業特別会計</t>
  </si>
  <si>
    <t>その他会計（赤字）</t>
  </si>
  <si>
    <t>その他会計（黒字）</t>
  </si>
  <si>
    <t>有田衛生施設事務組合</t>
  </si>
  <si>
    <t>有田周辺広域圏事務組合</t>
    <phoneticPr fontId="2"/>
  </si>
  <si>
    <t>湯浅広川消防組合</t>
    <phoneticPr fontId="2"/>
  </si>
  <si>
    <t>有田老人福祉施設事務組合</t>
    <phoneticPr fontId="2"/>
  </si>
  <si>
    <t>和歌山県市町村総合事務組合</t>
    <phoneticPr fontId="2"/>
  </si>
  <si>
    <t>和歌山地方税回収機構</t>
    <phoneticPr fontId="2"/>
  </si>
  <si>
    <t>和歌山県住宅新築資金等貸付金回収管理組合</t>
    <phoneticPr fontId="2"/>
  </si>
  <si>
    <t>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</si>
</sst>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286074</c:v>
                </c:pt>
                <c:pt idx="1">
                  <c:v>109359</c:v>
                </c:pt>
                <c:pt idx="2">
                  <c:v>52037</c:v>
                </c:pt>
                <c:pt idx="3">
                  <c:v>133618</c:v>
                </c:pt>
                <c:pt idx="4">
                  <c:v>165473</c:v>
                </c:pt>
              </c:numCache>
            </c:numRef>
          </c:val>
          <c:smooth val="0"/>
        </c:ser>
        <c:dLbls>
          <c:showLegendKey val="0"/>
          <c:showVal val="0"/>
          <c:showCatName val="0"/>
          <c:showSerName val="0"/>
          <c:showPercent val="0"/>
          <c:showBubbleSize val="0"/>
        </c:dLbls>
        <c:marker val="1"/>
        <c:smooth val="0"/>
        <c:axId val="203596928"/>
        <c:axId val="203598848"/>
      </c:lineChart>
      <c:catAx>
        <c:axId val="203596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98848"/>
        <c:crosses val="autoZero"/>
        <c:auto val="1"/>
        <c:lblAlgn val="ctr"/>
        <c:lblOffset val="100"/>
        <c:tickLblSkip val="1"/>
        <c:tickMarkSkip val="1"/>
        <c:noMultiLvlLbl val="0"/>
      </c:catAx>
      <c:valAx>
        <c:axId val="20359884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96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7.0000000000000007E-2</c:v>
                </c:pt>
                <c:pt idx="1">
                  <c:v>0.16</c:v>
                </c:pt>
                <c:pt idx="2">
                  <c:v>0.5</c:v>
                </c:pt>
                <c:pt idx="3">
                  <c:v>-1.65</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0.96</c:v>
                </c:pt>
                <c:pt idx="1">
                  <c:v>1.07</c:v>
                </c:pt>
                <c:pt idx="2">
                  <c:v>1.73</c:v>
                </c:pt>
                <c:pt idx="3">
                  <c:v>2.2799999999999998</c:v>
                </c:pt>
                <c:pt idx="4">
                  <c:v>0.2</c:v>
                </c:pt>
              </c:numCache>
            </c:numRef>
          </c:val>
        </c:ser>
        <c:dLbls>
          <c:showLegendKey val="0"/>
          <c:showVal val="0"/>
          <c:showCatName val="0"/>
          <c:showSerName val="0"/>
          <c:showPercent val="0"/>
          <c:showBubbleSize val="0"/>
        </c:dLbls>
        <c:gapWidth val="250"/>
        <c:overlap val="100"/>
        <c:axId val="206623104"/>
        <c:axId val="20662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2.98</c:v>
                </c:pt>
                <c:pt idx="1">
                  <c:v>0.09</c:v>
                </c:pt>
                <c:pt idx="2">
                  <c:v>0.8</c:v>
                </c:pt>
                <c:pt idx="3">
                  <c:v>-2.11</c:v>
                </c:pt>
                <c:pt idx="4">
                  <c:v>0.42</c:v>
                </c:pt>
              </c:numCache>
            </c:numRef>
          </c:val>
          <c:smooth val="0"/>
        </c:ser>
        <c:dLbls>
          <c:showLegendKey val="0"/>
          <c:showVal val="0"/>
          <c:showCatName val="0"/>
          <c:showSerName val="0"/>
          <c:showPercent val="0"/>
          <c:showBubbleSize val="0"/>
        </c:dLbls>
        <c:marker val="1"/>
        <c:smooth val="0"/>
        <c:axId val="206623104"/>
        <c:axId val="206625024"/>
      </c:lineChart>
      <c:catAx>
        <c:axId val="20662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625024"/>
        <c:crosses val="autoZero"/>
        <c:auto val="1"/>
        <c:lblAlgn val="ctr"/>
        <c:lblOffset val="100"/>
        <c:tickLblSkip val="1"/>
        <c:tickMarkSkip val="1"/>
        <c:noMultiLvlLbl val="0"/>
      </c:catAx>
      <c:valAx>
        <c:axId val="20662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62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0.17</c:v>
                </c:pt>
                <c:pt idx="4">
                  <c:v>#N/A</c:v>
                </c:pt>
                <c:pt idx="5">
                  <c:v>0.22</c:v>
                </c:pt>
                <c:pt idx="6">
                  <c:v>#N/A</c:v>
                </c:pt>
                <c:pt idx="7">
                  <c:v>0.66</c:v>
                </c:pt>
                <c:pt idx="8">
                  <c:v>#N/A</c:v>
                </c:pt>
                <c:pt idx="9">
                  <c:v>0.43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1.1299999999999999</c:v>
                </c:pt>
                <c:pt idx="2">
                  <c:v>#N/A</c:v>
                </c:pt>
                <c:pt idx="3">
                  <c:v>1.93</c:v>
                </c:pt>
                <c:pt idx="4">
                  <c:v>#N/A</c:v>
                </c:pt>
                <c:pt idx="5">
                  <c:v>3.66</c:v>
                </c:pt>
                <c:pt idx="6">
                  <c:v>#N/A</c:v>
                </c:pt>
                <c:pt idx="7">
                  <c:v>2.08</c:v>
                </c:pt>
                <c:pt idx="8">
                  <c:v>#N/A</c:v>
                </c:pt>
                <c:pt idx="9">
                  <c:v>2.95</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4.93</c:v>
                </c:pt>
                <c:pt idx="2">
                  <c:v>#N/A</c:v>
                </c:pt>
                <c:pt idx="3">
                  <c:v>5.01</c:v>
                </c:pt>
                <c:pt idx="4">
                  <c:v>#N/A</c:v>
                </c:pt>
                <c:pt idx="5">
                  <c:v>5.13</c:v>
                </c:pt>
                <c:pt idx="6">
                  <c:v>#N/A</c:v>
                </c:pt>
                <c:pt idx="7">
                  <c:v>5.37</c:v>
                </c:pt>
                <c:pt idx="8">
                  <c:v>#N/A</c:v>
                </c:pt>
                <c:pt idx="9">
                  <c:v>5.17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10.45</c:v>
                </c:pt>
                <c:pt idx="2">
                  <c:v>#N/A</c:v>
                </c:pt>
                <c:pt idx="3">
                  <c:v>11.27</c:v>
                </c:pt>
                <c:pt idx="4">
                  <c:v>#N/A</c:v>
                </c:pt>
                <c:pt idx="5">
                  <c:v>11.94</c:v>
                </c:pt>
                <c:pt idx="6">
                  <c:v>#N/A</c:v>
                </c:pt>
                <c:pt idx="7">
                  <c:v>8.4499999999999993</c:v>
                </c:pt>
                <c:pt idx="8">
                  <c:v>#N/A</c:v>
                </c:pt>
                <c:pt idx="9">
                  <c:v>9.6300000000000008</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5.01</c:v>
                </c:pt>
                <c:pt idx="1">
                  <c:v>#N/A</c:v>
                </c:pt>
                <c:pt idx="2">
                  <c:v>5.04</c:v>
                </c:pt>
                <c:pt idx="3">
                  <c:v>#N/A</c:v>
                </c:pt>
                <c:pt idx="4">
                  <c:v>4.99</c:v>
                </c:pt>
                <c:pt idx="5">
                  <c:v>#N/A</c:v>
                </c:pt>
                <c:pt idx="6">
                  <c:v>4.8099999999999996</c:v>
                </c:pt>
                <c:pt idx="7">
                  <c:v>#N/A</c:v>
                </c:pt>
                <c:pt idx="8">
                  <c:v>4.58</c:v>
                </c:pt>
                <c:pt idx="9">
                  <c:v>#N/A</c:v>
                </c:pt>
              </c:numCache>
            </c:numRef>
          </c:val>
        </c:ser>
        <c:ser>
          <c:idx val="9"/>
          <c:order val="9"/>
          <c:tx>
            <c:strRef>
              <c:f>データシート!$A$36</c:f>
              <c:strCache>
                <c:ptCount val="1"/>
                <c:pt idx="0">
                  <c:v>同和対策住宅新築資金等特別会計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10.4</c:v>
                </c:pt>
                <c:pt idx="1">
                  <c:v>#N/A</c:v>
                </c:pt>
                <c:pt idx="2">
                  <c:v>11.11</c:v>
                </c:pt>
                <c:pt idx="3">
                  <c:v>#N/A</c:v>
                </c:pt>
                <c:pt idx="4">
                  <c:v>11.44</c:v>
                </c:pt>
                <c:pt idx="5">
                  <c:v>#N/A</c:v>
                </c:pt>
                <c:pt idx="6">
                  <c:v>10.09</c:v>
                </c:pt>
                <c:pt idx="7">
                  <c:v>#N/A</c:v>
                </c:pt>
                <c:pt idx="8">
                  <c:v>8.7799999999999994</c:v>
                </c:pt>
                <c:pt idx="9">
                  <c:v>#N/A</c:v>
                </c:pt>
              </c:numCache>
            </c:numRef>
          </c:val>
        </c:ser>
        <c:dLbls>
          <c:showLegendKey val="0"/>
          <c:showVal val="0"/>
          <c:showCatName val="0"/>
          <c:showSerName val="0"/>
          <c:showPercent val="0"/>
          <c:showBubbleSize val="0"/>
        </c:dLbls>
        <c:gapWidth val="150"/>
        <c:overlap val="100"/>
        <c:axId val="204229248"/>
        <c:axId val="204259712"/>
      </c:barChart>
      <c:catAx>
        <c:axId val="20422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259712"/>
        <c:crosses val="autoZero"/>
        <c:auto val="1"/>
        <c:lblAlgn val="ctr"/>
        <c:lblOffset val="100"/>
        <c:tickLblSkip val="1"/>
        <c:tickMarkSkip val="1"/>
        <c:noMultiLvlLbl val="0"/>
      </c:catAx>
      <c:valAx>
        <c:axId val="20425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2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547</c:v>
                </c:pt>
                <c:pt idx="5">
                  <c:v>500</c:v>
                </c:pt>
                <c:pt idx="8">
                  <c:v>490</c:v>
                </c:pt>
                <c:pt idx="11">
                  <c:v>461</c:v>
                </c:pt>
                <c:pt idx="14">
                  <c:v>506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237</c:v>
                </c:pt>
                <c:pt idx="3">
                  <c:v>237</c:v>
                </c:pt>
                <c:pt idx="6">
                  <c:v>238</c:v>
                </c:pt>
                <c:pt idx="9">
                  <c:v>236</c:v>
                </c:pt>
                <c:pt idx="12">
                  <c:v>252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30</c:v>
                </c:pt>
                <c:pt idx="3">
                  <c:v>18</c:v>
                </c:pt>
                <c:pt idx="6">
                  <c:v>19</c:v>
                </c:pt>
                <c:pt idx="9">
                  <c:v>19</c:v>
                </c:pt>
                <c:pt idx="12">
                  <c:v>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670</c:v>
                </c:pt>
                <c:pt idx="3">
                  <c:v>576</c:v>
                </c:pt>
                <c:pt idx="6">
                  <c:v>538</c:v>
                </c:pt>
                <c:pt idx="9">
                  <c:v>505</c:v>
                </c:pt>
                <c:pt idx="12">
                  <c:v>555</c:v>
                </c:pt>
              </c:numCache>
            </c:numRef>
          </c:val>
        </c:ser>
        <c:dLbls>
          <c:showLegendKey val="0"/>
          <c:showVal val="0"/>
          <c:showCatName val="0"/>
          <c:showSerName val="0"/>
          <c:showPercent val="0"/>
          <c:showBubbleSize val="0"/>
        </c:dLbls>
        <c:gapWidth val="100"/>
        <c:overlap val="100"/>
        <c:axId val="204289920"/>
        <c:axId val="20429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400</c:v>
                </c:pt>
                <c:pt idx="2">
                  <c:v>#N/A</c:v>
                </c:pt>
                <c:pt idx="3">
                  <c:v>#N/A</c:v>
                </c:pt>
                <c:pt idx="4">
                  <c:v>331</c:v>
                </c:pt>
                <c:pt idx="5">
                  <c:v>#N/A</c:v>
                </c:pt>
                <c:pt idx="6">
                  <c:v>#N/A</c:v>
                </c:pt>
                <c:pt idx="7">
                  <c:v>306</c:v>
                </c:pt>
                <c:pt idx="8">
                  <c:v>#N/A</c:v>
                </c:pt>
                <c:pt idx="9">
                  <c:v>#N/A</c:v>
                </c:pt>
                <c:pt idx="10">
                  <c:v>299</c:v>
                </c:pt>
                <c:pt idx="11">
                  <c:v>#N/A</c:v>
                </c:pt>
                <c:pt idx="12">
                  <c:v>#N/A</c:v>
                </c:pt>
                <c:pt idx="13">
                  <c:v>320</c:v>
                </c:pt>
                <c:pt idx="14">
                  <c:v>#N/A</c:v>
                </c:pt>
              </c:numCache>
            </c:numRef>
          </c:val>
          <c:smooth val="0"/>
        </c:ser>
        <c:dLbls>
          <c:showLegendKey val="0"/>
          <c:showVal val="0"/>
          <c:showCatName val="0"/>
          <c:showSerName val="0"/>
          <c:showPercent val="0"/>
          <c:showBubbleSize val="0"/>
        </c:dLbls>
        <c:marker val="1"/>
        <c:smooth val="0"/>
        <c:axId val="204289920"/>
        <c:axId val="204296192"/>
      </c:lineChart>
      <c:catAx>
        <c:axId val="2042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296192"/>
        <c:crosses val="autoZero"/>
        <c:auto val="1"/>
        <c:lblAlgn val="ctr"/>
        <c:lblOffset val="100"/>
        <c:tickLblSkip val="1"/>
        <c:tickMarkSkip val="1"/>
        <c:noMultiLvlLbl val="0"/>
      </c:catAx>
      <c:valAx>
        <c:axId val="20429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2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4317</c:v>
                </c:pt>
                <c:pt idx="5">
                  <c:v>4246</c:v>
                </c:pt>
                <c:pt idx="8">
                  <c:v>4053</c:v>
                </c:pt>
                <c:pt idx="11">
                  <c:v>4371</c:v>
                </c:pt>
                <c:pt idx="14">
                  <c:v>5318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317</c:v>
                </c:pt>
                <c:pt idx="5">
                  <c:v>487</c:v>
                </c:pt>
                <c:pt idx="8">
                  <c:v>628</c:v>
                </c:pt>
                <c:pt idx="11">
                  <c:v>733</c:v>
                </c:pt>
                <c:pt idx="14">
                  <c:v>707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291</c:v>
                </c:pt>
                <c:pt idx="5">
                  <c:v>302</c:v>
                </c:pt>
                <c:pt idx="8">
                  <c:v>360</c:v>
                </c:pt>
                <c:pt idx="11">
                  <c:v>351</c:v>
                </c:pt>
                <c:pt idx="14">
                  <c:v>297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1462</c:v>
                </c:pt>
                <c:pt idx="3">
                  <c:v>1450</c:v>
                </c:pt>
                <c:pt idx="6">
                  <c:v>1450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1503</c:v>
                </c:pt>
                <c:pt idx="3">
                  <c:v>1468</c:v>
                </c:pt>
                <c:pt idx="6">
                  <c:v>1417</c:v>
                </c:pt>
                <c:pt idx="9">
                  <c:v>1369</c:v>
                </c:pt>
                <c:pt idx="12">
                  <c:v>1264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1556</c:v>
                </c:pt>
                <c:pt idx="3">
                  <c:v>1337</c:v>
                </c:pt>
                <c:pt idx="6">
                  <c:v>1121</c:v>
                </c:pt>
                <c:pt idx="9">
                  <c:v>1108</c:v>
                </c:pt>
                <c:pt idx="12">
                  <c:v>1233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383</c:v>
                </c:pt>
                <c:pt idx="3">
                  <c:v>373</c:v>
                </c:pt>
                <c:pt idx="6">
                  <c:v>367</c:v>
                </c:pt>
                <c:pt idx="9">
                  <c:v>301</c:v>
                </c:pt>
                <c:pt idx="12">
                  <c:v>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107</c:v>
                </c:pt>
                <c:pt idx="3">
                  <c:v>77</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5221</c:v>
                </c:pt>
                <c:pt idx="3">
                  <c:v>5260</c:v>
                </c:pt>
                <c:pt idx="6">
                  <c:v>5197</c:v>
                </c:pt>
                <c:pt idx="9">
                  <c:v>7090</c:v>
                </c:pt>
                <c:pt idx="12">
                  <c:v>8567</c:v>
                </c:pt>
              </c:numCache>
            </c:numRef>
          </c:val>
        </c:ser>
        <c:dLbls>
          <c:showLegendKey val="0"/>
          <c:showVal val="0"/>
          <c:showCatName val="0"/>
          <c:showSerName val="0"/>
          <c:showPercent val="0"/>
          <c:showBubbleSize val="0"/>
        </c:dLbls>
        <c:gapWidth val="100"/>
        <c:overlap val="100"/>
        <c:axId val="204162560"/>
        <c:axId val="20416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5308</c:v>
                </c:pt>
                <c:pt idx="2">
                  <c:v>#N/A</c:v>
                </c:pt>
                <c:pt idx="3">
                  <c:v>#N/A</c:v>
                </c:pt>
                <c:pt idx="4">
                  <c:v>4931</c:v>
                </c:pt>
                <c:pt idx="5">
                  <c:v>#N/A</c:v>
                </c:pt>
                <c:pt idx="6">
                  <c:v>#N/A</c:v>
                </c:pt>
                <c:pt idx="7">
                  <c:v>4511</c:v>
                </c:pt>
                <c:pt idx="8">
                  <c:v>#N/A</c:v>
                </c:pt>
                <c:pt idx="9">
                  <c:v>#N/A</c:v>
                </c:pt>
                <c:pt idx="10">
                  <c:v>4412</c:v>
                </c:pt>
                <c:pt idx="11">
                  <c:v>#N/A</c:v>
                </c:pt>
                <c:pt idx="12">
                  <c:v>#N/A</c:v>
                </c:pt>
                <c:pt idx="13">
                  <c:v>5034</c:v>
                </c:pt>
                <c:pt idx="14">
                  <c:v>#N/A</c:v>
                </c:pt>
              </c:numCache>
            </c:numRef>
          </c:val>
          <c:smooth val="0"/>
        </c:ser>
        <c:dLbls>
          <c:showLegendKey val="0"/>
          <c:showVal val="0"/>
          <c:showCatName val="0"/>
          <c:showSerName val="0"/>
          <c:showPercent val="0"/>
          <c:showBubbleSize val="0"/>
        </c:dLbls>
        <c:marker val="1"/>
        <c:smooth val="0"/>
        <c:axId val="204162560"/>
        <c:axId val="204164480"/>
      </c:lineChart>
      <c:catAx>
        <c:axId val="20416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164480"/>
        <c:crosses val="autoZero"/>
        <c:auto val="1"/>
        <c:lblAlgn val="ctr"/>
        <c:lblOffset val="100"/>
        <c:tickLblSkip val="1"/>
        <c:tickMarkSkip val="1"/>
        <c:noMultiLvlLbl val="0"/>
      </c:catAx>
      <c:valAx>
        <c:axId val="20416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6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12,990
12,942
20.79
7,304,418
7,232,320
29,562
3,450,431
8,567,321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168.6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近年ほぼ横ばいでの推移となっている。今後の見込みについても、ほぼ横ばいか若干の下降で推移していく見込みではあるが、町税などの徴収率を向上させ、少しでも財政力指数をあげていきたい。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8" name="直線コネクタ 67"/>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1" name="直線コネクタ 70"/>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4" name="直線コネクタ 73"/>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83759</xdr:rowOff>
    </xdr:to>
    <xdr:cxnSp macro="">
      <xdr:nvCxnSpPr>
        <xdr:cNvPr id="77" name="直線コネクタ 76"/>
        <xdr:cNvCxnSpPr/>
      </xdr:nvCxnSpPr>
      <xdr:spPr>
        <a:xfrm>
          <a:off x="1447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8"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1" name="円/楕円 90"/>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2" name="テキスト ボックス 91"/>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3" name="円/楕円 92"/>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4" name="テキスト ボックス 93"/>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5" name="円/楕円 94"/>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6" name="テキスト ボックス 95"/>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a:t>
          </a:r>
          <a:r>
            <a:rPr kumimoji="1" lang="ja-JP" altLang="en-US" sz="1300">
              <a:latin typeface="ＭＳ Ｐゴシック"/>
            </a:rPr>
            <a:t>ポイント改善している。主な要因としては、地方税が前年度より３４，６００千円減となったが、過疎地域指定により普通交付税が前年度より５３，０５６千円の増、地方消費税交付金が前年度より２３，６４２千円増となった。</a:t>
          </a:r>
          <a:endParaRPr kumimoji="1" lang="en-US" altLang="ja-JP" sz="1300">
            <a:latin typeface="ＭＳ Ｐゴシック"/>
          </a:endParaRPr>
        </a:p>
        <a:p>
          <a:r>
            <a:rPr kumimoji="1" lang="ja-JP" altLang="en-US" sz="1300">
              <a:latin typeface="ＭＳ Ｐゴシック"/>
            </a:rPr>
            <a:t>また、歳出では公債費は若干増えているが、人件費の抑制により４１，９２０千円の減、一部事務組合への負担金の減額等があり補助費等で８７，３２６千円の減となった。以上の理由により経常収支比率が改善され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6138</xdr:rowOff>
    </xdr:from>
    <xdr:to>
      <xdr:col>7</xdr:col>
      <xdr:colOff>152400</xdr:colOff>
      <xdr:row>66</xdr:row>
      <xdr:rowOff>86571</xdr:rowOff>
    </xdr:to>
    <xdr:cxnSp macro="">
      <xdr:nvCxnSpPr>
        <xdr:cNvPr id="131" name="直線コネクタ 130"/>
        <xdr:cNvCxnSpPr/>
      </xdr:nvCxnSpPr>
      <xdr:spPr>
        <a:xfrm flipV="1">
          <a:off x="4114800" y="1132183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10160</xdr:rowOff>
    </xdr:from>
    <xdr:to>
      <xdr:col>6</xdr:col>
      <xdr:colOff>0</xdr:colOff>
      <xdr:row>66</xdr:row>
      <xdr:rowOff>86571</xdr:rowOff>
    </xdr:to>
    <xdr:cxnSp macro="">
      <xdr:nvCxnSpPr>
        <xdr:cNvPr id="134" name="直線コネクタ 133"/>
        <xdr:cNvCxnSpPr/>
      </xdr:nvCxnSpPr>
      <xdr:spPr>
        <a:xfrm>
          <a:off x="3225800" y="1132586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117263</xdr:rowOff>
    </xdr:from>
    <xdr:to>
      <xdr:col>4</xdr:col>
      <xdr:colOff>482600</xdr:colOff>
      <xdr:row>66</xdr:row>
      <xdr:rowOff>10160</xdr:rowOff>
    </xdr:to>
    <xdr:cxnSp macro="">
      <xdr:nvCxnSpPr>
        <xdr:cNvPr id="137" name="直線コネクタ 136"/>
        <xdr:cNvCxnSpPr/>
      </xdr:nvCxnSpPr>
      <xdr:spPr>
        <a:xfrm>
          <a:off x="2336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139912</xdr:rowOff>
    </xdr:from>
    <xdr:to>
      <xdr:col>3</xdr:col>
      <xdr:colOff>279400</xdr:colOff>
      <xdr:row>65</xdr:row>
      <xdr:rowOff>117263</xdr:rowOff>
    </xdr:to>
    <xdr:cxnSp macro="">
      <xdr:nvCxnSpPr>
        <xdr:cNvPr id="140" name="直線コネクタ 139"/>
        <xdr:cNvCxnSpPr/>
      </xdr:nvCxnSpPr>
      <xdr:spPr>
        <a:xfrm>
          <a:off x="1447800" y="11112712"/>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126788</xdr:rowOff>
    </xdr:from>
    <xdr:to>
      <xdr:col>7</xdr:col>
      <xdr:colOff>203200</xdr:colOff>
      <xdr:row>66</xdr:row>
      <xdr:rowOff>56938</xdr:rowOff>
    </xdr:to>
    <xdr:sp macro="" textlink="">
      <xdr:nvSpPr>
        <xdr:cNvPr id="150" name="円/楕円 149"/>
        <xdr:cNvSpPr/>
      </xdr:nvSpPr>
      <xdr:spPr>
        <a:xfrm>
          <a:off x="4902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98865</xdr:rowOff>
    </xdr:from>
    <xdr:ext cx="762000" cy="259045"/>
    <xdr:sp macro="" textlink="">
      <xdr:nvSpPr>
        <xdr:cNvPr id="151" name="財政構造の弾力性該当値テキスト"/>
        <xdr:cNvSpPr txBox="1"/>
      </xdr:nvSpPr>
      <xdr:spPr>
        <a:xfrm>
          <a:off x="5041900" y="112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35771</xdr:rowOff>
    </xdr:from>
    <xdr:to>
      <xdr:col>6</xdr:col>
      <xdr:colOff>50800</xdr:colOff>
      <xdr:row>66</xdr:row>
      <xdr:rowOff>137371</xdr:rowOff>
    </xdr:to>
    <xdr:sp macro="" textlink="">
      <xdr:nvSpPr>
        <xdr:cNvPr id="152" name="円/楕円 151"/>
        <xdr:cNvSpPr/>
      </xdr:nvSpPr>
      <xdr:spPr>
        <a:xfrm>
          <a:off x="4064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122148</xdr:rowOff>
    </xdr:from>
    <xdr:ext cx="736600" cy="259045"/>
    <xdr:sp macro="" textlink="">
      <xdr:nvSpPr>
        <xdr:cNvPr id="153" name="テキスト ボックス 152"/>
        <xdr:cNvSpPr txBox="1"/>
      </xdr:nvSpPr>
      <xdr:spPr>
        <a:xfrm>
          <a:off x="3733800" y="1143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54" name="円/楕円 153"/>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55" name="テキスト ボックス 154"/>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66463</xdr:rowOff>
    </xdr:from>
    <xdr:to>
      <xdr:col>3</xdr:col>
      <xdr:colOff>330200</xdr:colOff>
      <xdr:row>65</xdr:row>
      <xdr:rowOff>168063</xdr:rowOff>
    </xdr:to>
    <xdr:sp macro="" textlink="">
      <xdr:nvSpPr>
        <xdr:cNvPr id="156" name="円/楕円 155"/>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57" name="テキスト ボックス 156"/>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58" name="円/楕円 157"/>
        <xdr:cNvSpPr/>
      </xdr:nvSpPr>
      <xdr:spPr>
        <a:xfrm>
          <a:off x="1397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59" name="テキスト ボックス 158"/>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[130,181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も低い数値となっている。これは１９年度より実施してきた集中改革プラン、平成２５年度策定した財政シミュレーションに基づき新規採用の抑制を行ってきたことが数値を低くできてきた要因である。</a:t>
          </a:r>
          <a:r>
            <a:rPr kumimoji="1" lang="ja-JP" altLang="en-US" sz="1300">
              <a:solidFill>
                <a:schemeClr val="dk1"/>
              </a:solidFill>
              <a:effectLst/>
              <a:latin typeface="+mn-lt"/>
              <a:ea typeface="+mn-ea"/>
              <a:cs typeface="+mn-cs"/>
            </a:rPr>
            <a:t>今後も引き続き新規採用の抑制などを行っていく。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106507</xdr:rowOff>
    </xdr:from>
    <xdr:to>
      <xdr:col>7</xdr:col>
      <xdr:colOff>152400</xdr:colOff>
      <xdr:row>81</xdr:row>
      <xdr:rowOff>139303</xdr:rowOff>
    </xdr:to>
    <xdr:cxnSp macro="">
      <xdr:nvCxnSpPr>
        <xdr:cNvPr id="192" name="直線コネクタ 191"/>
        <xdr:cNvCxnSpPr/>
      </xdr:nvCxnSpPr>
      <xdr:spPr>
        <a:xfrm>
          <a:off x="4114800" y="13993957"/>
          <a:ext cx="8382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106507</xdr:rowOff>
    </xdr:from>
    <xdr:to>
      <xdr:col>6</xdr:col>
      <xdr:colOff>0</xdr:colOff>
      <xdr:row>81</xdr:row>
      <xdr:rowOff>120097</xdr:rowOff>
    </xdr:to>
    <xdr:cxnSp macro="">
      <xdr:nvCxnSpPr>
        <xdr:cNvPr id="195" name="直線コネクタ 194"/>
        <xdr:cNvCxnSpPr/>
      </xdr:nvCxnSpPr>
      <xdr:spPr>
        <a:xfrm flipV="1">
          <a:off x="3225800" y="13993957"/>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120097</xdr:rowOff>
    </xdr:from>
    <xdr:to>
      <xdr:col>4</xdr:col>
      <xdr:colOff>482600</xdr:colOff>
      <xdr:row>81</xdr:row>
      <xdr:rowOff>139164</xdr:rowOff>
    </xdr:to>
    <xdr:cxnSp macro="">
      <xdr:nvCxnSpPr>
        <xdr:cNvPr id="198" name="直線コネクタ 197"/>
        <xdr:cNvCxnSpPr/>
      </xdr:nvCxnSpPr>
      <xdr:spPr>
        <a:xfrm flipV="1">
          <a:off x="2336800" y="14007547"/>
          <a:ext cx="8890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79341</xdr:rowOff>
    </xdr:from>
    <xdr:to>
      <xdr:col>3</xdr:col>
      <xdr:colOff>279400</xdr:colOff>
      <xdr:row>81</xdr:row>
      <xdr:rowOff>139164</xdr:rowOff>
    </xdr:to>
    <xdr:cxnSp macro="">
      <xdr:nvCxnSpPr>
        <xdr:cNvPr id="201" name="直線コネクタ 200"/>
        <xdr:cNvCxnSpPr/>
      </xdr:nvCxnSpPr>
      <xdr:spPr>
        <a:xfrm>
          <a:off x="1447800" y="13966791"/>
          <a:ext cx="889000" cy="5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88503</xdr:rowOff>
    </xdr:from>
    <xdr:to>
      <xdr:col>7</xdr:col>
      <xdr:colOff>203200</xdr:colOff>
      <xdr:row>82</xdr:row>
      <xdr:rowOff>18653</xdr:rowOff>
    </xdr:to>
    <xdr:sp macro="" textlink="">
      <xdr:nvSpPr>
        <xdr:cNvPr id="211" name="円/楕円 210"/>
        <xdr:cNvSpPr/>
      </xdr:nvSpPr>
      <xdr:spPr>
        <a:xfrm>
          <a:off x="4902200" y="139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105030</xdr:rowOff>
    </xdr:from>
    <xdr:ext cx="762000" cy="259045"/>
    <xdr:sp macro="" textlink="">
      <xdr:nvSpPr>
        <xdr:cNvPr id="212" name="人件費・物件費等の状況該当値テキスト"/>
        <xdr:cNvSpPr txBox="1"/>
      </xdr:nvSpPr>
      <xdr:spPr>
        <a:xfrm>
          <a:off x="5041900" y="1382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130,181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55707</xdr:rowOff>
    </xdr:from>
    <xdr:to>
      <xdr:col>6</xdr:col>
      <xdr:colOff>50800</xdr:colOff>
      <xdr:row>81</xdr:row>
      <xdr:rowOff>157307</xdr:rowOff>
    </xdr:to>
    <xdr:sp macro="" textlink="">
      <xdr:nvSpPr>
        <xdr:cNvPr id="213" name="円/楕円 212"/>
        <xdr:cNvSpPr/>
      </xdr:nvSpPr>
      <xdr:spPr>
        <a:xfrm>
          <a:off x="4064000" y="139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167484</xdr:rowOff>
    </xdr:from>
    <xdr:ext cx="736600" cy="259045"/>
    <xdr:sp macro="" textlink="">
      <xdr:nvSpPr>
        <xdr:cNvPr id="214" name="テキスト ボックス 213"/>
        <xdr:cNvSpPr txBox="1"/>
      </xdr:nvSpPr>
      <xdr:spPr>
        <a:xfrm>
          <a:off x="3733800" y="1371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69297</xdr:rowOff>
    </xdr:from>
    <xdr:to>
      <xdr:col>4</xdr:col>
      <xdr:colOff>533400</xdr:colOff>
      <xdr:row>81</xdr:row>
      <xdr:rowOff>170897</xdr:rowOff>
    </xdr:to>
    <xdr:sp macro="" textlink="">
      <xdr:nvSpPr>
        <xdr:cNvPr id="215" name="円/楕円 214"/>
        <xdr:cNvSpPr/>
      </xdr:nvSpPr>
      <xdr:spPr>
        <a:xfrm>
          <a:off x="3175000" y="139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9624</xdr:rowOff>
    </xdr:from>
    <xdr:ext cx="762000" cy="259045"/>
    <xdr:sp macro="" textlink="">
      <xdr:nvSpPr>
        <xdr:cNvPr id="216" name="テキスト ボックス 215"/>
        <xdr:cNvSpPr txBox="1"/>
      </xdr:nvSpPr>
      <xdr:spPr>
        <a:xfrm>
          <a:off x="2844800" y="1372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88364</xdr:rowOff>
    </xdr:from>
    <xdr:to>
      <xdr:col>3</xdr:col>
      <xdr:colOff>330200</xdr:colOff>
      <xdr:row>82</xdr:row>
      <xdr:rowOff>18514</xdr:rowOff>
    </xdr:to>
    <xdr:sp macro="" textlink="">
      <xdr:nvSpPr>
        <xdr:cNvPr id="217" name="円/楕円 216"/>
        <xdr:cNvSpPr/>
      </xdr:nvSpPr>
      <xdr:spPr>
        <a:xfrm>
          <a:off x="2286000" y="139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28691</xdr:rowOff>
    </xdr:from>
    <xdr:ext cx="762000" cy="259045"/>
    <xdr:sp macro="" textlink="">
      <xdr:nvSpPr>
        <xdr:cNvPr id="218" name="テキスト ボックス 217"/>
        <xdr:cNvSpPr txBox="1"/>
      </xdr:nvSpPr>
      <xdr:spPr>
        <a:xfrm>
          <a:off x="1955800" y="1374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28541</xdr:rowOff>
    </xdr:from>
    <xdr:to>
      <xdr:col>2</xdr:col>
      <xdr:colOff>127000</xdr:colOff>
      <xdr:row>81</xdr:row>
      <xdr:rowOff>130141</xdr:rowOff>
    </xdr:to>
    <xdr:sp macro="" textlink="">
      <xdr:nvSpPr>
        <xdr:cNvPr id="219" name="円/楕円 218"/>
        <xdr:cNvSpPr/>
      </xdr:nvSpPr>
      <xdr:spPr>
        <a:xfrm>
          <a:off x="1397000" y="139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140318</xdr:rowOff>
    </xdr:from>
    <xdr:ext cx="762000" cy="259045"/>
    <xdr:sp macro="" textlink="">
      <xdr:nvSpPr>
        <xdr:cNvPr id="220" name="テキスト ボックス 219"/>
        <xdr:cNvSpPr txBox="1"/>
      </xdr:nvSpPr>
      <xdr:spPr>
        <a:xfrm>
          <a:off x="1066800" y="1368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初任給は国と同じであるが、財政健全化として実施した昇給停止、平成２５年７月より実施中の職員給料３％削減により類似団体・全国平均よりも低い数値となっている。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87630</xdr:rowOff>
    </xdr:to>
    <xdr:cxnSp macro="">
      <xdr:nvCxnSpPr>
        <xdr:cNvPr id="254" name="直線コネクタ 253"/>
        <xdr:cNvCxnSpPr/>
      </xdr:nvCxnSpPr>
      <xdr:spPr>
        <a:xfrm>
          <a:off x="16179800" y="1404196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87</xdr:row>
      <xdr:rowOff>34713</xdr:rowOff>
    </xdr:to>
    <xdr:cxnSp macro="">
      <xdr:nvCxnSpPr>
        <xdr:cNvPr id="257" name="直線コネクタ 256"/>
        <xdr:cNvCxnSpPr/>
      </xdr:nvCxnSpPr>
      <xdr:spPr>
        <a:xfrm flipV="1">
          <a:off x="15290800" y="14041966"/>
          <a:ext cx="889000" cy="90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157904</xdr:rowOff>
    </xdr:from>
    <xdr:to>
      <xdr:col>22</xdr:col>
      <xdr:colOff>203200</xdr:colOff>
      <xdr:row>87</xdr:row>
      <xdr:rowOff>34713</xdr:rowOff>
    </xdr:to>
    <xdr:cxnSp macro="">
      <xdr:nvCxnSpPr>
        <xdr:cNvPr id="260" name="直線コネクタ 259"/>
        <xdr:cNvCxnSpPr/>
      </xdr:nvCxnSpPr>
      <xdr:spPr>
        <a:xfrm>
          <a:off x="14401800" y="1490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60961</xdr:rowOff>
    </xdr:from>
    <xdr:to>
      <xdr:col>21</xdr:col>
      <xdr:colOff>0</xdr:colOff>
      <xdr:row>86</xdr:row>
      <xdr:rowOff>157904</xdr:rowOff>
    </xdr:to>
    <xdr:cxnSp macro="">
      <xdr:nvCxnSpPr>
        <xdr:cNvPr id="263" name="直線コネクタ 262"/>
        <xdr:cNvCxnSpPr/>
      </xdr:nvCxnSpPr>
      <xdr:spPr>
        <a:xfrm>
          <a:off x="13512800" y="14291311"/>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36830</xdr:rowOff>
    </xdr:from>
    <xdr:to>
      <xdr:col>24</xdr:col>
      <xdr:colOff>609600</xdr:colOff>
      <xdr:row>82</xdr:row>
      <xdr:rowOff>138430</xdr:rowOff>
    </xdr:to>
    <xdr:sp macro="" textlink="">
      <xdr:nvSpPr>
        <xdr:cNvPr id="273" name="円/楕円 272"/>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53357</xdr:rowOff>
    </xdr:from>
    <xdr:ext cx="762000" cy="259045"/>
    <xdr:sp macro="" textlink="">
      <xdr:nvSpPr>
        <xdr:cNvPr id="274" name="給与水準   （国との比較）該当値テキスト"/>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103716</xdr:rowOff>
    </xdr:from>
    <xdr:to>
      <xdr:col>23</xdr:col>
      <xdr:colOff>457200</xdr:colOff>
      <xdr:row>82</xdr:row>
      <xdr:rowOff>33866</xdr:rowOff>
    </xdr:to>
    <xdr:sp macro="" textlink="">
      <xdr:nvSpPr>
        <xdr:cNvPr id="275" name="円/楕円 274"/>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76" name="テキスト ボックス 275"/>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155363</xdr:rowOff>
    </xdr:from>
    <xdr:to>
      <xdr:col>22</xdr:col>
      <xdr:colOff>254000</xdr:colOff>
      <xdr:row>87</xdr:row>
      <xdr:rowOff>85513</xdr:rowOff>
    </xdr:to>
    <xdr:sp macro="" textlink="">
      <xdr:nvSpPr>
        <xdr:cNvPr id="277" name="円/楕円 276"/>
        <xdr:cNvSpPr/>
      </xdr:nvSpPr>
      <xdr:spPr>
        <a:xfrm>
          <a:off x="15240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95690</xdr:rowOff>
    </xdr:from>
    <xdr:ext cx="762000" cy="259045"/>
    <xdr:sp macro="" textlink="">
      <xdr:nvSpPr>
        <xdr:cNvPr id="278" name="テキスト ボックス 277"/>
        <xdr:cNvSpPr txBox="1"/>
      </xdr:nvSpPr>
      <xdr:spPr>
        <a:xfrm>
          <a:off x="14909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107104</xdr:rowOff>
    </xdr:from>
    <xdr:to>
      <xdr:col>21</xdr:col>
      <xdr:colOff>50800</xdr:colOff>
      <xdr:row>87</xdr:row>
      <xdr:rowOff>37254</xdr:rowOff>
    </xdr:to>
    <xdr:sp macro="" textlink="">
      <xdr:nvSpPr>
        <xdr:cNvPr id="279" name="円/楕円 278"/>
        <xdr:cNvSpPr/>
      </xdr:nvSpPr>
      <xdr:spPr>
        <a:xfrm>
          <a:off x="14351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47431</xdr:rowOff>
    </xdr:from>
    <xdr:ext cx="762000" cy="259045"/>
    <xdr:sp macro="" textlink="">
      <xdr:nvSpPr>
        <xdr:cNvPr id="280" name="テキスト ボックス 279"/>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81" name="円/楕円 280"/>
        <xdr:cNvSpPr/>
      </xdr:nvSpPr>
      <xdr:spPr>
        <a:xfrm>
          <a:off x="13462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82" name="テキスト ボックス 281"/>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類似団体より若干低い数値となっている。今後も財政シミュレーション並びに定員適正化計画に沿って職員数の抑制に努めていく。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47472</xdr:rowOff>
    </xdr:from>
    <xdr:to>
      <xdr:col>24</xdr:col>
      <xdr:colOff>558800</xdr:colOff>
      <xdr:row>61</xdr:row>
      <xdr:rowOff>57607</xdr:rowOff>
    </xdr:to>
    <xdr:cxnSp macro="">
      <xdr:nvCxnSpPr>
        <xdr:cNvPr id="314" name="直線コネクタ 313"/>
        <xdr:cNvCxnSpPr/>
      </xdr:nvCxnSpPr>
      <xdr:spPr>
        <a:xfrm flipV="1">
          <a:off x="16179800" y="10505922"/>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57607</xdr:rowOff>
    </xdr:from>
    <xdr:to>
      <xdr:col>23</xdr:col>
      <xdr:colOff>406400</xdr:colOff>
      <xdr:row>61</xdr:row>
      <xdr:rowOff>70155</xdr:rowOff>
    </xdr:to>
    <xdr:cxnSp macro="">
      <xdr:nvCxnSpPr>
        <xdr:cNvPr id="317" name="直線コネクタ 316"/>
        <xdr:cNvCxnSpPr/>
      </xdr:nvCxnSpPr>
      <xdr:spPr>
        <a:xfrm flipV="1">
          <a:off x="15290800" y="10516057"/>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65329</xdr:rowOff>
    </xdr:from>
    <xdr:to>
      <xdr:col>22</xdr:col>
      <xdr:colOff>203200</xdr:colOff>
      <xdr:row>61</xdr:row>
      <xdr:rowOff>70155</xdr:rowOff>
    </xdr:to>
    <xdr:cxnSp macro="">
      <xdr:nvCxnSpPr>
        <xdr:cNvPr id="320" name="直線コネクタ 319"/>
        <xdr:cNvCxnSpPr/>
      </xdr:nvCxnSpPr>
      <xdr:spPr>
        <a:xfrm>
          <a:off x="14401800" y="1052377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60020</xdr:rowOff>
    </xdr:from>
    <xdr:to>
      <xdr:col>21</xdr:col>
      <xdr:colOff>0</xdr:colOff>
      <xdr:row>61</xdr:row>
      <xdr:rowOff>65329</xdr:rowOff>
    </xdr:to>
    <xdr:cxnSp macro="">
      <xdr:nvCxnSpPr>
        <xdr:cNvPr id="323" name="直線コネクタ 322"/>
        <xdr:cNvCxnSpPr/>
      </xdr:nvCxnSpPr>
      <xdr:spPr>
        <a:xfrm>
          <a:off x="13512800" y="1051847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168122</xdr:rowOff>
    </xdr:from>
    <xdr:to>
      <xdr:col>24</xdr:col>
      <xdr:colOff>609600</xdr:colOff>
      <xdr:row>61</xdr:row>
      <xdr:rowOff>98272</xdr:rowOff>
    </xdr:to>
    <xdr:sp macro="" textlink="">
      <xdr:nvSpPr>
        <xdr:cNvPr id="333" name="円/楕円 332"/>
        <xdr:cNvSpPr/>
      </xdr:nvSpPr>
      <xdr:spPr>
        <a:xfrm>
          <a:off x="169672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13199</xdr:rowOff>
    </xdr:from>
    <xdr:ext cx="762000" cy="259045"/>
    <xdr:sp macro="" textlink="">
      <xdr:nvSpPr>
        <xdr:cNvPr id="334" name="定員管理の状況該当値テキスト"/>
        <xdr:cNvSpPr txBox="1"/>
      </xdr:nvSpPr>
      <xdr:spPr>
        <a:xfrm>
          <a:off x="17106900" y="103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6807</xdr:rowOff>
    </xdr:from>
    <xdr:to>
      <xdr:col>23</xdr:col>
      <xdr:colOff>457200</xdr:colOff>
      <xdr:row>61</xdr:row>
      <xdr:rowOff>108407</xdr:rowOff>
    </xdr:to>
    <xdr:sp macro="" textlink="">
      <xdr:nvSpPr>
        <xdr:cNvPr id="335" name="円/楕円 334"/>
        <xdr:cNvSpPr/>
      </xdr:nvSpPr>
      <xdr:spPr>
        <a:xfrm>
          <a:off x="16129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118584</xdr:rowOff>
    </xdr:from>
    <xdr:ext cx="736600" cy="259045"/>
    <xdr:sp macro="" textlink="">
      <xdr:nvSpPr>
        <xdr:cNvPr id="336" name="テキスト ボックス 335"/>
        <xdr:cNvSpPr txBox="1"/>
      </xdr:nvSpPr>
      <xdr:spPr>
        <a:xfrm>
          <a:off x="15798800" y="102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19355</xdr:rowOff>
    </xdr:from>
    <xdr:to>
      <xdr:col>22</xdr:col>
      <xdr:colOff>254000</xdr:colOff>
      <xdr:row>61</xdr:row>
      <xdr:rowOff>120955</xdr:rowOff>
    </xdr:to>
    <xdr:sp macro="" textlink="">
      <xdr:nvSpPr>
        <xdr:cNvPr id="337" name="円/楕円 336"/>
        <xdr:cNvSpPr/>
      </xdr:nvSpPr>
      <xdr:spPr>
        <a:xfrm>
          <a:off x="15240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131132</xdr:rowOff>
    </xdr:from>
    <xdr:ext cx="762000" cy="259045"/>
    <xdr:sp macro="" textlink="">
      <xdr:nvSpPr>
        <xdr:cNvPr id="338" name="テキスト ボックス 337"/>
        <xdr:cNvSpPr txBox="1"/>
      </xdr:nvSpPr>
      <xdr:spPr>
        <a:xfrm>
          <a:off x="14909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14529</xdr:rowOff>
    </xdr:from>
    <xdr:to>
      <xdr:col>21</xdr:col>
      <xdr:colOff>50800</xdr:colOff>
      <xdr:row>61</xdr:row>
      <xdr:rowOff>116129</xdr:rowOff>
    </xdr:to>
    <xdr:sp macro="" textlink="">
      <xdr:nvSpPr>
        <xdr:cNvPr id="339" name="円/楕円 338"/>
        <xdr:cNvSpPr/>
      </xdr:nvSpPr>
      <xdr:spPr>
        <a:xfrm>
          <a:off x="14351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126306</xdr:rowOff>
    </xdr:from>
    <xdr:ext cx="762000" cy="259045"/>
    <xdr:sp macro="" textlink="">
      <xdr:nvSpPr>
        <xdr:cNvPr id="340" name="テキスト ボックス 339"/>
        <xdr:cNvSpPr txBox="1"/>
      </xdr:nvSpPr>
      <xdr:spPr>
        <a:xfrm>
          <a:off x="14020800" y="102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9220</xdr:rowOff>
    </xdr:from>
    <xdr:to>
      <xdr:col>19</xdr:col>
      <xdr:colOff>533400</xdr:colOff>
      <xdr:row>61</xdr:row>
      <xdr:rowOff>110820</xdr:rowOff>
    </xdr:to>
    <xdr:sp macro="" textlink="">
      <xdr:nvSpPr>
        <xdr:cNvPr id="341" name="円/楕円 340"/>
        <xdr:cNvSpPr/>
      </xdr:nvSpPr>
      <xdr:spPr>
        <a:xfrm>
          <a:off x="13462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120997</xdr:rowOff>
    </xdr:from>
    <xdr:ext cx="762000" cy="259045"/>
    <xdr:sp macro="" textlink="">
      <xdr:nvSpPr>
        <xdr:cNvPr id="342" name="テキスト ボックス 341"/>
        <xdr:cNvSpPr txBox="1"/>
      </xdr:nvSpPr>
      <xdr:spPr>
        <a:xfrm>
          <a:off x="13131800" y="102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交付税参入の少ない起債借入の抑制などを実施してきたことにより近年は類似団体並みとなってきていた。平成２６年度は、２５年度に借入した第３セクター等改革推進債の公債費の増があったが前年並みの数値となっている。今後も、交付税参入の少ない起債の借入の抑制等を引き続き行っていきたい。</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41</xdr:row>
      <xdr:rowOff>148590</xdr:rowOff>
    </xdr:to>
    <xdr:cxnSp macro="">
      <xdr:nvCxnSpPr>
        <xdr:cNvPr id="377" name="直線コネクタ 376"/>
        <xdr:cNvCxnSpPr/>
      </xdr:nvCxnSpPr>
      <xdr:spPr>
        <a:xfrm>
          <a:off x="16179800" y="717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39188</xdr:rowOff>
    </xdr:to>
    <xdr:cxnSp macro="">
      <xdr:nvCxnSpPr>
        <xdr:cNvPr id="380" name="直線コネクタ 379"/>
        <xdr:cNvCxnSpPr/>
      </xdr:nvCxnSpPr>
      <xdr:spPr>
        <a:xfrm flipV="1">
          <a:off x="15290800" y="71780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39188</xdr:rowOff>
    </xdr:from>
    <xdr:to>
      <xdr:col>22</xdr:col>
      <xdr:colOff>203200</xdr:colOff>
      <xdr:row>42</xdr:row>
      <xdr:rowOff>149497</xdr:rowOff>
    </xdr:to>
    <xdr:cxnSp macro="">
      <xdr:nvCxnSpPr>
        <xdr:cNvPr id="383" name="直線コネクタ 382"/>
        <xdr:cNvCxnSpPr/>
      </xdr:nvCxnSpPr>
      <xdr:spPr>
        <a:xfrm flipV="1">
          <a:off x="14401800" y="724008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149497</xdr:rowOff>
    </xdr:from>
    <xdr:to>
      <xdr:col>21</xdr:col>
      <xdr:colOff>0</xdr:colOff>
      <xdr:row>43</xdr:row>
      <xdr:rowOff>129722</xdr:rowOff>
    </xdr:to>
    <xdr:cxnSp macro="">
      <xdr:nvCxnSpPr>
        <xdr:cNvPr id="386" name="直線コネクタ 385"/>
        <xdr:cNvCxnSpPr/>
      </xdr:nvCxnSpPr>
      <xdr:spPr>
        <a:xfrm flipV="1">
          <a:off x="13512800" y="7350397"/>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97790</xdr:rowOff>
    </xdr:from>
    <xdr:to>
      <xdr:col>23</xdr:col>
      <xdr:colOff>457200</xdr:colOff>
      <xdr:row>42</xdr:row>
      <xdr:rowOff>27940</xdr:rowOff>
    </xdr:to>
    <xdr:sp macro="" textlink="">
      <xdr:nvSpPr>
        <xdr:cNvPr id="398" name="円/楕円 397"/>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9" name="テキスト ボックス 398"/>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159838</xdr:rowOff>
    </xdr:from>
    <xdr:to>
      <xdr:col>22</xdr:col>
      <xdr:colOff>254000</xdr:colOff>
      <xdr:row>42</xdr:row>
      <xdr:rowOff>89988</xdr:rowOff>
    </xdr:to>
    <xdr:sp macro="" textlink="">
      <xdr:nvSpPr>
        <xdr:cNvPr id="400" name="円/楕円 399"/>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74765</xdr:rowOff>
    </xdr:from>
    <xdr:ext cx="762000" cy="259045"/>
    <xdr:sp macro="" textlink="">
      <xdr:nvSpPr>
        <xdr:cNvPr id="401" name="テキスト ボックス 400"/>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98697</xdr:rowOff>
    </xdr:from>
    <xdr:to>
      <xdr:col>21</xdr:col>
      <xdr:colOff>50800</xdr:colOff>
      <xdr:row>43</xdr:row>
      <xdr:rowOff>28847</xdr:rowOff>
    </xdr:to>
    <xdr:sp macro="" textlink="">
      <xdr:nvSpPr>
        <xdr:cNvPr id="402" name="円/楕円 401"/>
        <xdr:cNvSpPr/>
      </xdr:nvSpPr>
      <xdr:spPr>
        <a:xfrm>
          <a:off x="14351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13624</xdr:rowOff>
    </xdr:from>
    <xdr:ext cx="762000" cy="259045"/>
    <xdr:sp macro="" textlink="">
      <xdr:nvSpPr>
        <xdr:cNvPr id="403" name="テキスト ボックス 402"/>
        <xdr:cNvSpPr txBox="1"/>
      </xdr:nvSpPr>
      <xdr:spPr>
        <a:xfrm>
          <a:off x="14020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04" name="円/楕円 403"/>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165299</xdr:rowOff>
    </xdr:from>
    <xdr:ext cx="762000" cy="259045"/>
    <xdr:sp macro="" textlink="">
      <xdr:nvSpPr>
        <xdr:cNvPr id="405" name="テキスト ボックス 404"/>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県平均と比較しても非常に高い数字となっている。原因としては、町が出資していた財団法人湯浅町開発公社の損失補償であったが、平成２５年に第３セクター改革推進債を借入将来負担の減少にとりくんできた。しかし、平成２６年度で悪化しているのは、老朽化した庁舎の建替え事業を行ったため、一時的に悪化してしまっている。今後の見込みは減少していくが、他団体と比較してもかなり悪い状況であるので、交付税参入の少ない起債の借入抑制を行ったり、職員数の削減を行い、将来への負担を減ら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30131</xdr:rowOff>
    </xdr:from>
    <xdr:to>
      <xdr:col>24</xdr:col>
      <xdr:colOff>558800</xdr:colOff>
      <xdr:row>20</xdr:row>
      <xdr:rowOff>159829</xdr:rowOff>
    </xdr:to>
    <xdr:cxnSp macro="">
      <xdr:nvCxnSpPr>
        <xdr:cNvPr id="435" name="直線コネクタ 434"/>
        <xdr:cNvCxnSpPr/>
      </xdr:nvCxnSpPr>
      <xdr:spPr>
        <a:xfrm>
          <a:off x="16179800" y="3459131"/>
          <a:ext cx="838200" cy="12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30131</xdr:rowOff>
    </xdr:from>
    <xdr:to>
      <xdr:col>23</xdr:col>
      <xdr:colOff>406400</xdr:colOff>
      <xdr:row>20</xdr:row>
      <xdr:rowOff>56674</xdr:rowOff>
    </xdr:to>
    <xdr:cxnSp macro="">
      <xdr:nvCxnSpPr>
        <xdr:cNvPr id="438" name="直線コネクタ 437"/>
        <xdr:cNvCxnSpPr/>
      </xdr:nvCxnSpPr>
      <xdr:spPr>
        <a:xfrm flipV="1">
          <a:off x="15290800" y="345913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56674</xdr:rowOff>
    </xdr:from>
    <xdr:to>
      <xdr:col>22</xdr:col>
      <xdr:colOff>203200</xdr:colOff>
      <xdr:row>20</xdr:row>
      <xdr:rowOff>111570</xdr:rowOff>
    </xdr:to>
    <xdr:cxnSp macro="">
      <xdr:nvCxnSpPr>
        <xdr:cNvPr id="441" name="直線コネクタ 440"/>
        <xdr:cNvCxnSpPr/>
      </xdr:nvCxnSpPr>
      <xdr:spPr>
        <a:xfrm flipV="1">
          <a:off x="14401800" y="3485674"/>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111570</xdr:rowOff>
    </xdr:from>
    <xdr:to>
      <xdr:col>21</xdr:col>
      <xdr:colOff>0</xdr:colOff>
      <xdr:row>20</xdr:row>
      <xdr:rowOff>157416</xdr:rowOff>
    </xdr:to>
    <xdr:cxnSp macro="">
      <xdr:nvCxnSpPr>
        <xdr:cNvPr id="444" name="直線コネクタ 443"/>
        <xdr:cNvCxnSpPr/>
      </xdr:nvCxnSpPr>
      <xdr:spPr>
        <a:xfrm flipV="1">
          <a:off x="13512800" y="3540570"/>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109029</xdr:rowOff>
    </xdr:from>
    <xdr:to>
      <xdr:col>24</xdr:col>
      <xdr:colOff>609600</xdr:colOff>
      <xdr:row>21</xdr:row>
      <xdr:rowOff>39179</xdr:rowOff>
    </xdr:to>
    <xdr:sp macro="" textlink="">
      <xdr:nvSpPr>
        <xdr:cNvPr id="454" name="円/楕円 453"/>
        <xdr:cNvSpPr/>
      </xdr:nvSpPr>
      <xdr:spPr>
        <a:xfrm>
          <a:off x="16967200" y="35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81106</xdr:rowOff>
    </xdr:from>
    <xdr:ext cx="762000" cy="259045"/>
    <xdr:sp macro="" textlink="">
      <xdr:nvSpPr>
        <xdr:cNvPr id="455" name="将来負担の状況該当値テキスト"/>
        <xdr:cNvSpPr txBox="1"/>
      </xdr:nvSpPr>
      <xdr:spPr>
        <a:xfrm>
          <a:off x="17106900" y="35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150781</xdr:rowOff>
    </xdr:from>
    <xdr:to>
      <xdr:col>23</xdr:col>
      <xdr:colOff>457200</xdr:colOff>
      <xdr:row>20</xdr:row>
      <xdr:rowOff>80931</xdr:rowOff>
    </xdr:to>
    <xdr:sp macro="" textlink="">
      <xdr:nvSpPr>
        <xdr:cNvPr id="456" name="円/楕円 455"/>
        <xdr:cNvSpPr/>
      </xdr:nvSpPr>
      <xdr:spPr>
        <a:xfrm>
          <a:off x="16129000" y="34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65708</xdr:rowOff>
    </xdr:from>
    <xdr:ext cx="736600" cy="259045"/>
    <xdr:sp macro="" textlink="">
      <xdr:nvSpPr>
        <xdr:cNvPr id="457" name="テキスト ボックス 456"/>
        <xdr:cNvSpPr txBox="1"/>
      </xdr:nvSpPr>
      <xdr:spPr>
        <a:xfrm>
          <a:off x="15798800" y="349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5874</xdr:rowOff>
    </xdr:from>
    <xdr:to>
      <xdr:col>22</xdr:col>
      <xdr:colOff>254000</xdr:colOff>
      <xdr:row>20</xdr:row>
      <xdr:rowOff>107474</xdr:rowOff>
    </xdr:to>
    <xdr:sp macro="" textlink="">
      <xdr:nvSpPr>
        <xdr:cNvPr id="458" name="円/楕円 457"/>
        <xdr:cNvSpPr/>
      </xdr:nvSpPr>
      <xdr:spPr>
        <a:xfrm>
          <a:off x="15240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92251</xdr:rowOff>
    </xdr:from>
    <xdr:ext cx="762000" cy="259045"/>
    <xdr:sp macro="" textlink="">
      <xdr:nvSpPr>
        <xdr:cNvPr id="459" name="テキスト ボックス 458"/>
        <xdr:cNvSpPr txBox="1"/>
      </xdr:nvSpPr>
      <xdr:spPr>
        <a:xfrm>
          <a:off x="14909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60770</xdr:rowOff>
    </xdr:from>
    <xdr:to>
      <xdr:col>21</xdr:col>
      <xdr:colOff>50800</xdr:colOff>
      <xdr:row>20</xdr:row>
      <xdr:rowOff>162370</xdr:rowOff>
    </xdr:to>
    <xdr:sp macro="" textlink="">
      <xdr:nvSpPr>
        <xdr:cNvPr id="460" name="円/楕円 459"/>
        <xdr:cNvSpPr/>
      </xdr:nvSpPr>
      <xdr:spPr>
        <a:xfrm>
          <a:off x="14351000" y="34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147147</xdr:rowOff>
    </xdr:from>
    <xdr:ext cx="762000" cy="259045"/>
    <xdr:sp macro="" textlink="">
      <xdr:nvSpPr>
        <xdr:cNvPr id="461" name="テキスト ボックス 460"/>
        <xdr:cNvSpPr txBox="1"/>
      </xdr:nvSpPr>
      <xdr:spPr>
        <a:xfrm>
          <a:off x="14020800" y="35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106616</xdr:rowOff>
    </xdr:from>
    <xdr:to>
      <xdr:col>19</xdr:col>
      <xdr:colOff>533400</xdr:colOff>
      <xdr:row>21</xdr:row>
      <xdr:rowOff>36766</xdr:rowOff>
    </xdr:to>
    <xdr:sp macro="" textlink="">
      <xdr:nvSpPr>
        <xdr:cNvPr id="462" name="円/楕円 461"/>
        <xdr:cNvSpPr/>
      </xdr:nvSpPr>
      <xdr:spPr>
        <a:xfrm>
          <a:off x="13462000" y="35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21543</xdr:rowOff>
    </xdr:from>
    <xdr:ext cx="762000" cy="259045"/>
    <xdr:sp macro="" textlink="">
      <xdr:nvSpPr>
        <xdr:cNvPr id="463" name="テキスト ボックス 462"/>
        <xdr:cNvSpPr txBox="1"/>
      </xdr:nvSpPr>
      <xdr:spPr>
        <a:xfrm>
          <a:off x="13131800" y="36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12,990
12,942
20.79
7,304,418
7,232,320
29,562
3,450,431
8,567,321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168.6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７月より給料削減を実施しており平成２６年度では類似団体より低い数値となっている。平成２８年６月までの実施となっているが、それ以降についても、新規採用職員の採用抑制など定員管理をしっかり実行していき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69850</xdr:rowOff>
    </xdr:to>
    <xdr:cxnSp macro="">
      <xdr:nvCxnSpPr>
        <xdr:cNvPr id="62" name="直線コネクタ 61"/>
        <xdr:cNvCxnSpPr/>
      </xdr:nvCxnSpPr>
      <xdr:spPr>
        <a:xfrm flipV="1">
          <a:off x="3987800" y="63494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69850</xdr:rowOff>
    </xdr:to>
    <xdr:cxnSp macro="">
      <xdr:nvCxnSpPr>
        <xdr:cNvPr id="65" name="直線コネクタ 64"/>
        <xdr:cNvCxnSpPr/>
      </xdr:nvCxnSpPr>
      <xdr:spPr>
        <a:xfrm>
          <a:off x="3098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88138</xdr:rowOff>
    </xdr:to>
    <xdr:cxnSp macro="">
      <xdr:nvCxnSpPr>
        <xdr:cNvPr id="68" name="直線コネクタ 67"/>
        <xdr:cNvCxnSpPr/>
      </xdr:nvCxnSpPr>
      <xdr:spPr>
        <a:xfrm flipV="1">
          <a:off x="2209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88138</xdr:rowOff>
    </xdr:to>
    <xdr:cxnSp macro="">
      <xdr:nvCxnSpPr>
        <xdr:cNvPr id="71" name="直線コネクタ 70"/>
        <xdr:cNvCxnSpPr/>
      </xdr:nvCxnSpPr>
      <xdr:spPr>
        <a:xfrm>
          <a:off x="1320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1" name="円/楕円 80"/>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143019</xdr:rowOff>
    </xdr:from>
    <xdr:ext cx="762000" cy="259045"/>
    <xdr:sp macro="" textlink="">
      <xdr:nvSpPr>
        <xdr:cNvPr id="82"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3" name="円/楕円 82"/>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4" name="テキスト ボックス 83"/>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5" name="円/楕円 84"/>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6" name="テキスト ボックス 85"/>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7" name="円/楕円 86"/>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88" name="テキスト ボックス 87"/>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89" name="円/楕円 88"/>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90" name="テキスト ボックス 89"/>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物件費ついては、物品等の入札や見積もり合わせの徹底により効果が出始めている。ただし、職員採用の抑制に伴い、非常勤職員が増加傾向</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あるため、今後は、新たな対策を講じていく予定である。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153670</xdr:rowOff>
    </xdr:to>
    <xdr:cxnSp macro="">
      <xdr:nvCxnSpPr>
        <xdr:cNvPr id="123" name="直線コネクタ 122"/>
        <xdr:cNvCxnSpPr/>
      </xdr:nvCxnSpPr>
      <xdr:spPr>
        <a:xfrm>
          <a:off x="15671800" y="2717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146050</xdr:rowOff>
    </xdr:to>
    <xdr:cxnSp macro="">
      <xdr:nvCxnSpPr>
        <xdr:cNvPr id="126" name="直線コネクタ 125"/>
        <xdr:cNvCxnSpPr/>
      </xdr:nvCxnSpPr>
      <xdr:spPr>
        <a:xfrm>
          <a:off x="14782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138430</xdr:rowOff>
    </xdr:to>
    <xdr:cxnSp macro="">
      <xdr:nvCxnSpPr>
        <xdr:cNvPr id="129" name="直線コネクタ 128"/>
        <xdr:cNvCxnSpPr/>
      </xdr:nvCxnSpPr>
      <xdr:spPr>
        <a:xfrm>
          <a:off x="13893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142240</xdr:rowOff>
    </xdr:from>
    <xdr:to>
      <xdr:col>20</xdr:col>
      <xdr:colOff>158750</xdr:colOff>
      <xdr:row>15</xdr:row>
      <xdr:rowOff>107950</xdr:rowOff>
    </xdr:to>
    <xdr:cxnSp macro="">
      <xdr:nvCxnSpPr>
        <xdr:cNvPr id="132" name="直線コネクタ 131"/>
        <xdr:cNvCxnSpPr/>
      </xdr:nvCxnSpPr>
      <xdr:spPr>
        <a:xfrm>
          <a:off x="13004800" y="254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2" name="円/楕円 141"/>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3"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4" name="円/楕円 143"/>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5" name="テキスト ボックス 144"/>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6" name="円/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7" name="テキスト ボックス 146"/>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48" name="円/楕円 147"/>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49" name="テキスト ボックス 148"/>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0" name="円/楕円 149"/>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1" name="テキスト ボックス 150"/>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などの法律に基づく扶助費が増加してきているが、類似団体との比較しても高い数値となっているので、町単独の扶助費の見直しを一部行ったが、単独扶助費全体の見直しを含め検討し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60</xdr:row>
      <xdr:rowOff>50800</xdr:rowOff>
    </xdr:to>
    <xdr:cxnSp macro="">
      <xdr:nvCxnSpPr>
        <xdr:cNvPr id="184" name="直線コネクタ 183"/>
        <xdr:cNvCxnSpPr/>
      </xdr:nvCxnSpPr>
      <xdr:spPr>
        <a:xfrm flipV="1">
          <a:off x="3987800" y="10318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50800</xdr:rowOff>
    </xdr:to>
    <xdr:cxnSp macro="">
      <xdr:nvCxnSpPr>
        <xdr:cNvPr id="187" name="直線コネクタ 186"/>
        <xdr:cNvCxnSpPr/>
      </xdr:nvCxnSpPr>
      <xdr:spPr>
        <a:xfrm>
          <a:off x="3098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60</xdr:row>
      <xdr:rowOff>12700</xdr:rowOff>
    </xdr:to>
    <xdr:cxnSp macro="">
      <xdr:nvCxnSpPr>
        <xdr:cNvPr id="190" name="直線コネクタ 189"/>
        <xdr:cNvCxnSpPr/>
      </xdr:nvCxnSpPr>
      <xdr:spPr>
        <a:xfrm>
          <a:off x="2209800" y="100901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146050</xdr:rowOff>
    </xdr:to>
    <xdr:cxnSp macro="">
      <xdr:nvCxnSpPr>
        <xdr:cNvPr id="193" name="直線コネクタ 192"/>
        <xdr:cNvCxnSpPr/>
      </xdr:nvCxnSpPr>
      <xdr:spPr>
        <a:xfrm>
          <a:off x="1320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152400</xdr:rowOff>
    </xdr:from>
    <xdr:to>
      <xdr:col>7</xdr:col>
      <xdr:colOff>66675</xdr:colOff>
      <xdr:row>60</xdr:row>
      <xdr:rowOff>82550</xdr:rowOff>
    </xdr:to>
    <xdr:sp macro="" textlink="">
      <xdr:nvSpPr>
        <xdr:cNvPr id="203" name="円/楕円 202"/>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124477</xdr:rowOff>
    </xdr:from>
    <xdr:ext cx="762000" cy="259045"/>
    <xdr:sp macro="" textlink="">
      <xdr:nvSpPr>
        <xdr:cNvPr id="204" name="扶助費該当値テキスト"/>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0</xdr:rowOff>
    </xdr:from>
    <xdr:to>
      <xdr:col>5</xdr:col>
      <xdr:colOff>600075</xdr:colOff>
      <xdr:row>60</xdr:row>
      <xdr:rowOff>101600</xdr:rowOff>
    </xdr:to>
    <xdr:sp macro="" textlink="">
      <xdr:nvSpPr>
        <xdr:cNvPr id="205" name="円/楕円 204"/>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86377</xdr:rowOff>
    </xdr:from>
    <xdr:ext cx="736600" cy="259045"/>
    <xdr:sp macro="" textlink="">
      <xdr:nvSpPr>
        <xdr:cNvPr id="206" name="テキスト ボックス 205"/>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07" name="円/楕円 206"/>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08" name="テキスト ボックス 207"/>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09" name="円/楕円 208"/>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0" name="テキスト ボックス 209"/>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1" name="円/楕円 210"/>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2" name="テキスト ボックス 211"/>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維持補修費については、前年度より若干減となっている。公共施設の老朽化が進んでおり、今後は施設の統廃合を含め検討していかなくてはならない。また、国保・介護・後期各特別会計に対しての繰出金についても徐々に増加しており、高齢化等もあり、改善はなかなか難しい状況で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153670</xdr:rowOff>
    </xdr:to>
    <xdr:cxnSp macro="">
      <xdr:nvCxnSpPr>
        <xdr:cNvPr id="245" name="直線コネクタ 244"/>
        <xdr:cNvCxnSpPr/>
      </xdr:nvCxnSpPr>
      <xdr:spPr>
        <a:xfrm>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107950</xdr:rowOff>
    </xdr:to>
    <xdr:cxnSp macro="">
      <xdr:nvCxnSpPr>
        <xdr:cNvPr id="248" name="直線コネクタ 247"/>
        <xdr:cNvCxnSpPr/>
      </xdr:nvCxnSpPr>
      <xdr:spPr>
        <a:xfrm>
          <a:off x="14782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24130</xdr:rowOff>
    </xdr:from>
    <xdr:to>
      <xdr:col>21</xdr:col>
      <xdr:colOff>361950</xdr:colOff>
      <xdr:row>55</xdr:row>
      <xdr:rowOff>77470</xdr:rowOff>
    </xdr:to>
    <xdr:cxnSp macro="">
      <xdr:nvCxnSpPr>
        <xdr:cNvPr id="251" name="直線コネクタ 250"/>
        <xdr:cNvCxnSpPr/>
      </xdr:nvCxnSpPr>
      <xdr:spPr>
        <a:xfrm>
          <a:off x="13893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46990</xdr:rowOff>
    </xdr:to>
    <xdr:cxnSp macro="">
      <xdr:nvCxnSpPr>
        <xdr:cNvPr id="254" name="直線コネクタ 253"/>
        <xdr:cNvCxnSpPr/>
      </xdr:nvCxnSpPr>
      <xdr:spPr>
        <a:xfrm flipV="1">
          <a:off x="13004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4" name="円/楕円 26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5"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6" name="円/楕円 26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7" name="テキスト ボックス 26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26670</xdr:rowOff>
    </xdr:from>
    <xdr:to>
      <xdr:col>21</xdr:col>
      <xdr:colOff>412750</xdr:colOff>
      <xdr:row>55</xdr:row>
      <xdr:rowOff>128270</xdr:rowOff>
    </xdr:to>
    <xdr:sp macro="" textlink="">
      <xdr:nvSpPr>
        <xdr:cNvPr id="268" name="円/楕円 267"/>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138447</xdr:rowOff>
    </xdr:from>
    <xdr:ext cx="762000" cy="259045"/>
    <xdr:sp macro="" textlink="">
      <xdr:nvSpPr>
        <xdr:cNvPr id="269" name="テキスト ボックス 268"/>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144780</xdr:rowOff>
    </xdr:from>
    <xdr:to>
      <xdr:col>20</xdr:col>
      <xdr:colOff>209550</xdr:colOff>
      <xdr:row>55</xdr:row>
      <xdr:rowOff>74930</xdr:rowOff>
    </xdr:to>
    <xdr:sp macro="" textlink="">
      <xdr:nvSpPr>
        <xdr:cNvPr id="270" name="円/楕円 269"/>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85107</xdr:rowOff>
    </xdr:from>
    <xdr:ext cx="762000" cy="259045"/>
    <xdr:sp macro="" textlink="">
      <xdr:nvSpPr>
        <xdr:cNvPr id="271" name="テキスト ボックス 270"/>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一部事務組合の庁舎建替え</a:t>
          </a:r>
          <a:r>
            <a:rPr kumimoji="1" lang="ja-JP" altLang="en-US" sz="1300">
              <a:solidFill>
                <a:schemeClr val="dk1"/>
              </a:solidFill>
              <a:effectLst/>
              <a:latin typeface="+mn-lt"/>
              <a:ea typeface="+mn-ea"/>
              <a:cs typeface="+mn-cs"/>
            </a:rPr>
            <a:t>などにより前年度は悪化したが、平成２６年度では平成２４年度並の基準にもどった。しかし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類似団体と比較しても高い水準のため、</a:t>
          </a:r>
          <a:r>
            <a:rPr kumimoji="1" lang="ja-JP" altLang="ja-JP" sz="1300">
              <a:solidFill>
                <a:schemeClr val="dk1"/>
              </a:solidFill>
              <a:effectLst/>
              <a:latin typeface="+mn-lt"/>
              <a:ea typeface="+mn-ea"/>
              <a:cs typeface="+mn-cs"/>
            </a:rPr>
            <a:t>固定資産税・前納報奨金の段階的な廃止や財政援助団体への補助金精算の徹底など行い、</a:t>
          </a:r>
          <a:r>
            <a:rPr kumimoji="1" lang="ja-JP" altLang="en-US" sz="1300">
              <a:solidFill>
                <a:schemeClr val="dk1"/>
              </a:solidFill>
              <a:effectLst/>
              <a:latin typeface="+mn-lt"/>
              <a:ea typeface="+mn-ea"/>
              <a:cs typeface="+mn-cs"/>
            </a:rPr>
            <a:t>更なる</a:t>
          </a:r>
          <a:r>
            <a:rPr kumimoji="1" lang="ja-JP" altLang="ja-JP" sz="1300">
              <a:solidFill>
                <a:schemeClr val="dk1"/>
              </a:solidFill>
              <a:effectLst/>
              <a:latin typeface="+mn-lt"/>
              <a:ea typeface="+mn-ea"/>
              <a:cs typeface="+mn-cs"/>
            </a:rPr>
            <a:t>改善に努めていく。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101854</xdr:rowOff>
    </xdr:from>
    <xdr:to>
      <xdr:col>24</xdr:col>
      <xdr:colOff>31750</xdr:colOff>
      <xdr:row>40</xdr:row>
      <xdr:rowOff>53848</xdr:rowOff>
    </xdr:to>
    <xdr:cxnSp macro="">
      <xdr:nvCxnSpPr>
        <xdr:cNvPr id="303" name="直線コネクタ 302"/>
        <xdr:cNvCxnSpPr/>
      </xdr:nvCxnSpPr>
      <xdr:spPr>
        <a:xfrm flipV="1">
          <a:off x="15671800" y="678840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124714</xdr:rowOff>
    </xdr:from>
    <xdr:to>
      <xdr:col>22</xdr:col>
      <xdr:colOff>565150</xdr:colOff>
      <xdr:row>40</xdr:row>
      <xdr:rowOff>53848</xdr:rowOff>
    </xdr:to>
    <xdr:cxnSp macro="">
      <xdr:nvCxnSpPr>
        <xdr:cNvPr id="306" name="直線コネクタ 305"/>
        <xdr:cNvCxnSpPr/>
      </xdr:nvCxnSpPr>
      <xdr:spPr>
        <a:xfrm>
          <a:off x="14782800" y="6811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106426</xdr:rowOff>
    </xdr:from>
    <xdr:to>
      <xdr:col>21</xdr:col>
      <xdr:colOff>361950</xdr:colOff>
      <xdr:row>39</xdr:row>
      <xdr:rowOff>124714</xdr:rowOff>
    </xdr:to>
    <xdr:cxnSp macro="">
      <xdr:nvCxnSpPr>
        <xdr:cNvPr id="309" name="直線コネクタ 308"/>
        <xdr:cNvCxnSpPr/>
      </xdr:nvCxnSpPr>
      <xdr:spPr>
        <a:xfrm>
          <a:off x="13893800" y="67929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5842</xdr:rowOff>
    </xdr:from>
    <xdr:to>
      <xdr:col>20</xdr:col>
      <xdr:colOff>158750</xdr:colOff>
      <xdr:row>39</xdr:row>
      <xdr:rowOff>106426</xdr:rowOff>
    </xdr:to>
    <xdr:cxnSp macro="">
      <xdr:nvCxnSpPr>
        <xdr:cNvPr id="312" name="直線コネクタ 311"/>
        <xdr:cNvCxnSpPr/>
      </xdr:nvCxnSpPr>
      <xdr:spPr>
        <a:xfrm>
          <a:off x="13004800" y="6692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51054</xdr:rowOff>
    </xdr:from>
    <xdr:to>
      <xdr:col>24</xdr:col>
      <xdr:colOff>82550</xdr:colOff>
      <xdr:row>39</xdr:row>
      <xdr:rowOff>152654</xdr:rowOff>
    </xdr:to>
    <xdr:sp macro="" textlink="">
      <xdr:nvSpPr>
        <xdr:cNvPr id="322" name="円/楕円 321"/>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23131</xdr:rowOff>
    </xdr:from>
    <xdr:ext cx="762000" cy="259045"/>
    <xdr:sp macro="" textlink="">
      <xdr:nvSpPr>
        <xdr:cNvPr id="323" name="補助費等該当値テキスト"/>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3048</xdr:rowOff>
    </xdr:from>
    <xdr:to>
      <xdr:col>22</xdr:col>
      <xdr:colOff>615950</xdr:colOff>
      <xdr:row>40</xdr:row>
      <xdr:rowOff>104648</xdr:rowOff>
    </xdr:to>
    <xdr:sp macro="" textlink="">
      <xdr:nvSpPr>
        <xdr:cNvPr id="324" name="円/楕円 323"/>
        <xdr:cNvSpPr/>
      </xdr:nvSpPr>
      <xdr:spPr>
        <a:xfrm>
          <a:off x="15621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89425</xdr:rowOff>
    </xdr:from>
    <xdr:ext cx="736600" cy="259045"/>
    <xdr:sp macro="" textlink="">
      <xdr:nvSpPr>
        <xdr:cNvPr id="325" name="テキスト ボックス 324"/>
        <xdr:cNvSpPr txBox="1"/>
      </xdr:nvSpPr>
      <xdr:spPr>
        <a:xfrm>
          <a:off x="15290800" y="694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73914</xdr:rowOff>
    </xdr:from>
    <xdr:to>
      <xdr:col>21</xdr:col>
      <xdr:colOff>412750</xdr:colOff>
      <xdr:row>40</xdr:row>
      <xdr:rowOff>4064</xdr:rowOff>
    </xdr:to>
    <xdr:sp macro="" textlink="">
      <xdr:nvSpPr>
        <xdr:cNvPr id="326" name="円/楕円 325"/>
        <xdr:cNvSpPr/>
      </xdr:nvSpPr>
      <xdr:spPr>
        <a:xfrm>
          <a:off x="1473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160291</xdr:rowOff>
    </xdr:from>
    <xdr:ext cx="762000" cy="259045"/>
    <xdr:sp macro="" textlink="">
      <xdr:nvSpPr>
        <xdr:cNvPr id="327" name="テキスト ボックス 326"/>
        <xdr:cNvSpPr txBox="1"/>
      </xdr:nvSpPr>
      <xdr:spPr>
        <a:xfrm>
          <a:off x="14401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55626</xdr:rowOff>
    </xdr:from>
    <xdr:to>
      <xdr:col>20</xdr:col>
      <xdr:colOff>209550</xdr:colOff>
      <xdr:row>39</xdr:row>
      <xdr:rowOff>157226</xdr:rowOff>
    </xdr:to>
    <xdr:sp macro="" textlink="">
      <xdr:nvSpPr>
        <xdr:cNvPr id="328" name="円/楕円 327"/>
        <xdr:cNvSpPr/>
      </xdr:nvSpPr>
      <xdr:spPr>
        <a:xfrm>
          <a:off x="13843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142003</xdr:rowOff>
    </xdr:from>
    <xdr:ext cx="762000" cy="259045"/>
    <xdr:sp macro="" textlink="">
      <xdr:nvSpPr>
        <xdr:cNvPr id="329" name="テキスト ボックス 328"/>
        <xdr:cNvSpPr txBox="1"/>
      </xdr:nvSpPr>
      <xdr:spPr>
        <a:xfrm>
          <a:off x="13512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126492</xdr:rowOff>
    </xdr:from>
    <xdr:to>
      <xdr:col>19</xdr:col>
      <xdr:colOff>6350</xdr:colOff>
      <xdr:row>39</xdr:row>
      <xdr:rowOff>56642</xdr:rowOff>
    </xdr:to>
    <xdr:sp macro="" textlink="">
      <xdr:nvSpPr>
        <xdr:cNvPr id="330" name="円/楕円 329"/>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41419</xdr:rowOff>
    </xdr:from>
    <xdr:ext cx="762000" cy="259045"/>
    <xdr:sp macro="" textlink="">
      <xdr:nvSpPr>
        <xdr:cNvPr id="331" name="テキスト ボックス 330"/>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悪化している原因としては、平成２５年に第三セクター等改革推進債を借入しており、その分の公債費が増えていることが挙げられる。翌年度以降についてもほぼ横ばいか若干の増となる見込みで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77</xdr:row>
      <xdr:rowOff>51563</xdr:rowOff>
    </xdr:to>
    <xdr:cxnSp macro="">
      <xdr:nvCxnSpPr>
        <xdr:cNvPr id="361" name="直線コネクタ 360"/>
        <xdr:cNvCxnSpPr/>
      </xdr:nvCxnSpPr>
      <xdr:spPr>
        <a:xfrm>
          <a:off x="3987800" y="131846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28702</xdr:rowOff>
    </xdr:to>
    <xdr:cxnSp macro="">
      <xdr:nvCxnSpPr>
        <xdr:cNvPr id="364" name="直線コネクタ 363"/>
        <xdr:cNvCxnSpPr/>
      </xdr:nvCxnSpPr>
      <xdr:spPr>
        <a:xfrm flipV="1">
          <a:off x="3098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28702</xdr:rowOff>
    </xdr:from>
    <xdr:to>
      <xdr:col>4</xdr:col>
      <xdr:colOff>346075</xdr:colOff>
      <xdr:row>77</xdr:row>
      <xdr:rowOff>56135</xdr:rowOff>
    </xdr:to>
    <xdr:cxnSp macro="">
      <xdr:nvCxnSpPr>
        <xdr:cNvPr id="367" name="直線コネクタ 366"/>
        <xdr:cNvCxnSpPr/>
      </xdr:nvCxnSpPr>
      <xdr:spPr>
        <a:xfrm flipV="1">
          <a:off x="2209800" y="132303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152146</xdr:rowOff>
    </xdr:to>
    <xdr:cxnSp macro="">
      <xdr:nvCxnSpPr>
        <xdr:cNvPr id="370" name="直線コネクタ 369"/>
        <xdr:cNvCxnSpPr/>
      </xdr:nvCxnSpPr>
      <xdr:spPr>
        <a:xfrm flipV="1">
          <a:off x="1320800" y="132577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0" name="円/楕円 379"/>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1"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2" name="円/楕円 381"/>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3" name="テキスト ボックス 382"/>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84" name="円/楕円 383"/>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85" name="テキスト ボックス 384"/>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6" name="円/楕円 385"/>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7" name="テキスト ボックス 386"/>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88" name="円/楕円 38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16273</xdr:rowOff>
    </xdr:from>
    <xdr:ext cx="762000" cy="259045"/>
    <xdr:sp macro="" textlink="">
      <xdr:nvSpPr>
        <xdr:cNvPr id="389" name="テキスト ボックス 38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前年度は、一部事務組合への補助費等が一時的に増加していたが、２６年度については、改善している。扶助費は年々増加しているので単独扶助費の見直しを検討していく。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50800</xdr:rowOff>
    </xdr:from>
    <xdr:to>
      <xdr:col>24</xdr:col>
      <xdr:colOff>31750</xdr:colOff>
      <xdr:row>80</xdr:row>
      <xdr:rowOff>12700</xdr:rowOff>
    </xdr:to>
    <xdr:cxnSp macro="">
      <xdr:nvCxnSpPr>
        <xdr:cNvPr id="422" name="直線コネクタ 421"/>
        <xdr:cNvCxnSpPr/>
      </xdr:nvCxnSpPr>
      <xdr:spPr>
        <a:xfrm flipV="1">
          <a:off x="15671800" y="135953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73661</xdr:rowOff>
    </xdr:from>
    <xdr:to>
      <xdr:col>22</xdr:col>
      <xdr:colOff>565150</xdr:colOff>
      <xdr:row>80</xdr:row>
      <xdr:rowOff>12700</xdr:rowOff>
    </xdr:to>
    <xdr:cxnSp macro="">
      <xdr:nvCxnSpPr>
        <xdr:cNvPr id="425" name="直線コネクタ 424"/>
        <xdr:cNvCxnSpPr/>
      </xdr:nvCxnSpPr>
      <xdr:spPr>
        <a:xfrm>
          <a:off x="14782800" y="136182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161289</xdr:rowOff>
    </xdr:from>
    <xdr:to>
      <xdr:col>21</xdr:col>
      <xdr:colOff>361950</xdr:colOff>
      <xdr:row>79</xdr:row>
      <xdr:rowOff>73661</xdr:rowOff>
    </xdr:to>
    <xdr:cxnSp macro="">
      <xdr:nvCxnSpPr>
        <xdr:cNvPr id="428" name="直線コネクタ 427"/>
        <xdr:cNvCxnSpPr/>
      </xdr:nvCxnSpPr>
      <xdr:spPr>
        <a:xfrm>
          <a:off x="13893800" y="13534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161289</xdr:rowOff>
    </xdr:to>
    <xdr:cxnSp macro="">
      <xdr:nvCxnSpPr>
        <xdr:cNvPr id="431" name="直線コネクタ 430"/>
        <xdr:cNvCxnSpPr/>
      </xdr:nvCxnSpPr>
      <xdr:spPr>
        <a:xfrm>
          <a:off x="13004800" y="133134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0</xdr:rowOff>
    </xdr:from>
    <xdr:to>
      <xdr:col>24</xdr:col>
      <xdr:colOff>82550</xdr:colOff>
      <xdr:row>79</xdr:row>
      <xdr:rowOff>101600</xdr:rowOff>
    </xdr:to>
    <xdr:sp macro="" textlink="">
      <xdr:nvSpPr>
        <xdr:cNvPr id="441" name="円/楕円 440"/>
        <xdr:cNvSpPr/>
      </xdr:nvSpPr>
      <xdr:spPr>
        <a:xfrm>
          <a:off x="16459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143527</xdr:rowOff>
    </xdr:from>
    <xdr:ext cx="762000" cy="259045"/>
    <xdr:sp macro="" textlink="">
      <xdr:nvSpPr>
        <xdr:cNvPr id="442" name="公債費以外該当値テキスト"/>
        <xdr:cNvSpPr txBox="1"/>
      </xdr:nvSpPr>
      <xdr:spPr>
        <a:xfrm>
          <a:off x="16598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3" name="円/楕円 442"/>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4" name="テキスト ボックス 443"/>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22861</xdr:rowOff>
    </xdr:from>
    <xdr:to>
      <xdr:col>21</xdr:col>
      <xdr:colOff>412750</xdr:colOff>
      <xdr:row>79</xdr:row>
      <xdr:rowOff>124461</xdr:rowOff>
    </xdr:to>
    <xdr:sp macro="" textlink="">
      <xdr:nvSpPr>
        <xdr:cNvPr id="445" name="円/楕円 444"/>
        <xdr:cNvSpPr/>
      </xdr:nvSpPr>
      <xdr:spPr>
        <a:xfrm>
          <a:off x="14732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109238</xdr:rowOff>
    </xdr:from>
    <xdr:ext cx="762000" cy="259045"/>
    <xdr:sp macro="" textlink="">
      <xdr:nvSpPr>
        <xdr:cNvPr id="446" name="テキスト ボックス 445"/>
        <xdr:cNvSpPr txBox="1"/>
      </xdr:nvSpPr>
      <xdr:spPr>
        <a:xfrm>
          <a:off x="14401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110489</xdr:rowOff>
    </xdr:from>
    <xdr:to>
      <xdr:col>20</xdr:col>
      <xdr:colOff>209550</xdr:colOff>
      <xdr:row>79</xdr:row>
      <xdr:rowOff>40639</xdr:rowOff>
    </xdr:to>
    <xdr:sp macro="" textlink="">
      <xdr:nvSpPr>
        <xdr:cNvPr id="447" name="円/楕円 446"/>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25416</xdr:rowOff>
    </xdr:from>
    <xdr:ext cx="762000" cy="259045"/>
    <xdr:sp macro="" textlink="">
      <xdr:nvSpPr>
        <xdr:cNvPr id="448" name="テキスト ボックス 447"/>
        <xdr:cNvSpPr txBox="1"/>
      </xdr:nvSpPr>
      <xdr:spPr>
        <a:xfrm>
          <a:off x="13512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49" name="円/楕円 448"/>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0" name="テキスト ボックス 449"/>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和歌山県湯浅町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1529</xdr:rowOff>
    </xdr:from>
    <xdr:to>
      <xdr:col>4</xdr:col>
      <xdr:colOff>1117600</xdr:colOff>
      <xdr:row>18</xdr:row>
      <xdr:rowOff>54359</xdr:rowOff>
    </xdr:to>
    <xdr:cxnSp macro="">
      <xdr:nvCxnSpPr>
        <xdr:cNvPr id="50" name="直線コネクタ 49"/>
        <xdr:cNvCxnSpPr/>
      </xdr:nvCxnSpPr>
      <xdr:spPr bwMode="auto">
        <a:xfrm>
          <a:off x="5003800" y="3135254"/>
          <a:ext cx="647700" cy="5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1529</xdr:rowOff>
    </xdr:from>
    <xdr:to>
      <xdr:col>4</xdr:col>
      <xdr:colOff>469900</xdr:colOff>
      <xdr:row>18</xdr:row>
      <xdr:rowOff>27010</xdr:rowOff>
    </xdr:to>
    <xdr:cxnSp macro="">
      <xdr:nvCxnSpPr>
        <xdr:cNvPr id="53" name="直線コネクタ 52"/>
        <xdr:cNvCxnSpPr/>
      </xdr:nvCxnSpPr>
      <xdr:spPr bwMode="auto">
        <a:xfrm flipV="1">
          <a:off x="4305300" y="3135254"/>
          <a:ext cx="698500" cy="2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17905</xdr:rowOff>
    </xdr:from>
    <xdr:to>
      <xdr:col>3</xdr:col>
      <xdr:colOff>904875</xdr:colOff>
      <xdr:row>18</xdr:row>
      <xdr:rowOff>27010</xdr:rowOff>
    </xdr:to>
    <xdr:cxnSp macro="">
      <xdr:nvCxnSpPr>
        <xdr:cNvPr id="56" name="直線コネクタ 55"/>
        <xdr:cNvCxnSpPr/>
      </xdr:nvCxnSpPr>
      <xdr:spPr bwMode="auto">
        <a:xfrm>
          <a:off x="3606800" y="3151630"/>
          <a:ext cx="698500" cy="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17905</xdr:rowOff>
    </xdr:from>
    <xdr:to>
      <xdr:col>3</xdr:col>
      <xdr:colOff>206375</xdr:colOff>
      <xdr:row>18</xdr:row>
      <xdr:rowOff>41755</xdr:rowOff>
    </xdr:to>
    <xdr:cxnSp macro="">
      <xdr:nvCxnSpPr>
        <xdr:cNvPr id="59" name="直線コネクタ 58"/>
        <xdr:cNvCxnSpPr/>
      </xdr:nvCxnSpPr>
      <xdr:spPr bwMode="auto">
        <a:xfrm flipV="1">
          <a:off x="2908300" y="3151630"/>
          <a:ext cx="698500" cy="2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3559</xdr:rowOff>
    </xdr:from>
    <xdr:to>
      <xdr:col>5</xdr:col>
      <xdr:colOff>34925</xdr:colOff>
      <xdr:row>18</xdr:row>
      <xdr:rowOff>105159</xdr:rowOff>
    </xdr:to>
    <xdr:sp macro="" textlink="">
      <xdr:nvSpPr>
        <xdr:cNvPr id="69" name="円/楕円 68"/>
        <xdr:cNvSpPr/>
      </xdr:nvSpPr>
      <xdr:spPr bwMode="auto">
        <a:xfrm>
          <a:off x="56007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147086</xdr:rowOff>
    </xdr:from>
    <xdr:ext cx="762000" cy="259045"/>
    <xdr:sp macro="" textlink="">
      <xdr:nvSpPr>
        <xdr:cNvPr id="70" name="人口1人当たり決算額の推移該当値テキスト130"/>
        <xdr:cNvSpPr txBox="1"/>
      </xdr:nvSpPr>
      <xdr:spPr>
        <a:xfrm>
          <a:off x="5740400" y="31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122179</xdr:rowOff>
    </xdr:from>
    <xdr:to>
      <xdr:col>4</xdr:col>
      <xdr:colOff>520700</xdr:colOff>
      <xdr:row>18</xdr:row>
      <xdr:rowOff>52329</xdr:rowOff>
    </xdr:to>
    <xdr:sp macro="" textlink="">
      <xdr:nvSpPr>
        <xdr:cNvPr id="71" name="円/楕円 70"/>
        <xdr:cNvSpPr/>
      </xdr:nvSpPr>
      <xdr:spPr bwMode="auto">
        <a:xfrm>
          <a:off x="4953000" y="308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37106</xdr:rowOff>
    </xdr:from>
    <xdr:ext cx="736600" cy="259045"/>
    <xdr:sp macro="" textlink="">
      <xdr:nvSpPr>
        <xdr:cNvPr id="72" name="テキスト ボックス 71"/>
        <xdr:cNvSpPr txBox="1"/>
      </xdr:nvSpPr>
      <xdr:spPr>
        <a:xfrm>
          <a:off x="4622800" y="3170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147660</xdr:rowOff>
    </xdr:from>
    <xdr:to>
      <xdr:col>3</xdr:col>
      <xdr:colOff>955675</xdr:colOff>
      <xdr:row>18</xdr:row>
      <xdr:rowOff>77810</xdr:rowOff>
    </xdr:to>
    <xdr:sp macro="" textlink="">
      <xdr:nvSpPr>
        <xdr:cNvPr id="73" name="円/楕円 72"/>
        <xdr:cNvSpPr/>
      </xdr:nvSpPr>
      <xdr:spPr bwMode="auto">
        <a:xfrm>
          <a:off x="4254500" y="310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62587</xdr:rowOff>
    </xdr:from>
    <xdr:ext cx="762000" cy="259045"/>
    <xdr:sp macro="" textlink="">
      <xdr:nvSpPr>
        <xdr:cNvPr id="74" name="テキスト ボックス 73"/>
        <xdr:cNvSpPr txBox="1"/>
      </xdr:nvSpPr>
      <xdr:spPr>
        <a:xfrm>
          <a:off x="3924300" y="319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138555</xdr:rowOff>
    </xdr:from>
    <xdr:to>
      <xdr:col>3</xdr:col>
      <xdr:colOff>257175</xdr:colOff>
      <xdr:row>18</xdr:row>
      <xdr:rowOff>68705</xdr:rowOff>
    </xdr:to>
    <xdr:sp macro="" textlink="">
      <xdr:nvSpPr>
        <xdr:cNvPr id="75" name="円/楕円 74"/>
        <xdr:cNvSpPr/>
      </xdr:nvSpPr>
      <xdr:spPr bwMode="auto">
        <a:xfrm>
          <a:off x="3556000" y="3100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53481</xdr:rowOff>
    </xdr:from>
    <xdr:ext cx="762000" cy="259045"/>
    <xdr:sp macro="" textlink="">
      <xdr:nvSpPr>
        <xdr:cNvPr id="76" name="テキスト ボックス 75"/>
        <xdr:cNvSpPr txBox="1"/>
      </xdr:nvSpPr>
      <xdr:spPr>
        <a:xfrm>
          <a:off x="3225800" y="318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103,067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162405</xdr:rowOff>
    </xdr:from>
    <xdr:to>
      <xdr:col>2</xdr:col>
      <xdr:colOff>692150</xdr:colOff>
      <xdr:row>18</xdr:row>
      <xdr:rowOff>92555</xdr:rowOff>
    </xdr:to>
    <xdr:sp macro="" textlink="">
      <xdr:nvSpPr>
        <xdr:cNvPr id="77" name="円/楕円 76"/>
        <xdr:cNvSpPr/>
      </xdr:nvSpPr>
      <xdr:spPr bwMode="auto">
        <a:xfrm>
          <a:off x="2857500" y="312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77332</xdr:rowOff>
    </xdr:from>
    <xdr:ext cx="762000" cy="259045"/>
    <xdr:sp macro="" textlink="">
      <xdr:nvSpPr>
        <xdr:cNvPr id="78" name="テキスト ボックス 77"/>
        <xdr:cNvSpPr txBox="1"/>
      </xdr:nvSpPr>
      <xdr:spPr>
        <a:xfrm>
          <a:off x="2527300" y="321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251168</xdr:rowOff>
    </xdr:from>
    <xdr:to>
      <xdr:col>4</xdr:col>
      <xdr:colOff>1117600</xdr:colOff>
      <xdr:row>35</xdr:row>
      <xdr:rowOff>278892</xdr:rowOff>
    </xdr:to>
    <xdr:cxnSp macro="">
      <xdr:nvCxnSpPr>
        <xdr:cNvPr id="111" name="直線コネクタ 110"/>
        <xdr:cNvCxnSpPr/>
      </xdr:nvCxnSpPr>
      <xdr:spPr bwMode="auto">
        <a:xfrm flipV="1">
          <a:off x="5003800" y="6861518"/>
          <a:ext cx="647700" cy="2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235945</xdr:rowOff>
    </xdr:from>
    <xdr:ext cx="762000" cy="259045"/>
    <xdr:sp macro="" textlink="">
      <xdr:nvSpPr>
        <xdr:cNvPr id="112" name="人口1人当たり決算額の推移平均値テキスト445"/>
        <xdr:cNvSpPr txBox="1"/>
      </xdr:nvSpPr>
      <xdr:spPr>
        <a:xfrm>
          <a:off x="5740400" y="6846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275882</xdr:rowOff>
    </xdr:from>
    <xdr:to>
      <xdr:col>4</xdr:col>
      <xdr:colOff>469900</xdr:colOff>
      <xdr:row>35</xdr:row>
      <xdr:rowOff>278892</xdr:rowOff>
    </xdr:to>
    <xdr:cxnSp macro="">
      <xdr:nvCxnSpPr>
        <xdr:cNvPr id="114" name="直線コネクタ 113"/>
        <xdr:cNvCxnSpPr/>
      </xdr:nvCxnSpPr>
      <xdr:spPr bwMode="auto">
        <a:xfrm>
          <a:off x="4305300" y="6886232"/>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254559</xdr:rowOff>
    </xdr:from>
    <xdr:to>
      <xdr:col>3</xdr:col>
      <xdr:colOff>904875</xdr:colOff>
      <xdr:row>35</xdr:row>
      <xdr:rowOff>275882</xdr:rowOff>
    </xdr:to>
    <xdr:cxnSp macro="">
      <xdr:nvCxnSpPr>
        <xdr:cNvPr id="117" name="直線コネクタ 116"/>
        <xdr:cNvCxnSpPr/>
      </xdr:nvCxnSpPr>
      <xdr:spPr bwMode="auto">
        <a:xfrm>
          <a:off x="3606800" y="6864909"/>
          <a:ext cx="698500" cy="2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194653</xdr:rowOff>
    </xdr:from>
    <xdr:to>
      <xdr:col>3</xdr:col>
      <xdr:colOff>206375</xdr:colOff>
      <xdr:row>35</xdr:row>
      <xdr:rowOff>254559</xdr:rowOff>
    </xdr:to>
    <xdr:cxnSp macro="">
      <xdr:nvCxnSpPr>
        <xdr:cNvPr id="120" name="直線コネクタ 119"/>
        <xdr:cNvCxnSpPr/>
      </xdr:nvCxnSpPr>
      <xdr:spPr bwMode="auto">
        <a:xfrm>
          <a:off x="2908300" y="6805003"/>
          <a:ext cx="698500" cy="5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200368</xdr:rowOff>
    </xdr:from>
    <xdr:to>
      <xdr:col>5</xdr:col>
      <xdr:colOff>34925</xdr:colOff>
      <xdr:row>35</xdr:row>
      <xdr:rowOff>301968</xdr:rowOff>
    </xdr:to>
    <xdr:sp macro="" textlink="">
      <xdr:nvSpPr>
        <xdr:cNvPr id="130" name="円/楕円 129"/>
        <xdr:cNvSpPr/>
      </xdr:nvSpPr>
      <xdr:spPr bwMode="auto">
        <a:xfrm>
          <a:off x="5600700" y="6810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45445</xdr:rowOff>
    </xdr:from>
    <xdr:ext cx="762000" cy="259045"/>
    <xdr:sp macro="" textlink="">
      <xdr:nvSpPr>
        <xdr:cNvPr id="131" name="人口1人当たり決算額の推移該当値テキスト445"/>
        <xdr:cNvSpPr txBox="1"/>
      </xdr:nvSpPr>
      <xdr:spPr>
        <a:xfrm>
          <a:off x="5740400" y="66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228092</xdr:rowOff>
    </xdr:from>
    <xdr:to>
      <xdr:col>4</xdr:col>
      <xdr:colOff>520700</xdr:colOff>
      <xdr:row>35</xdr:row>
      <xdr:rowOff>329692</xdr:rowOff>
    </xdr:to>
    <xdr:sp macro="" textlink="">
      <xdr:nvSpPr>
        <xdr:cNvPr id="132" name="円/楕円 131"/>
        <xdr:cNvSpPr/>
      </xdr:nvSpPr>
      <xdr:spPr bwMode="auto">
        <a:xfrm>
          <a:off x="4953000" y="6838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314469</xdr:rowOff>
    </xdr:from>
    <xdr:ext cx="736600" cy="259045"/>
    <xdr:sp macro="" textlink="">
      <xdr:nvSpPr>
        <xdr:cNvPr id="133" name="テキスト ボックス 132"/>
        <xdr:cNvSpPr txBox="1"/>
      </xdr:nvSpPr>
      <xdr:spPr>
        <a:xfrm>
          <a:off x="4622800" y="6924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225082</xdr:rowOff>
    </xdr:from>
    <xdr:to>
      <xdr:col>3</xdr:col>
      <xdr:colOff>955675</xdr:colOff>
      <xdr:row>35</xdr:row>
      <xdr:rowOff>326682</xdr:rowOff>
    </xdr:to>
    <xdr:sp macro="" textlink="">
      <xdr:nvSpPr>
        <xdr:cNvPr id="134" name="円/楕円 133"/>
        <xdr:cNvSpPr/>
      </xdr:nvSpPr>
      <xdr:spPr bwMode="auto">
        <a:xfrm>
          <a:off x="4254500" y="683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311459</xdr:rowOff>
    </xdr:from>
    <xdr:ext cx="762000" cy="259045"/>
    <xdr:sp macro="" textlink="">
      <xdr:nvSpPr>
        <xdr:cNvPr id="135" name="テキスト ボックス 134"/>
        <xdr:cNvSpPr txBox="1"/>
      </xdr:nvSpPr>
      <xdr:spPr>
        <a:xfrm>
          <a:off x="3924300" y="692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203759</xdr:rowOff>
    </xdr:from>
    <xdr:to>
      <xdr:col>3</xdr:col>
      <xdr:colOff>257175</xdr:colOff>
      <xdr:row>35</xdr:row>
      <xdr:rowOff>305359</xdr:rowOff>
    </xdr:to>
    <xdr:sp macro="" textlink="">
      <xdr:nvSpPr>
        <xdr:cNvPr id="136" name="円/楕円 135"/>
        <xdr:cNvSpPr/>
      </xdr:nvSpPr>
      <xdr:spPr bwMode="auto">
        <a:xfrm>
          <a:off x="3556000" y="681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290136</xdr:rowOff>
    </xdr:from>
    <xdr:ext cx="762000" cy="259045"/>
    <xdr:sp macro="" textlink="">
      <xdr:nvSpPr>
        <xdr:cNvPr id="137" name="テキスト ボックス 136"/>
        <xdr:cNvSpPr txBox="1"/>
      </xdr:nvSpPr>
      <xdr:spPr>
        <a:xfrm>
          <a:off x="3225800" y="69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143853</xdr:rowOff>
    </xdr:from>
    <xdr:to>
      <xdr:col>2</xdr:col>
      <xdr:colOff>692150</xdr:colOff>
      <xdr:row>35</xdr:row>
      <xdr:rowOff>245453</xdr:rowOff>
    </xdr:to>
    <xdr:sp macro="" textlink="">
      <xdr:nvSpPr>
        <xdr:cNvPr id="138" name="円/楕円 137"/>
        <xdr:cNvSpPr/>
      </xdr:nvSpPr>
      <xdr:spPr bwMode="auto">
        <a:xfrm>
          <a:off x="2857500" y="6754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230230</xdr:rowOff>
    </xdr:from>
    <xdr:ext cx="762000" cy="259045"/>
    <xdr:sp macro="" textlink="">
      <xdr:nvSpPr>
        <xdr:cNvPr id="139" name="テキスト ボックス 138"/>
        <xdr:cNvSpPr txBox="1"/>
      </xdr:nvSpPr>
      <xdr:spPr>
        <a:xfrm>
          <a:off x="2527300" y="684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平成２６年度は、歳入において町税等は前年度より減収となったが、過疎地域に指定され普通交付税（</a:t>
          </a:r>
          <a:r>
            <a:rPr kumimoji="1" lang="en-US" altLang="ja-JP" sz="1400">
              <a:latin typeface="ＭＳ ゴシック" pitchFamily="49" charset="-128"/>
              <a:ea typeface="ＭＳ ゴシック" pitchFamily="49" charset="-128"/>
            </a:rPr>
            <a:t>53,046</a:t>
          </a:r>
          <a:r>
            <a:rPr kumimoji="1" lang="ja-JP" altLang="en-US" sz="1400">
              <a:latin typeface="ＭＳ ゴシック" pitchFamily="49" charset="-128"/>
              <a:ea typeface="ＭＳ ゴシック" pitchFamily="49" charset="-128"/>
            </a:rPr>
            <a:t>千円）や地方消費税交付金が増となった。歳出は、人件費の３％カットや一部事務組合への補助費等が減少したことで黒字となった。しかし、基金は枯渇しており、厳しい財政運営であることには変わりないので、今後も引き続き、経常経費の抑制を行い、歳入においては、町税の徴収率をあげたい。そして、基金を計画的に積立て安定した財政運営を目指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同和対策住宅新築資金等特別会計については、平成２５年度より一般会計より健全化繰出を行っており、赤字額は減少してきている。また、駐車場事業特別会計については、単年度黒字額は減少しているが、赤字額は減少してきている。平成２６年以降も健全化繰出を行い、連結決算においても黒字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起債借入の抑制により元利償還金は減少していたが、平成２５年に第３セクター等改革推進債の借入を行い、その元利償還により増加している。今後の見込みも庁舎の建替えの起債の償還が始まると元利償還金も少し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今後も、従前より続けている交付税参入の少ない起債借入の抑制を行っていく。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残高は、老朽化した庁舎建替事業に伴う起債借入により前年度より大きく増加している。また、組合等負担等見込額についても一部事務組合である湯浅広川消防組合の建替に伴う起債借入により増加している。どちらも緊急防災・減災事業債を活用しており、基準財政需要額参入見込額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今後は減少して行く見込みであるが、従来からの起債借入の抑制や定員適正化計画を遵守し、将来負担率の更なる減少に努めていきたい。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7304418</v>
      </c>
      <c r="BO4" s="379"/>
      <c r="BP4" s="379"/>
      <c r="BQ4" s="379"/>
      <c r="BR4" s="379"/>
      <c r="BS4" s="379"/>
      <c r="BT4" s="379"/>
      <c r="BU4" s="380"/>
      <c r="BV4" s="378">
        <v>8081224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0.9</v>
      </c>
      <c r="CU4" s="556"/>
      <c r="CV4" s="556"/>
      <c r="CW4" s="556"/>
      <c r="CX4" s="556"/>
      <c r="CY4" s="556"/>
      <c r="CZ4" s="556"/>
      <c r="DA4" s="557"/>
      <c r="DB4" s="555">
        <v>-1.6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7232320</v>
      </c>
      <c r="BO5" s="384"/>
      <c r="BP5" s="384"/>
      <c r="BQ5" s="384"/>
      <c r="BR5" s="384"/>
      <c r="BS5" s="384"/>
      <c r="BT5" s="384"/>
      <c r="BU5" s="385"/>
      <c r="BV5" s="383">
        <v>8116577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95.1</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72098</v>
      </c>
      <c r="BO6" s="384"/>
      <c r="BP6" s="384"/>
      <c r="BQ6" s="384"/>
      <c r="BR6" s="384"/>
      <c r="BS6" s="384"/>
      <c r="BT6" s="384"/>
      <c r="BU6" s="385"/>
      <c r="BV6" s="383">
        <v>-35353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98.9</v>
      </c>
      <c r="CU6" s="530"/>
      <c r="CV6" s="530"/>
      <c r="CW6" s="530"/>
      <c r="CX6" s="530"/>
      <c r="CY6" s="530"/>
      <c r="CZ6" s="530"/>
      <c r="DA6" s="531"/>
      <c r="DB6" s="529">
        <v>101.2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42536</v>
      </c>
      <c r="BO7" s="384"/>
      <c r="BP7" s="384"/>
      <c r="BQ7" s="384"/>
      <c r="BR7" s="384"/>
      <c r="BS7" s="384"/>
      <c r="BT7" s="384"/>
      <c r="BU7" s="385"/>
      <c r="BV7" s="383">
        <v>20851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3450431</v>
      </c>
      <c r="CU7" s="384"/>
      <c r="CV7" s="384"/>
      <c r="CW7" s="384"/>
      <c r="CX7" s="384"/>
      <c r="CY7" s="384"/>
      <c r="CZ7" s="384"/>
      <c r="DA7" s="385"/>
      <c r="DB7" s="383">
        <v>3414460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29562</v>
      </c>
      <c r="BO8" s="384"/>
      <c r="BP8" s="384"/>
      <c r="BQ8" s="384"/>
      <c r="BR8" s="384"/>
      <c r="BS8" s="384"/>
      <c r="BT8" s="384"/>
      <c r="BU8" s="385"/>
      <c r="BV8" s="383">
        <v>-56204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13210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85766</v>
      </c>
      <c r="BO9" s="384"/>
      <c r="BP9" s="384"/>
      <c r="BQ9" s="384"/>
      <c r="BR9" s="384"/>
      <c r="BS9" s="384"/>
      <c r="BT9" s="384"/>
      <c r="BU9" s="385"/>
      <c r="BV9" s="383">
        <v>-73352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10.5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14742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t="s">
        <v>105</v>
      </c>
      <c r="BO10" s="384"/>
      <c r="BP10" s="384"/>
      <c r="BQ10" s="384"/>
      <c r="BR10" s="384"/>
      <c r="BS10" s="384"/>
      <c r="BT10" s="384"/>
      <c r="BU10" s="385"/>
      <c r="BV10" s="383">
        <v>77929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77</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v>1.64</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12990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71126</v>
      </c>
      <c r="BO12" s="384"/>
      <c r="BP12" s="384"/>
      <c r="BQ12" s="384"/>
      <c r="BR12" s="384"/>
      <c r="BS12" s="384"/>
      <c r="BT12" s="384"/>
      <c r="BU12" s="385"/>
      <c r="BV12" s="383">
        <v>76507</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12942</v>
      </c>
      <c r="S13" s="485"/>
      <c r="T13" s="485"/>
      <c r="U13" s="485"/>
      <c r="V13" s="486"/>
      <c r="W13" s="472" t="s">
        <v>123</v>
      </c>
      <c r="X13" s="396"/>
      <c r="Y13" s="396"/>
      <c r="Z13" s="396"/>
      <c r="AA13" s="396"/>
      <c r="AB13" s="397"/>
      <c r="AC13" s="359">
        <v>1005</v>
      </c>
      <c r="AD13" s="360"/>
      <c r="AE13" s="360"/>
      <c r="AF13" s="360"/>
      <c r="AG13" s="361"/>
      <c r="AH13" s="359">
        <v>1100</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14640</v>
      </c>
      <c r="BO13" s="384"/>
      <c r="BP13" s="384"/>
      <c r="BQ13" s="384"/>
      <c r="BR13" s="384"/>
      <c r="BS13" s="384"/>
      <c r="BT13" s="384"/>
      <c r="BU13" s="385"/>
      <c r="BV13" s="383">
        <v>-71930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13238</v>
      </c>
      <c r="S14" s="485"/>
      <c r="T14" s="485"/>
      <c r="U14" s="485"/>
      <c r="V14" s="486"/>
      <c r="W14" s="487"/>
      <c r="X14" s="399"/>
      <c r="Y14" s="399"/>
      <c r="Z14" s="399"/>
      <c r="AA14" s="399"/>
      <c r="AB14" s="400"/>
      <c r="AC14" s="477">
        <v>16.3</v>
      </c>
      <c r="AD14" s="478"/>
      <c r="AE14" s="478"/>
      <c r="AF14" s="478"/>
      <c r="AG14" s="479"/>
      <c r="AH14" s="477">
        <v>16.100000000000001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168.6</v>
      </c>
      <c r="CU14" s="456"/>
      <c r="CV14" s="456"/>
      <c r="CW14" s="456"/>
      <c r="CX14" s="456"/>
      <c r="CY14" s="456"/>
      <c r="CZ14" s="456"/>
      <c r="DA14" s="457"/>
      <c r="DB14" s="488">
        <v>147.1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13187</v>
      </c>
      <c r="S15" s="485"/>
      <c r="T15" s="485"/>
      <c r="U15" s="485"/>
      <c r="V15" s="486"/>
      <c r="W15" s="472" t="s">
        <v>130</v>
      </c>
      <c r="X15" s="396"/>
      <c r="Y15" s="396"/>
      <c r="Z15" s="396"/>
      <c r="AA15" s="396"/>
      <c r="AB15" s="397"/>
      <c r="AC15" s="359">
        <v>1438</v>
      </c>
      <c r="AD15" s="360"/>
      <c r="AE15" s="360"/>
      <c r="AF15" s="360"/>
      <c r="AG15" s="361"/>
      <c r="AH15" s="359">
        <v>1687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994722</v>
      </c>
      <c r="BO15" s="379"/>
      <c r="BP15" s="379"/>
      <c r="BQ15" s="379"/>
      <c r="BR15" s="379"/>
      <c r="BS15" s="379"/>
      <c r="BT15" s="379"/>
      <c r="BU15" s="380"/>
      <c r="BV15" s="378">
        <v>999464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23.4</v>
      </c>
      <c r="AD16" s="478"/>
      <c r="AE16" s="478"/>
      <c r="AF16" s="478"/>
      <c r="AG16" s="479"/>
      <c r="AH16" s="477">
        <v>24.6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2963703</v>
      </c>
      <c r="BO16" s="384"/>
      <c r="BP16" s="384"/>
      <c r="BQ16" s="384"/>
      <c r="BR16" s="384"/>
      <c r="BS16" s="384"/>
      <c r="BT16" s="384"/>
      <c r="BU16" s="385"/>
      <c r="BV16" s="383">
        <v>2915389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3711</v>
      </c>
      <c r="AD17" s="360"/>
      <c r="AE17" s="360"/>
      <c r="AF17" s="360"/>
      <c r="AG17" s="361"/>
      <c r="AH17" s="359">
        <v>4045</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1273521</v>
      </c>
      <c r="BO17" s="384"/>
      <c r="BP17" s="384"/>
      <c r="BQ17" s="384"/>
      <c r="BR17" s="384"/>
      <c r="BS17" s="384"/>
      <c r="BT17" s="384"/>
      <c r="BU17" s="385"/>
      <c r="BV17" s="383">
        <v>1287384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20.79</v>
      </c>
      <c r="M18" s="448"/>
      <c r="N18" s="448"/>
      <c r="O18" s="448"/>
      <c r="P18" s="448"/>
      <c r="Q18" s="448"/>
      <c r="R18" s="449"/>
      <c r="S18" s="449"/>
      <c r="T18" s="449"/>
      <c r="U18" s="449"/>
      <c r="V18" s="450"/>
      <c r="W18" s="464"/>
      <c r="X18" s="465"/>
      <c r="Y18" s="465"/>
      <c r="Z18" s="465"/>
      <c r="AA18" s="465"/>
      <c r="AB18" s="473"/>
      <c r="AC18" s="347">
        <v>60.3</v>
      </c>
      <c r="AD18" s="348"/>
      <c r="AE18" s="348"/>
      <c r="AF18" s="348"/>
      <c r="AG18" s="451"/>
      <c r="AH18" s="347">
        <v>59.1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3284004</v>
      </c>
      <c r="BO18" s="384"/>
      <c r="BP18" s="384"/>
      <c r="BQ18" s="384"/>
      <c r="BR18" s="384"/>
      <c r="BS18" s="384"/>
      <c r="BT18" s="384"/>
      <c r="BU18" s="385"/>
      <c r="BV18" s="383">
        <v>3330988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635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4103738</v>
      </c>
      <c r="BO19" s="384"/>
      <c r="BP19" s="384"/>
      <c r="BQ19" s="384"/>
      <c r="BR19" s="384"/>
      <c r="BS19" s="384"/>
      <c r="BT19" s="384"/>
      <c r="BU19" s="385"/>
      <c r="BV19" s="383">
        <v>4376234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4971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8567321</v>
      </c>
      <c r="BO23" s="384"/>
      <c r="BP23" s="384"/>
      <c r="BQ23" s="384"/>
      <c r="BR23" s="384"/>
      <c r="BS23" s="384"/>
      <c r="BT23" s="384"/>
      <c r="BU23" s="385"/>
      <c r="BV23" s="383">
        <v>7089831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6045</v>
      </c>
      <c r="R24" s="360"/>
      <c r="S24" s="360"/>
      <c r="T24" s="360"/>
      <c r="U24" s="360"/>
      <c r="V24" s="361"/>
      <c r="W24" s="425"/>
      <c r="X24" s="416"/>
      <c r="Y24" s="417"/>
      <c r="Z24" s="356" t="s">
        <v>153</v>
      </c>
      <c r="AA24" s="357"/>
      <c r="AB24" s="357"/>
      <c r="AC24" s="357"/>
      <c r="AD24" s="357"/>
      <c r="AE24" s="357"/>
      <c r="AF24" s="357"/>
      <c r="AG24" s="358"/>
      <c r="AH24" s="359">
        <v>115</v>
      </c>
      <c r="AI24" s="360"/>
      <c r="AJ24" s="360"/>
      <c r="AK24" s="360"/>
      <c r="AL24" s="361"/>
      <c r="AM24" s="359">
        <v>326600</v>
      </c>
      <c r="AN24" s="360"/>
      <c r="AO24" s="360"/>
      <c r="AP24" s="360"/>
      <c r="AQ24" s="360"/>
      <c r="AR24" s="361"/>
      <c r="AS24" s="359">
        <v>2840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4285451</v>
      </c>
      <c r="BO24" s="384"/>
      <c r="BP24" s="384"/>
      <c r="BQ24" s="384"/>
      <c r="BR24" s="384"/>
      <c r="BS24" s="384"/>
      <c r="BT24" s="384"/>
      <c r="BU24" s="385"/>
      <c r="BV24" s="383">
        <v>4209978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5320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173675</v>
      </c>
      <c r="BO25" s="379"/>
      <c r="BP25" s="379"/>
      <c r="BQ25" s="379"/>
      <c r="BR25" s="379"/>
      <c r="BS25" s="379"/>
      <c r="BT25" s="379"/>
      <c r="BU25" s="380"/>
      <c r="BV25" s="378">
        <v>145964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4940</v>
      </c>
      <c r="R26" s="360"/>
      <c r="S26" s="360"/>
      <c r="T26" s="360"/>
      <c r="U26" s="360"/>
      <c r="V26" s="361"/>
      <c r="W26" s="425"/>
      <c r="X26" s="416"/>
      <c r="Y26" s="417"/>
      <c r="Z26" s="356" t="s">
        <v>159</v>
      </c>
      <c r="AA26" s="438"/>
      <c r="AB26" s="438"/>
      <c r="AC26" s="438"/>
      <c r="AD26" s="438"/>
      <c r="AE26" s="438"/>
      <c r="AF26" s="438"/>
      <c r="AG26" s="439"/>
      <c r="AH26" s="359">
        <v>6</v>
      </c>
      <c r="AI26" s="360"/>
      <c r="AJ26" s="360"/>
      <c r="AK26" s="360"/>
      <c r="AL26" s="361"/>
      <c r="AM26" s="359">
        <v>19422</v>
      </c>
      <c r="AN26" s="360"/>
      <c r="AO26" s="360"/>
      <c r="AP26" s="360"/>
      <c r="AQ26" s="360"/>
      <c r="AR26" s="361"/>
      <c r="AS26" s="359">
        <v>3237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117032</v>
      </c>
      <c r="BO27" s="387"/>
      <c r="BP27" s="387"/>
      <c r="BQ27" s="387"/>
      <c r="BR27" s="387"/>
      <c r="BS27" s="387"/>
      <c r="BT27" s="387"/>
      <c r="BU27" s="388"/>
      <c r="BV27" s="386">
        <v>117032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2350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6803</v>
      </c>
      <c r="BO28" s="379"/>
      <c r="BP28" s="379"/>
      <c r="BQ28" s="379"/>
      <c r="BR28" s="379"/>
      <c r="BS28" s="379"/>
      <c r="BT28" s="379"/>
      <c r="BU28" s="380"/>
      <c r="BV28" s="378">
        <v>77929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8</v>
      </c>
      <c r="M29" s="360"/>
      <c r="N29" s="360"/>
      <c r="O29" s="360"/>
      <c r="P29" s="361"/>
      <c r="Q29" s="359">
        <v>2200</v>
      </c>
      <c r="R29" s="360"/>
      <c r="S29" s="360"/>
      <c r="T29" s="360"/>
      <c r="U29" s="360"/>
      <c r="V29" s="361"/>
      <c r="W29" s="426"/>
      <c r="X29" s="427"/>
      <c r="Y29" s="428"/>
      <c r="Z29" s="356" t="s">
        <v>170</v>
      </c>
      <c r="AA29" s="357"/>
      <c r="AB29" s="357"/>
      <c r="AC29" s="357"/>
      <c r="AD29" s="357"/>
      <c r="AE29" s="357"/>
      <c r="AF29" s="357"/>
      <c r="AG29" s="358"/>
      <c r="AH29" s="359">
        <v>117</v>
      </c>
      <c r="AI29" s="360"/>
      <c r="AJ29" s="360"/>
      <c r="AK29" s="360"/>
      <c r="AL29" s="361"/>
      <c r="AM29" s="359">
        <v>333998</v>
      </c>
      <c r="AN29" s="360"/>
      <c r="AO29" s="360"/>
      <c r="AP29" s="360"/>
      <c r="AQ29" s="360"/>
      <c r="AR29" s="361"/>
      <c r="AS29" s="359">
        <v>2855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v>63085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155178</v>
      </c>
      <c r="BO30" s="387"/>
      <c r="BP30" s="387"/>
      <c r="BQ30" s="387"/>
      <c r="BR30" s="387"/>
      <c r="BS30" s="387"/>
      <c r="BT30" s="387"/>
      <c r="BU30" s="388"/>
      <c r="BV30" s="386">
        <v>129707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有田衛生施設事務組合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同和対策住宅新築資金等特別会計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有田周辺広域圏事務組合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湯浅広川消防組合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有田老人福祉施設事務組合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和歌山県市町村総合事務組合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和歌山地方税回収機構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和歌山県住宅新築資金等貸付金回収管理組合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1" t="s">
        <v>24</v>
      </c>
      <c r="C41" s="1182"/>
      <c r="D41" s="81"/>
      <c r="E41" s="1183" t="s">
        <v>25</v>
      </c>
      <c r="F41" s="1183"/>
      <c r="G41" s="1183"/>
      <c r="H41" s="1184"/>
      <c r="I41" s="82">
        <v>5221</v>
      </c>
      <c r="J41" s="83">
        <v>5260</v>
      </c>
      <c r="K41" s="83">
        <v>5197</v>
      </c>
      <c r="L41" s="83">
        <v>7090</v>
      </c>
      <c r="M41" s="84">
        <v>8567</v>
      </c>
    </row>
    <row r="42" spans="2:13" ht="27.75" customHeight="1" x14ac:dyDescent="0.15">
      <c r="B42" s="1171"/>
      <c r="C42" s="1172"/>
      <c r="D42" s="85"/>
      <c r="E42" s="1175" t="s">
        <v>26</v>
      </c>
      <c r="F42" s="1175"/>
      <c r="G42" s="1175"/>
      <c r="H42" s="1176"/>
      <c r="I42" s="86">
        <v>107</v>
      </c>
      <c r="J42" s="87">
        <v>77</v>
      </c>
      <c r="K42" s="87" t="s">
        <v>479</v>
      </c>
      <c r="L42" s="87" t="s">
        <v>479</v>
      </c>
      <c r="M42" s="88" t="s">
        <v>479</v>
      </c>
    </row>
    <row r="43" spans="2:13" ht="27.75" customHeight="1" x14ac:dyDescent="0.15">
      <c r="B43" s="1171"/>
      <c r="C43" s="1172"/>
      <c r="D43" s="85"/>
      <c r="E43" s="1175" t="s">
        <v>27</v>
      </c>
      <c r="F43" s="1175"/>
      <c r="G43" s="1175"/>
      <c r="H43" s="1176"/>
      <c r="I43" s="86">
        <v>383</v>
      </c>
      <c r="J43" s="87">
        <v>373</v>
      </c>
      <c r="K43" s="87">
        <v>367</v>
      </c>
      <c r="L43" s="87">
        <v>301</v>
      </c>
      <c r="M43" s="88">
        <v>291</v>
      </c>
    </row>
    <row r="44" spans="2:13" ht="27.75" customHeight="1" x14ac:dyDescent="0.15">
      <c r="B44" s="1171"/>
      <c r="C44" s="1172"/>
      <c r="D44" s="85"/>
      <c r="E44" s="1175" t="s">
        <v>28</v>
      </c>
      <c r="F44" s="1175"/>
      <c r="G44" s="1175"/>
      <c r="H44" s="1176"/>
      <c r="I44" s="86">
        <v>1556</v>
      </c>
      <c r="J44" s="87">
        <v>1337</v>
      </c>
      <c r="K44" s="87">
        <v>1121</v>
      </c>
      <c r="L44" s="87">
        <v>1108</v>
      </c>
      <c r="M44" s="88">
        <v>1233</v>
      </c>
    </row>
    <row r="45" spans="2:13" ht="27.75" customHeight="1" x14ac:dyDescent="0.15">
      <c r="B45" s="1171"/>
      <c r="C45" s="1172"/>
      <c r="D45" s="85"/>
      <c r="E45" s="1175" t="s">
        <v>29</v>
      </c>
      <c r="F45" s="1175"/>
      <c r="G45" s="1175"/>
      <c r="H45" s="1176"/>
      <c r="I45" s="86">
        <v>1503</v>
      </c>
      <c r="J45" s="87">
        <v>1468</v>
      </c>
      <c r="K45" s="87">
        <v>1417</v>
      </c>
      <c r="L45" s="87">
        <v>1369</v>
      </c>
      <c r="M45" s="88">
        <v>1264</v>
      </c>
    </row>
    <row r="46" spans="2:13" ht="27.75" customHeight="1" x14ac:dyDescent="0.15">
      <c r="B46" s="1171"/>
      <c r="C46" s="1172"/>
      <c r="D46" s="85"/>
      <c r="E46" s="1175" t="s">
        <v>30</v>
      </c>
      <c r="F46" s="1175"/>
      <c r="G46" s="1175"/>
      <c r="H46" s="1176"/>
      <c r="I46" s="86">
        <v>1462</v>
      </c>
      <c r="J46" s="87">
        <v>1450</v>
      </c>
      <c r="K46" s="87">
        <v>1450</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291</v>
      </c>
      <c r="J49" s="87">
        <v>302</v>
      </c>
      <c r="K49" s="87">
        <v>360</v>
      </c>
      <c r="L49" s="87">
        <v>351</v>
      </c>
      <c r="M49" s="88">
        <v>297</v>
      </c>
    </row>
    <row r="50" spans="2:13" ht="27.75" customHeight="1" x14ac:dyDescent="0.15">
      <c r="B50" s="1171"/>
      <c r="C50" s="1172"/>
      <c r="D50" s="85"/>
      <c r="E50" s="1175" t="s">
        <v>35</v>
      </c>
      <c r="F50" s="1175"/>
      <c r="G50" s="1175"/>
      <c r="H50" s="1176"/>
      <c r="I50" s="86">
        <v>317</v>
      </c>
      <c r="J50" s="87">
        <v>487</v>
      </c>
      <c r="K50" s="87">
        <v>628</v>
      </c>
      <c r="L50" s="87">
        <v>733</v>
      </c>
      <c r="M50" s="88">
        <v>707</v>
      </c>
    </row>
    <row r="51" spans="2:13" ht="27.75" customHeight="1" x14ac:dyDescent="0.15">
      <c r="B51" s="1173"/>
      <c r="C51" s="1174"/>
      <c r="D51" s="85"/>
      <c r="E51" s="1175" t="s">
        <v>36</v>
      </c>
      <c r="F51" s="1175"/>
      <c r="G51" s="1175"/>
      <c r="H51" s="1176"/>
      <c r="I51" s="86">
        <v>4317</v>
      </c>
      <c r="J51" s="87">
        <v>4246</v>
      </c>
      <c r="K51" s="87">
        <v>4053</v>
      </c>
      <c r="L51" s="87">
        <v>4371</v>
      </c>
      <c r="M51" s="88">
        <v>5318</v>
      </c>
    </row>
    <row r="52" spans="2:13" ht="27.75" customHeight="1" thickBot="1" x14ac:dyDescent="0.2">
      <c r="B52" s="1177" t="s">
        <v>37</v>
      </c>
      <c r="C52" s="1178"/>
      <c r="D52" s="90"/>
      <c r="E52" s="1179" t="s">
        <v>38</v>
      </c>
      <c r="F52" s="1179"/>
      <c r="G52" s="1179"/>
      <c r="H52" s="1180"/>
      <c r="I52" s="91">
        <v>5308</v>
      </c>
      <c r="J52" s="92">
        <v>4931</v>
      </c>
      <c r="K52" s="92">
        <v>4511</v>
      </c>
      <c r="L52" s="92">
        <v>4412</v>
      </c>
      <c r="M52" s="93">
        <v>5034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286074</v>
      </c>
      <c r="E3" s="116"/>
      <c r="F3" s="117">
        <v>89245</v>
      </c>
      <c r="G3" s="118"/>
      <c r="H3" s="119"/>
    </row>
    <row r="4" spans="1:8" x14ac:dyDescent="0.15">
      <c r="A4" s="120"/>
      <c r="B4" s="121"/>
      <c r="C4" s="122"/>
      <c r="D4" s="123">
        <v>40952</v>
      </c>
      <c r="E4" s="124"/>
      <c r="F4" s="125">
        <v>42966</v>
      </c>
      <c r="G4" s="126"/>
      <c r="H4" s="127"/>
    </row>
    <row r="5" spans="1:8" x14ac:dyDescent="0.15">
      <c r="A5" s="108" t="s">
        <v>512</v>
      </c>
      <c r="B5" s="113"/>
      <c r="C5" s="114"/>
      <c r="D5" s="115">
        <v>109359</v>
      </c>
      <c r="E5" s="116"/>
      <c r="F5" s="117">
        <v>70897</v>
      </c>
      <c r="G5" s="118"/>
      <c r="H5" s="119"/>
    </row>
    <row r="6" spans="1:8" x14ac:dyDescent="0.15">
      <c r="A6" s="120"/>
      <c r="B6" s="121"/>
      <c r="C6" s="122"/>
      <c r="D6" s="123">
        <v>35485</v>
      </c>
      <c r="E6" s="124"/>
      <c r="F6" s="125">
        <v>39878</v>
      </c>
      <c r="G6" s="126"/>
      <c r="H6" s="127"/>
    </row>
    <row r="7" spans="1:8" x14ac:dyDescent="0.15">
      <c r="A7" s="108" t="s">
        <v>513</v>
      </c>
      <c r="B7" s="113"/>
      <c r="C7" s="114"/>
      <c r="D7" s="115">
        <v>52037</v>
      </c>
      <c r="E7" s="116"/>
      <c r="F7" s="117">
        <v>66496</v>
      </c>
      <c r="G7" s="118"/>
      <c r="H7" s="119"/>
    </row>
    <row r="8" spans="1:8" x14ac:dyDescent="0.15">
      <c r="A8" s="120"/>
      <c r="B8" s="121"/>
      <c r="C8" s="122"/>
      <c r="D8" s="123">
        <v>31832</v>
      </c>
      <c r="E8" s="124"/>
      <c r="F8" s="125">
        <v>36530</v>
      </c>
      <c r="G8" s="126"/>
      <c r="H8" s="127"/>
    </row>
    <row r="9" spans="1:8" x14ac:dyDescent="0.15">
      <c r="A9" s="108" t="s">
        <v>514</v>
      </c>
      <c r="B9" s="113"/>
      <c r="C9" s="114"/>
      <c r="D9" s="115">
        <v>133618</v>
      </c>
      <c r="E9" s="116"/>
      <c r="F9" s="117">
        <v>82748</v>
      </c>
      <c r="G9" s="118"/>
      <c r="H9" s="119"/>
    </row>
    <row r="10" spans="1:8" x14ac:dyDescent="0.15">
      <c r="A10" s="120"/>
      <c r="B10" s="121"/>
      <c r="C10" s="122"/>
      <c r="D10" s="123">
        <v>67630</v>
      </c>
      <c r="E10" s="124"/>
      <c r="F10" s="125">
        <v>44732</v>
      </c>
      <c r="G10" s="126"/>
      <c r="H10" s="127"/>
    </row>
    <row r="11" spans="1:8" x14ac:dyDescent="0.15">
      <c r="A11" s="108" t="s">
        <v>515</v>
      </c>
      <c r="B11" s="113"/>
      <c r="C11" s="114"/>
      <c r="D11" s="115">
        <v>165473</v>
      </c>
      <c r="E11" s="116"/>
      <c r="F11" s="117">
        <v>91837</v>
      </c>
      <c r="G11" s="118"/>
      <c r="H11" s="119"/>
    </row>
    <row r="12" spans="1:8" x14ac:dyDescent="0.15">
      <c r="A12" s="120"/>
      <c r="B12" s="121"/>
      <c r="C12" s="128"/>
      <c r="D12" s="123">
        <v>153867</v>
      </c>
      <c r="E12" s="124"/>
      <c r="F12" s="125">
        <v>54439</v>
      </c>
      <c r="G12" s="126"/>
      <c r="H12" s="127"/>
    </row>
    <row r="13" spans="1:8" x14ac:dyDescent="0.15">
      <c r="A13" s="108"/>
      <c r="B13" s="113"/>
      <c r="C13" s="129"/>
      <c r="D13" s="130">
        <v>149312</v>
      </c>
      <c r="E13" s="131"/>
      <c r="F13" s="132">
        <v>80245</v>
      </c>
      <c r="G13" s="133"/>
      <c r="H13" s="119"/>
    </row>
    <row r="14" spans="1:8" x14ac:dyDescent="0.15">
      <c r="A14" s="120"/>
      <c r="B14" s="121"/>
      <c r="C14" s="122"/>
      <c r="D14" s="123">
        <v>65953</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7.0000000000000007E-2</v>
      </c>
      <c r="C19" s="134">
        <f>ROUND(VALUE(SUBSTITUTE(実質収支比率等に係る経年分析!G$48,"▲","-")),2)</f>
        <v>0.16</v>
      </c>
      <c r="D19" s="134">
        <f>ROUND(VALUE(SUBSTITUTE(実質収支比率等に係る経年分析!H$48,"▲","-")),2)</f>
        <v>0.5</v>
      </c>
      <c r="E19" s="134">
        <f>ROUND(VALUE(SUBSTITUTE(実質収支比率等に係る経年分析!I$48,"▲","-")),2)</f>
        <v>-1.65</v>
      </c>
      <c r="F19" s="134">
        <f>ROUND(VALUE(SUBSTITUTE(実質収支比率等に係る経年分析!J$48,"▲","-")),2)</f>
        <v>0.86</v>
      </c>
    </row>
    <row r="20" spans="1:11" x14ac:dyDescent="0.15">
      <c r="A20" s="134" t="s">
        <v>43</v>
      </c>
      <c r="B20" s="134">
        <f>ROUND(VALUE(SUBSTITUTE(実質収支比率等に係る経年分析!F$47,"▲","-")),2)</f>
        <v>0.96</v>
      </c>
      <c r="C20" s="134">
        <f>ROUND(VALUE(SUBSTITUTE(実質収支比率等に係る経年分析!G$47,"▲","-")),2)</f>
        <v>1.07</v>
      </c>
      <c r="D20" s="134">
        <f>ROUND(VALUE(SUBSTITUTE(実質収支比率等に係る経年分析!H$47,"▲","-")),2)</f>
        <v>1.73</v>
      </c>
      <c r="E20" s="134">
        <f>ROUND(VALUE(SUBSTITUTE(実質収支比率等に係る経年分析!I$47,"▲","-")),2)</f>
        <v>2.2799999999999998</v>
      </c>
      <c r="F20" s="134">
        <f>ROUND(VALUE(SUBSTITUTE(実質収支比率等に係る経年分析!J$47,"▲","-")),2)</f>
        <v>0.2</v>
      </c>
    </row>
    <row r="21" spans="1:11" x14ac:dyDescent="0.15">
      <c r="A21" s="134" t="s">
        <v>44</v>
      </c>
      <c r="B21" s="134">
        <f>IF(ISNUMBER(VALUE(SUBSTITUTE(実質収支比率等に係る経年分析!F$49,"▲","-"))),ROUND(VALUE(SUBSTITUTE(実質収支比率等に係る経年分析!F$49,"▲","-")),2),NA())</f>
        <v>2.98</v>
      </c>
      <c r="C21" s="134">
        <f>IF(ISNUMBER(VALUE(SUBSTITUTE(実質収支比率等に係る経年分析!G$49,"▲","-"))),ROUND(VALUE(SUBSTITUTE(実質収支比率等に係る経年分析!G$49,"▲","-")),2),NA())</f>
        <v>0.09</v>
      </c>
      <c r="D21" s="134">
        <f>IF(ISNUMBER(VALUE(SUBSTITUTE(実質収支比率等に係る経年分析!H$49,"▲","-"))),ROUND(VALUE(SUBSTITUTE(実質収支比率等に係る経年分析!H$49,"▲","-")),2),NA())</f>
        <v>0.8</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0.42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1.1299999999999999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3.66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2.95</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8.4499999999999993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9.6300000000000008</v>
      </c>
    </row>
    <row r="35" spans="1:16" x14ac:dyDescent="0.15">
      <c r="A35" s="135" t="str">
        <f>IF(連結実質赤字比率に係る赤字・黒字の構成分析!C$35="",NA(),連結実質赤字比率に係る赤字・黒字の構成分析!C$35)</f>
        <v>駐車場事業特別会計</v>
      </c>
      <c r="B35" s="135">
        <f>IF(ROUND(VALUE(SUBSTITUTE(連結実質赤字比率に係る赤字・黒字の構成分析!F$35,"▲", "-")), 2) &lt; 0, ABS(ROUND(VALUE(SUBSTITUTE(連結実質赤字比率に係る赤字・黒字の構成分析!F$35,"▲", "-")), 2)), NA())</f>
        <v>5.01</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5.04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4.99</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4.8099999999999996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4.58</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同和対策住宅新築資金等特別会計</v>
      </c>
      <c r="B36" s="135">
        <f>IF(ROUND(VALUE(SUBSTITUTE(連結実質赤字比率に係る赤字・黒字の構成分析!F$34,"▲", "-")), 2) &lt; 0, ABS(ROUND(VALUE(SUBSTITUTE(連結実質赤字比率に係る赤字・黒字の構成分析!F$34,"▲", "-")), 2)), NA())</f>
        <v>10.4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11.11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11.44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8.7799999999999994</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547</v>
      </c>
      <c r="E42" s="136"/>
      <c r="F42" s="136"/>
      <c r="G42" s="136">
        <f>'実質公債費比率（分子）の構造'!L$52</f>
        <v>500</v>
      </c>
      <c r="H42" s="136"/>
      <c r="I42" s="136"/>
      <c r="J42" s="136">
        <f>'実質公債費比率（分子）の構造'!M$52</f>
        <v>490</v>
      </c>
      <c r="K42" s="136"/>
      <c r="L42" s="136"/>
      <c r="M42" s="136">
        <f>'実質公債費比率（分子）の構造'!N$52</f>
        <v>461</v>
      </c>
      <c r="N42" s="136"/>
      <c r="O42" s="136"/>
      <c r="P42" s="136">
        <f>'実質公債費比率（分子）の構造'!O$52</f>
        <v>506</v>
      </c>
    </row>
    <row r="43" spans="1:16" x14ac:dyDescent="0.15">
      <c r="A43" s="136" t="s">
        <v>52</v>
      </c>
      <c r="B43" s="136">
        <f>'実質公債費比率（分子）の構造'!K$51</f>
        <v>10</v>
      </c>
      <c r="C43" s="136"/>
      <c r="D43" s="136"/>
      <c r="E43" s="136" t="str">
        <f>'実質公債費比率（分子）の構造'!L$51</f>
        <v>-</v>
      </c>
      <c r="F43" s="136"/>
      <c r="G43" s="136"/>
      <c r="H43" s="136">
        <f>'実質公債費比率（分子）の構造'!M$51</f>
        <v>1</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237</v>
      </c>
      <c r="C45" s="136"/>
      <c r="D45" s="136"/>
      <c r="E45" s="136">
        <f>'実質公債費比率（分子）の構造'!L$49</f>
        <v>237</v>
      </c>
      <c r="F45" s="136"/>
      <c r="G45" s="136"/>
      <c r="H45" s="136">
        <f>'実質公債費比率（分子）の構造'!M$49</f>
        <v>238</v>
      </c>
      <c r="I45" s="136"/>
      <c r="J45" s="136"/>
      <c r="K45" s="136">
        <f>'実質公債費比率（分子）の構造'!N$49</f>
        <v>236</v>
      </c>
      <c r="L45" s="136"/>
      <c r="M45" s="136"/>
      <c r="N45" s="136">
        <f>'実質公債費比率（分子）の構造'!O$49</f>
        <v>252</v>
      </c>
      <c r="O45" s="136"/>
      <c r="P45" s="136"/>
    </row>
    <row r="46" spans="1:16" x14ac:dyDescent="0.15">
      <c r="A46" s="136" t="s">
        <v>55</v>
      </c>
      <c r="B46" s="136">
        <f>'実質公債費比率（分子）の構造'!K$48</f>
        <v>30</v>
      </c>
      <c r="C46" s="136"/>
      <c r="D46" s="136"/>
      <c r="E46" s="136">
        <f>'実質公債費比率（分子）の構造'!L$48</f>
        <v>18</v>
      </c>
      <c r="F46" s="136"/>
      <c r="G46" s="136"/>
      <c r="H46" s="136">
        <f>'実質公債費比率（分子）の構造'!M$48</f>
        <v>19</v>
      </c>
      <c r="I46" s="136"/>
      <c r="J46" s="136"/>
      <c r="K46" s="136">
        <f>'実質公債費比率（分子）の構造'!N$48</f>
        <v>19</v>
      </c>
      <c r="L46" s="136"/>
      <c r="M46" s="136"/>
      <c r="N46" s="136">
        <f>'実質公債費比率（分子）の構造'!O$48</f>
        <v>19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670</v>
      </c>
      <c r="C49" s="136"/>
      <c r="D49" s="136"/>
      <c r="E49" s="136">
        <f>'実質公債費比率（分子）の構造'!L$45</f>
        <v>576</v>
      </c>
      <c r="F49" s="136"/>
      <c r="G49" s="136"/>
      <c r="H49" s="136">
        <f>'実質公債費比率（分子）の構造'!M$45</f>
        <v>538</v>
      </c>
      <c r="I49" s="136"/>
      <c r="J49" s="136"/>
      <c r="K49" s="136">
        <f>'実質公債費比率（分子）の構造'!N$45</f>
        <v>505</v>
      </c>
      <c r="L49" s="136"/>
      <c r="M49" s="136"/>
      <c r="N49" s="136">
        <f>'実質公債費比率（分子）の構造'!O$45</f>
        <v>555</v>
      </c>
      <c r="O49" s="136"/>
      <c r="P49" s="136"/>
    </row>
    <row r="50" spans="1:16" x14ac:dyDescent="0.15">
      <c r="A50" s="136" t="s">
        <v>58</v>
      </c>
      <c r="B50" s="136" t="e">
        <f>NA()</f>
        <v>#N/A</v>
      </c>
      <c r="C50" s="136">
        <f>IF(ISNUMBER('実質公債費比率（分子）の構造'!K$53),'実質公債費比率（分子）の構造'!K$53,NA())</f>
        <v>400</v>
      </c>
      <c r="D50" s="136" t="e">
        <f>NA()</f>
        <v>#N/A</v>
      </c>
      <c r="E50" s="136" t="e">
        <f>NA()</f>
        <v>#N/A</v>
      </c>
      <c r="F50" s="136">
        <f>IF(ISNUMBER('実質公債費比率（分子）の構造'!L$53),'実質公債費比率（分子）の構造'!L$53,NA())</f>
        <v>331</v>
      </c>
      <c r="G50" s="136" t="e">
        <f>NA()</f>
        <v>#N/A</v>
      </c>
      <c r="H50" s="136" t="e">
        <f>NA()</f>
        <v>#N/A</v>
      </c>
      <c r="I50" s="136">
        <f>IF(ISNUMBER('実質公債費比率（分子）の構造'!M$53),'実質公債費比率（分子）の構造'!M$53,NA())</f>
        <v>306</v>
      </c>
      <c r="J50" s="136" t="e">
        <f>NA()</f>
        <v>#N/A</v>
      </c>
      <c r="K50" s="136" t="e">
        <f>NA()</f>
        <v>#N/A</v>
      </c>
      <c r="L50" s="136">
        <f>IF(ISNUMBER('実質公債費比率（分子）の構造'!N$53),'実質公債費比率（分子）の構造'!N$53,NA())</f>
        <v>299</v>
      </c>
      <c r="M50" s="136" t="e">
        <f>NA()</f>
        <v>#N/A</v>
      </c>
      <c r="N50" s="136" t="e">
        <f>NA()</f>
        <v>#N/A</v>
      </c>
      <c r="O50" s="136">
        <f>IF(ISNUMBER('実質公債費比率（分子）の構造'!O$53),'実質公債費比率（分子）の構造'!O$53,NA())</f>
        <v>320</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4317</v>
      </c>
      <c r="E56" s="135"/>
      <c r="F56" s="135"/>
      <c r="G56" s="135">
        <f>'将来負担比率（分子）の構造'!J$51</f>
        <v>4246</v>
      </c>
      <c r="H56" s="135"/>
      <c r="I56" s="135"/>
      <c r="J56" s="135">
        <f>'将来負担比率（分子）の構造'!K$51</f>
        <v>4053</v>
      </c>
      <c r="K56" s="135"/>
      <c r="L56" s="135"/>
      <c r="M56" s="135">
        <f>'将来負担比率（分子）の構造'!L$51</f>
        <v>4371</v>
      </c>
      <c r="N56" s="135"/>
      <c r="O56" s="135"/>
      <c r="P56" s="135">
        <f>'将来負担比率（分子）の構造'!M$51</f>
        <v>5318</v>
      </c>
    </row>
    <row r="57" spans="1:16" x14ac:dyDescent="0.15">
      <c r="A57" s="135" t="s">
        <v>35</v>
      </c>
      <c r="B57" s="135"/>
      <c r="C57" s="135"/>
      <c r="D57" s="135">
        <f>'将来負担比率（分子）の構造'!I$50</f>
        <v>317</v>
      </c>
      <c r="E57" s="135"/>
      <c r="F57" s="135"/>
      <c r="G57" s="135">
        <f>'将来負担比率（分子）の構造'!J$50</f>
        <v>487</v>
      </c>
      <c r="H57" s="135"/>
      <c r="I57" s="135"/>
      <c r="J57" s="135">
        <f>'将来負担比率（分子）の構造'!K$50</f>
        <v>628</v>
      </c>
      <c r="K57" s="135"/>
      <c r="L57" s="135"/>
      <c r="M57" s="135">
        <f>'将来負担比率（分子）の構造'!L$50</f>
        <v>733</v>
      </c>
      <c r="N57" s="135"/>
      <c r="O57" s="135"/>
      <c r="P57" s="135">
        <f>'将来負担比率（分子）の構造'!M$50</f>
        <v>707</v>
      </c>
    </row>
    <row r="58" spans="1:16" x14ac:dyDescent="0.15">
      <c r="A58" s="135" t="s">
        <v>34</v>
      </c>
      <c r="B58" s="135"/>
      <c r="C58" s="135"/>
      <c r="D58" s="135">
        <f>'将来負担比率（分子）の構造'!I$49</f>
        <v>291</v>
      </c>
      <c r="E58" s="135"/>
      <c r="F58" s="135"/>
      <c r="G58" s="135">
        <f>'将来負担比率（分子）の構造'!J$49</f>
        <v>302</v>
      </c>
      <c r="H58" s="135"/>
      <c r="I58" s="135"/>
      <c r="J58" s="135">
        <f>'将来負担比率（分子）の構造'!K$49</f>
        <v>360</v>
      </c>
      <c r="K58" s="135"/>
      <c r="L58" s="135"/>
      <c r="M58" s="135">
        <f>'将来負担比率（分子）の構造'!L$49</f>
        <v>351</v>
      </c>
      <c r="N58" s="135"/>
      <c r="O58" s="135"/>
      <c r="P58" s="135">
        <f>'将来負担比率（分子）の構造'!M$49</f>
        <v>297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1462</v>
      </c>
      <c r="C61" s="135"/>
      <c r="D61" s="135"/>
      <c r="E61" s="135">
        <f>'将来負担比率（分子）の構造'!J$46</f>
        <v>1450</v>
      </c>
      <c r="F61" s="135"/>
      <c r="G61" s="135"/>
      <c r="H61" s="135">
        <f>'将来負担比率（分子）の構造'!K$46</f>
        <v>1450</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1503</v>
      </c>
      <c r="C62" s="135"/>
      <c r="D62" s="135"/>
      <c r="E62" s="135">
        <f>'将来負担比率（分子）の構造'!J$45</f>
        <v>1468</v>
      </c>
      <c r="F62" s="135"/>
      <c r="G62" s="135"/>
      <c r="H62" s="135">
        <f>'将来負担比率（分子）の構造'!K$45</f>
        <v>1417</v>
      </c>
      <c r="I62" s="135"/>
      <c r="J62" s="135"/>
      <c r="K62" s="135">
        <f>'将来負担比率（分子）の構造'!L$45</f>
        <v>1369</v>
      </c>
      <c r="L62" s="135"/>
      <c r="M62" s="135"/>
      <c r="N62" s="135">
        <f>'将来負担比率（分子）の構造'!M$45</f>
        <v>1264</v>
      </c>
      <c r="O62" s="135"/>
      <c r="P62" s="135"/>
    </row>
    <row r="63" spans="1:16" x14ac:dyDescent="0.15">
      <c r="A63" s="135" t="s">
        <v>28</v>
      </c>
      <c r="B63" s="135">
        <f>'将来負担比率（分子）の構造'!I$44</f>
        <v>1556</v>
      </c>
      <c r="C63" s="135"/>
      <c r="D63" s="135"/>
      <c r="E63" s="135">
        <f>'将来負担比率（分子）の構造'!J$44</f>
        <v>1337</v>
      </c>
      <c r="F63" s="135"/>
      <c r="G63" s="135"/>
      <c r="H63" s="135">
        <f>'将来負担比率（分子）の構造'!K$44</f>
        <v>1121</v>
      </c>
      <c r="I63" s="135"/>
      <c r="J63" s="135"/>
      <c r="K63" s="135">
        <f>'将来負担比率（分子）の構造'!L$44</f>
        <v>1108</v>
      </c>
      <c r="L63" s="135"/>
      <c r="M63" s="135"/>
      <c r="N63" s="135">
        <f>'将来負担比率（分子）の構造'!M$44</f>
        <v>1233</v>
      </c>
      <c r="O63" s="135"/>
      <c r="P63" s="135"/>
    </row>
    <row r="64" spans="1:16" x14ac:dyDescent="0.15">
      <c r="A64" s="135" t="s">
        <v>27</v>
      </c>
      <c r="B64" s="135">
        <f>'将来負担比率（分子）の構造'!I$43</f>
        <v>383</v>
      </c>
      <c r="C64" s="135"/>
      <c r="D64" s="135"/>
      <c r="E64" s="135">
        <f>'将来負担比率（分子）の構造'!J$43</f>
        <v>373</v>
      </c>
      <c r="F64" s="135"/>
      <c r="G64" s="135"/>
      <c r="H64" s="135">
        <f>'将来負担比率（分子）の構造'!K$43</f>
        <v>367</v>
      </c>
      <c r="I64" s="135"/>
      <c r="J64" s="135"/>
      <c r="K64" s="135">
        <f>'将来負担比率（分子）の構造'!L$43</f>
        <v>301</v>
      </c>
      <c r="L64" s="135"/>
      <c r="M64" s="135"/>
      <c r="N64" s="135">
        <f>'将来負担比率（分子）の構造'!M$43</f>
        <v>291</v>
      </c>
      <c r="O64" s="135"/>
      <c r="P64" s="135"/>
    </row>
    <row r="65" spans="1:16" x14ac:dyDescent="0.15">
      <c r="A65" s="135" t="s">
        <v>26</v>
      </c>
      <c r="B65" s="135">
        <f>'将来負担比率（分子）の構造'!I$42</f>
        <v>107</v>
      </c>
      <c r="C65" s="135"/>
      <c r="D65" s="135"/>
      <c r="E65" s="135">
        <f>'将来負担比率（分子）の構造'!J$42</f>
        <v>77</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5221</v>
      </c>
      <c r="C66" s="135"/>
      <c r="D66" s="135"/>
      <c r="E66" s="135">
        <f>'将来負担比率（分子）の構造'!J$41</f>
        <v>5260</v>
      </c>
      <c r="F66" s="135"/>
      <c r="G66" s="135"/>
      <c r="H66" s="135">
        <f>'将来負担比率（分子）の構造'!K$41</f>
        <v>5197</v>
      </c>
      <c r="I66" s="135"/>
      <c r="J66" s="135"/>
      <c r="K66" s="135">
        <f>'将来負担比率（分子）の構造'!L$41</f>
        <v>7090</v>
      </c>
      <c r="L66" s="135"/>
      <c r="M66" s="135"/>
      <c r="N66" s="135">
        <f>'将来負担比率（分子）の構造'!M$41</f>
        <v>8567</v>
      </c>
      <c r="O66" s="135"/>
      <c r="P66" s="135"/>
    </row>
    <row r="67" spans="1:16" x14ac:dyDescent="0.15">
      <c r="A67" s="135" t="s">
        <v>62</v>
      </c>
      <c r="B67" s="135" t="e">
        <f>NA()</f>
        <v>#N/A</v>
      </c>
      <c r="C67" s="135">
        <f>IF(ISNUMBER('将来負担比率（分子）の構造'!I$52), IF('将来負担比率（分子）の構造'!I$52 &lt; 0, 0, '将来負担比率（分子）の構造'!I$52), NA())</f>
        <v>5308</v>
      </c>
      <c r="D67" s="135" t="e">
        <f>NA()</f>
        <v>#N/A</v>
      </c>
      <c r="E67" s="135" t="e">
        <f>NA()</f>
        <v>#N/A</v>
      </c>
      <c r="F67" s="135">
        <f>IF(ISNUMBER('将来負担比率（分子）の構造'!J$52), IF('将来負担比率（分子）の構造'!J$52 &lt; 0, 0, '将来負担比率（分子）の構造'!J$52), NA())</f>
        <v>4931</v>
      </c>
      <c r="G67" s="135" t="e">
        <f>NA()</f>
        <v>#N/A</v>
      </c>
      <c r="H67" s="135" t="e">
        <f>NA()</f>
        <v>#N/A</v>
      </c>
      <c r="I67" s="135">
        <f>IF(ISNUMBER('将来負担比率（分子）の構造'!K$52), IF('将来負担比率（分子）の構造'!K$52 &lt; 0, 0, '将来負担比率（分子）の構造'!K$52), NA())</f>
        <v>4511</v>
      </c>
      <c r="J67" s="135" t="e">
        <f>NA()</f>
        <v>#N/A</v>
      </c>
      <c r="K67" s="135" t="e">
        <f>NA()</f>
        <v>#N/A</v>
      </c>
      <c r="L67" s="135">
        <f>IF(ISNUMBER('将来負担比率（分子）の構造'!L$52), IF('将来負担比率（分子）の構造'!L$52 &lt; 0, 0, '将来負担比率（分子）の構造'!L$52), NA())</f>
        <v>4412</v>
      </c>
      <c r="M67" s="135" t="e">
        <f>NA()</f>
        <v>#N/A</v>
      </c>
      <c r="N67" s="135" t="e">
        <f>NA()</f>
        <v>#N/A</v>
      </c>
      <c r="O67" s="135">
        <f>IF(ISNUMBER('将来負担比率（分子）の構造'!M$52), IF('将来負担比率（分子）の構造'!M$52 &lt; 0, 0, '将来負担比率（分子）の構造'!M$52), NA())</f>
        <v>5034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1113647</v>
      </c>
      <c r="S5" s="639"/>
      <c r="T5" s="639"/>
      <c r="U5" s="639"/>
      <c r="V5" s="639"/>
      <c r="W5" s="639"/>
      <c r="X5" s="639"/>
      <c r="Y5" s="686"/>
      <c r="Z5" s="699">
        <v>15.2</v>
      </c>
      <c r="AA5" s="699"/>
      <c r="AB5" s="699"/>
      <c r="AC5" s="699"/>
      <c r="AD5" s="700">
        <v>1087525</v>
      </c>
      <c r="AE5" s="700"/>
      <c r="AF5" s="700"/>
      <c r="AG5" s="700"/>
      <c r="AH5" s="700"/>
      <c r="AI5" s="700"/>
      <c r="AJ5" s="700"/>
      <c r="AK5" s="700"/>
      <c r="AL5" s="687">
        <v>32.799999999999997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1086011</v>
      </c>
      <c r="BH5" s="589"/>
      <c r="BI5" s="589"/>
      <c r="BJ5" s="589"/>
      <c r="BK5" s="589"/>
      <c r="BL5" s="589"/>
      <c r="BM5" s="589"/>
      <c r="BN5" s="590"/>
      <c r="BO5" s="641">
        <v>97.5</v>
      </c>
      <c r="BP5" s="641"/>
      <c r="BQ5" s="641"/>
      <c r="BR5" s="641"/>
      <c r="BS5" s="642">
        <v>32560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40175</v>
      </c>
      <c r="S6" s="589"/>
      <c r="T6" s="589"/>
      <c r="U6" s="589"/>
      <c r="V6" s="589"/>
      <c r="W6" s="589"/>
      <c r="X6" s="589"/>
      <c r="Y6" s="590"/>
      <c r="Z6" s="641">
        <v>0.6</v>
      </c>
      <c r="AA6" s="641"/>
      <c r="AB6" s="641"/>
      <c r="AC6" s="641"/>
      <c r="AD6" s="642">
        <v>40175</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1086011</v>
      </c>
      <c r="BH6" s="589"/>
      <c r="BI6" s="589"/>
      <c r="BJ6" s="589"/>
      <c r="BK6" s="589"/>
      <c r="BL6" s="589"/>
      <c r="BM6" s="589"/>
      <c r="BN6" s="590"/>
      <c r="BO6" s="641">
        <v>97.5</v>
      </c>
      <c r="BP6" s="641"/>
      <c r="BQ6" s="641"/>
      <c r="BR6" s="641"/>
      <c r="BS6" s="642">
        <v>32560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69306</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69306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4127</v>
      </c>
      <c r="S7" s="589"/>
      <c r="T7" s="589"/>
      <c r="U7" s="589"/>
      <c r="V7" s="589"/>
      <c r="W7" s="589"/>
      <c r="X7" s="589"/>
      <c r="Y7" s="590"/>
      <c r="Z7" s="641">
        <v>0.1</v>
      </c>
      <c r="AA7" s="641"/>
      <c r="AB7" s="641"/>
      <c r="AC7" s="641"/>
      <c r="AD7" s="642">
        <v>4127</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466009</v>
      </c>
      <c r="BH7" s="589"/>
      <c r="BI7" s="589"/>
      <c r="BJ7" s="589"/>
      <c r="BK7" s="589"/>
      <c r="BL7" s="589"/>
      <c r="BM7" s="589"/>
      <c r="BN7" s="590"/>
      <c r="BO7" s="641">
        <v>41.8</v>
      </c>
      <c r="BP7" s="641"/>
      <c r="BQ7" s="641"/>
      <c r="BR7" s="641"/>
      <c r="BS7" s="642" t="s">
        <v>215</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2241491</v>
      </c>
      <c r="CS7" s="589"/>
      <c r="CT7" s="589"/>
      <c r="CU7" s="589"/>
      <c r="CV7" s="589"/>
      <c r="CW7" s="589"/>
      <c r="CX7" s="589"/>
      <c r="CY7" s="590"/>
      <c r="CZ7" s="641">
        <v>31</v>
      </c>
      <c r="DA7" s="641"/>
      <c r="DB7" s="641"/>
      <c r="DC7" s="641"/>
      <c r="DD7" s="594">
        <v>1660184</v>
      </c>
      <c r="DE7" s="589"/>
      <c r="DF7" s="589"/>
      <c r="DG7" s="589"/>
      <c r="DH7" s="589"/>
      <c r="DI7" s="589"/>
      <c r="DJ7" s="589"/>
      <c r="DK7" s="589"/>
      <c r="DL7" s="589"/>
      <c r="DM7" s="589"/>
      <c r="DN7" s="589"/>
      <c r="DO7" s="589"/>
      <c r="DP7" s="590"/>
      <c r="DQ7" s="594">
        <v>637130</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13850</v>
      </c>
      <c r="S8" s="589"/>
      <c r="T8" s="589"/>
      <c r="U8" s="589"/>
      <c r="V8" s="589"/>
      <c r="W8" s="589"/>
      <c r="X8" s="589"/>
      <c r="Y8" s="590"/>
      <c r="Z8" s="641">
        <v>0.2</v>
      </c>
      <c r="AA8" s="641"/>
      <c r="AB8" s="641"/>
      <c r="AC8" s="641"/>
      <c r="AD8" s="642">
        <v>13850</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17856</v>
      </c>
      <c r="BH8" s="589"/>
      <c r="BI8" s="589"/>
      <c r="BJ8" s="589"/>
      <c r="BK8" s="589"/>
      <c r="BL8" s="589"/>
      <c r="BM8" s="589"/>
      <c r="BN8" s="590"/>
      <c r="BO8" s="641">
        <v>1.6</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2208426</v>
      </c>
      <c r="CS8" s="589"/>
      <c r="CT8" s="589"/>
      <c r="CU8" s="589"/>
      <c r="CV8" s="589"/>
      <c r="CW8" s="589"/>
      <c r="CX8" s="589"/>
      <c r="CY8" s="590"/>
      <c r="CZ8" s="641">
        <v>30.5</v>
      </c>
      <c r="DA8" s="641"/>
      <c r="DB8" s="641"/>
      <c r="DC8" s="641"/>
      <c r="DD8" s="594">
        <v>176313</v>
      </c>
      <c r="DE8" s="589"/>
      <c r="DF8" s="589"/>
      <c r="DG8" s="589"/>
      <c r="DH8" s="589"/>
      <c r="DI8" s="589"/>
      <c r="DJ8" s="589"/>
      <c r="DK8" s="589"/>
      <c r="DL8" s="589"/>
      <c r="DM8" s="589"/>
      <c r="DN8" s="589"/>
      <c r="DO8" s="589"/>
      <c r="DP8" s="590"/>
      <c r="DQ8" s="594">
        <v>1110461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6617</v>
      </c>
      <c r="S9" s="589"/>
      <c r="T9" s="589"/>
      <c r="U9" s="589"/>
      <c r="V9" s="589"/>
      <c r="W9" s="589"/>
      <c r="X9" s="589"/>
      <c r="Y9" s="590"/>
      <c r="Z9" s="641">
        <v>0.1</v>
      </c>
      <c r="AA9" s="641"/>
      <c r="AB9" s="641"/>
      <c r="AC9" s="641"/>
      <c r="AD9" s="642">
        <v>6617</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389271</v>
      </c>
      <c r="BH9" s="589"/>
      <c r="BI9" s="589"/>
      <c r="BJ9" s="589"/>
      <c r="BK9" s="589"/>
      <c r="BL9" s="589"/>
      <c r="BM9" s="589"/>
      <c r="BN9" s="590"/>
      <c r="BO9" s="641">
        <v>35</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771489</v>
      </c>
      <c r="CS9" s="589"/>
      <c r="CT9" s="589"/>
      <c r="CU9" s="589"/>
      <c r="CV9" s="589"/>
      <c r="CW9" s="589"/>
      <c r="CX9" s="589"/>
      <c r="CY9" s="590"/>
      <c r="CZ9" s="641">
        <v>10.7</v>
      </c>
      <c r="DA9" s="641"/>
      <c r="DB9" s="641"/>
      <c r="DC9" s="641"/>
      <c r="DD9" s="594">
        <v>24489</v>
      </c>
      <c r="DE9" s="589"/>
      <c r="DF9" s="589"/>
      <c r="DG9" s="589"/>
      <c r="DH9" s="589"/>
      <c r="DI9" s="589"/>
      <c r="DJ9" s="589"/>
      <c r="DK9" s="589"/>
      <c r="DL9" s="589"/>
      <c r="DM9" s="589"/>
      <c r="DN9" s="589"/>
      <c r="DO9" s="589"/>
      <c r="DP9" s="590"/>
      <c r="DQ9" s="594">
        <v>749358</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138394</v>
      </c>
      <c r="S10" s="589"/>
      <c r="T10" s="589"/>
      <c r="U10" s="589"/>
      <c r="V10" s="589"/>
      <c r="W10" s="589"/>
      <c r="X10" s="589"/>
      <c r="Y10" s="590"/>
      <c r="Z10" s="641">
        <v>1.9</v>
      </c>
      <c r="AA10" s="641"/>
      <c r="AB10" s="641"/>
      <c r="AC10" s="641"/>
      <c r="AD10" s="642">
        <v>138394</v>
      </c>
      <c r="AE10" s="642"/>
      <c r="AF10" s="642"/>
      <c r="AG10" s="642"/>
      <c r="AH10" s="642"/>
      <c r="AI10" s="642"/>
      <c r="AJ10" s="642"/>
      <c r="AK10" s="642"/>
      <c r="AL10" s="611">
        <v>4.2</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29381</v>
      </c>
      <c r="BH10" s="589"/>
      <c r="BI10" s="589"/>
      <c r="BJ10" s="589"/>
      <c r="BK10" s="589"/>
      <c r="BL10" s="589"/>
      <c r="BM10" s="589"/>
      <c r="BN10" s="590"/>
      <c r="BO10" s="641">
        <v>2.6</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221</v>
      </c>
      <c r="CS10" s="589"/>
      <c r="CT10" s="589"/>
      <c r="CU10" s="589"/>
      <c r="CV10" s="589"/>
      <c r="CW10" s="589"/>
      <c r="CX10" s="589"/>
      <c r="CY10" s="590"/>
      <c r="CZ10" s="641" t="s">
        <v>221</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29501</v>
      </c>
      <c r="BH11" s="589"/>
      <c r="BI11" s="589"/>
      <c r="BJ11" s="589"/>
      <c r="BK11" s="589"/>
      <c r="BL11" s="589"/>
      <c r="BM11" s="589"/>
      <c r="BN11" s="590"/>
      <c r="BO11" s="641">
        <v>2.6</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227525</v>
      </c>
      <c r="CS11" s="589"/>
      <c r="CT11" s="589"/>
      <c r="CU11" s="589"/>
      <c r="CV11" s="589"/>
      <c r="CW11" s="589"/>
      <c r="CX11" s="589"/>
      <c r="CY11" s="590"/>
      <c r="CZ11" s="641">
        <v>3.1</v>
      </c>
      <c r="DA11" s="641"/>
      <c r="DB11" s="641"/>
      <c r="DC11" s="641"/>
      <c r="DD11" s="594">
        <v>63729</v>
      </c>
      <c r="DE11" s="589"/>
      <c r="DF11" s="589"/>
      <c r="DG11" s="589"/>
      <c r="DH11" s="589"/>
      <c r="DI11" s="589"/>
      <c r="DJ11" s="589"/>
      <c r="DK11" s="589"/>
      <c r="DL11" s="589"/>
      <c r="DM11" s="589"/>
      <c r="DN11" s="589"/>
      <c r="DO11" s="589"/>
      <c r="DP11" s="590"/>
      <c r="DQ11" s="594">
        <v>102273</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495925</v>
      </c>
      <c r="BH12" s="589"/>
      <c r="BI12" s="589"/>
      <c r="BJ12" s="589"/>
      <c r="BK12" s="589"/>
      <c r="BL12" s="589"/>
      <c r="BM12" s="589"/>
      <c r="BN12" s="590"/>
      <c r="BO12" s="641">
        <v>44.5</v>
      </c>
      <c r="BP12" s="641"/>
      <c r="BQ12" s="641"/>
      <c r="BR12" s="641"/>
      <c r="BS12" s="594">
        <v>32560</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52345</v>
      </c>
      <c r="CS12" s="589"/>
      <c r="CT12" s="589"/>
      <c r="CU12" s="589"/>
      <c r="CV12" s="589"/>
      <c r="CW12" s="589"/>
      <c r="CX12" s="589"/>
      <c r="CY12" s="590"/>
      <c r="CZ12" s="641">
        <v>0.7</v>
      </c>
      <c r="DA12" s="641"/>
      <c r="DB12" s="641"/>
      <c r="DC12" s="641"/>
      <c r="DD12" s="594">
        <v>20055</v>
      </c>
      <c r="DE12" s="589"/>
      <c r="DF12" s="589"/>
      <c r="DG12" s="589"/>
      <c r="DH12" s="589"/>
      <c r="DI12" s="589"/>
      <c r="DJ12" s="589"/>
      <c r="DK12" s="589"/>
      <c r="DL12" s="589"/>
      <c r="DM12" s="589"/>
      <c r="DN12" s="589"/>
      <c r="DO12" s="589"/>
      <c r="DP12" s="590"/>
      <c r="DQ12" s="594">
        <v>39757</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5077</v>
      </c>
      <c r="S13" s="589"/>
      <c r="T13" s="589"/>
      <c r="U13" s="589"/>
      <c r="V13" s="589"/>
      <c r="W13" s="589"/>
      <c r="X13" s="589"/>
      <c r="Y13" s="590"/>
      <c r="Z13" s="641">
        <v>0.1</v>
      </c>
      <c r="AA13" s="641"/>
      <c r="AB13" s="641"/>
      <c r="AC13" s="641"/>
      <c r="AD13" s="642">
        <v>5077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493881</v>
      </c>
      <c r="BH13" s="589"/>
      <c r="BI13" s="589"/>
      <c r="BJ13" s="589"/>
      <c r="BK13" s="589"/>
      <c r="BL13" s="589"/>
      <c r="BM13" s="589"/>
      <c r="BN13" s="590"/>
      <c r="BO13" s="641">
        <v>44.3</v>
      </c>
      <c r="BP13" s="641"/>
      <c r="BQ13" s="641"/>
      <c r="BR13" s="641"/>
      <c r="BS13" s="594">
        <v>32560</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252757</v>
      </c>
      <c r="CS13" s="589"/>
      <c r="CT13" s="589"/>
      <c r="CU13" s="589"/>
      <c r="CV13" s="589"/>
      <c r="CW13" s="589"/>
      <c r="CX13" s="589"/>
      <c r="CY13" s="590"/>
      <c r="CZ13" s="641">
        <v>3.5</v>
      </c>
      <c r="DA13" s="641"/>
      <c r="DB13" s="641"/>
      <c r="DC13" s="641"/>
      <c r="DD13" s="594">
        <v>127945</v>
      </c>
      <c r="DE13" s="589"/>
      <c r="DF13" s="589"/>
      <c r="DG13" s="589"/>
      <c r="DH13" s="589"/>
      <c r="DI13" s="589"/>
      <c r="DJ13" s="589"/>
      <c r="DK13" s="589"/>
      <c r="DL13" s="589"/>
      <c r="DM13" s="589"/>
      <c r="DN13" s="589"/>
      <c r="DO13" s="589"/>
      <c r="DP13" s="590"/>
      <c r="DQ13" s="594">
        <v>139872</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34432</v>
      </c>
      <c r="BH14" s="589"/>
      <c r="BI14" s="589"/>
      <c r="BJ14" s="589"/>
      <c r="BK14" s="589"/>
      <c r="BL14" s="589"/>
      <c r="BM14" s="589"/>
      <c r="BN14" s="590"/>
      <c r="BO14" s="641">
        <v>3.1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253463</v>
      </c>
      <c r="CS14" s="589"/>
      <c r="CT14" s="589"/>
      <c r="CU14" s="589"/>
      <c r="CV14" s="589"/>
      <c r="CW14" s="589"/>
      <c r="CX14" s="589"/>
      <c r="CY14" s="590"/>
      <c r="CZ14" s="641">
        <v>3.5</v>
      </c>
      <c r="DA14" s="641"/>
      <c r="DB14" s="641"/>
      <c r="DC14" s="641"/>
      <c r="DD14" s="594">
        <v>22890</v>
      </c>
      <c r="DE14" s="589"/>
      <c r="DF14" s="589"/>
      <c r="DG14" s="589"/>
      <c r="DH14" s="589"/>
      <c r="DI14" s="589"/>
      <c r="DJ14" s="589"/>
      <c r="DK14" s="589"/>
      <c r="DL14" s="589"/>
      <c r="DM14" s="589"/>
      <c r="DN14" s="589"/>
      <c r="DO14" s="589"/>
      <c r="DP14" s="590"/>
      <c r="DQ14" s="594">
        <v>234234</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2869</v>
      </c>
      <c r="S15" s="589"/>
      <c r="T15" s="589"/>
      <c r="U15" s="589"/>
      <c r="V15" s="589"/>
      <c r="W15" s="589"/>
      <c r="X15" s="589"/>
      <c r="Y15" s="590"/>
      <c r="Z15" s="641">
        <v>0</v>
      </c>
      <c r="AA15" s="641"/>
      <c r="AB15" s="641"/>
      <c r="AC15" s="641"/>
      <c r="AD15" s="642">
        <v>2869</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89645</v>
      </c>
      <c r="BH15" s="589"/>
      <c r="BI15" s="589"/>
      <c r="BJ15" s="589"/>
      <c r="BK15" s="589"/>
      <c r="BL15" s="589"/>
      <c r="BM15" s="589"/>
      <c r="BN15" s="590"/>
      <c r="BO15" s="641">
        <v>8</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464851</v>
      </c>
      <c r="CS15" s="589"/>
      <c r="CT15" s="589"/>
      <c r="CU15" s="589"/>
      <c r="CV15" s="589"/>
      <c r="CW15" s="589"/>
      <c r="CX15" s="589"/>
      <c r="CY15" s="590"/>
      <c r="CZ15" s="641">
        <v>6.4</v>
      </c>
      <c r="DA15" s="641"/>
      <c r="DB15" s="641"/>
      <c r="DC15" s="641"/>
      <c r="DD15" s="594">
        <v>53888</v>
      </c>
      <c r="DE15" s="589"/>
      <c r="DF15" s="589"/>
      <c r="DG15" s="589"/>
      <c r="DH15" s="589"/>
      <c r="DI15" s="589"/>
      <c r="DJ15" s="589"/>
      <c r="DK15" s="589"/>
      <c r="DL15" s="589"/>
      <c r="DM15" s="589"/>
      <c r="DN15" s="589"/>
      <c r="DO15" s="589"/>
      <c r="DP15" s="590"/>
      <c r="DQ15" s="594">
        <v>347032</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2256199</v>
      </c>
      <c r="S16" s="589"/>
      <c r="T16" s="589"/>
      <c r="U16" s="589"/>
      <c r="V16" s="589"/>
      <c r="W16" s="589"/>
      <c r="X16" s="589"/>
      <c r="Y16" s="590"/>
      <c r="Z16" s="641">
        <v>30.9</v>
      </c>
      <c r="AA16" s="641"/>
      <c r="AB16" s="641"/>
      <c r="AC16" s="641"/>
      <c r="AD16" s="642">
        <v>1968981</v>
      </c>
      <c r="AE16" s="642"/>
      <c r="AF16" s="642"/>
      <c r="AG16" s="642"/>
      <c r="AH16" s="642"/>
      <c r="AI16" s="642"/>
      <c r="AJ16" s="642"/>
      <c r="AK16" s="642"/>
      <c r="AL16" s="611">
        <v>59.3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96272</v>
      </c>
      <c r="CS16" s="589"/>
      <c r="CT16" s="589"/>
      <c r="CU16" s="589"/>
      <c r="CV16" s="589"/>
      <c r="CW16" s="589"/>
      <c r="CX16" s="589"/>
      <c r="CY16" s="590"/>
      <c r="CZ16" s="641">
        <v>1.3</v>
      </c>
      <c r="DA16" s="641"/>
      <c r="DB16" s="641"/>
      <c r="DC16" s="641"/>
      <c r="DD16" s="594" t="s">
        <v>221</v>
      </c>
      <c r="DE16" s="589"/>
      <c r="DF16" s="589"/>
      <c r="DG16" s="589"/>
      <c r="DH16" s="589"/>
      <c r="DI16" s="589"/>
      <c r="DJ16" s="589"/>
      <c r="DK16" s="589"/>
      <c r="DL16" s="589"/>
      <c r="DM16" s="589"/>
      <c r="DN16" s="589"/>
      <c r="DO16" s="589"/>
      <c r="DP16" s="590"/>
      <c r="DQ16" s="594">
        <v>49239</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1968981</v>
      </c>
      <c r="S17" s="589"/>
      <c r="T17" s="589"/>
      <c r="U17" s="589"/>
      <c r="V17" s="589"/>
      <c r="W17" s="589"/>
      <c r="X17" s="589"/>
      <c r="Y17" s="590"/>
      <c r="Z17" s="641">
        <v>27</v>
      </c>
      <c r="AA17" s="641"/>
      <c r="AB17" s="641"/>
      <c r="AC17" s="641"/>
      <c r="AD17" s="642">
        <v>1968981</v>
      </c>
      <c r="AE17" s="642"/>
      <c r="AF17" s="642"/>
      <c r="AG17" s="642"/>
      <c r="AH17" s="642"/>
      <c r="AI17" s="642"/>
      <c r="AJ17" s="642"/>
      <c r="AK17" s="642"/>
      <c r="AL17" s="611">
        <v>59.3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559042</v>
      </c>
      <c r="CS17" s="589"/>
      <c r="CT17" s="589"/>
      <c r="CU17" s="589"/>
      <c r="CV17" s="589"/>
      <c r="CW17" s="589"/>
      <c r="CX17" s="589"/>
      <c r="CY17" s="590"/>
      <c r="CZ17" s="641">
        <v>7.7</v>
      </c>
      <c r="DA17" s="641"/>
      <c r="DB17" s="641"/>
      <c r="DC17" s="641"/>
      <c r="DD17" s="594" t="s">
        <v>221</v>
      </c>
      <c r="DE17" s="589"/>
      <c r="DF17" s="589"/>
      <c r="DG17" s="589"/>
      <c r="DH17" s="589"/>
      <c r="DI17" s="589"/>
      <c r="DJ17" s="589"/>
      <c r="DK17" s="589"/>
      <c r="DL17" s="589"/>
      <c r="DM17" s="589"/>
      <c r="DN17" s="589"/>
      <c r="DO17" s="589"/>
      <c r="DP17" s="590"/>
      <c r="DQ17" s="594">
        <v>517625</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287218</v>
      </c>
      <c r="S18" s="589"/>
      <c r="T18" s="589"/>
      <c r="U18" s="589"/>
      <c r="V18" s="589"/>
      <c r="W18" s="589"/>
      <c r="X18" s="589"/>
      <c r="Y18" s="590"/>
      <c r="Z18" s="641">
        <v>3.9</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27636</v>
      </c>
      <c r="BH19" s="589"/>
      <c r="BI19" s="589"/>
      <c r="BJ19" s="589"/>
      <c r="BK19" s="589"/>
      <c r="BL19" s="589"/>
      <c r="BM19" s="589"/>
      <c r="BN19" s="590"/>
      <c r="BO19" s="641">
        <v>2.5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v>35353</v>
      </c>
      <c r="CS19" s="589"/>
      <c r="CT19" s="589"/>
      <c r="CU19" s="589"/>
      <c r="CV19" s="589"/>
      <c r="CW19" s="589"/>
      <c r="CX19" s="589"/>
      <c r="CY19" s="590"/>
      <c r="CZ19" s="641">
        <v>0.5</v>
      </c>
      <c r="DA19" s="641"/>
      <c r="DB19" s="641"/>
      <c r="DC19" s="641"/>
      <c r="DD19" s="594" t="s">
        <v>221</v>
      </c>
      <c r="DE19" s="589"/>
      <c r="DF19" s="589"/>
      <c r="DG19" s="589"/>
      <c r="DH19" s="589"/>
      <c r="DI19" s="589"/>
      <c r="DJ19" s="589"/>
      <c r="DK19" s="589"/>
      <c r="DL19" s="589"/>
      <c r="DM19" s="589"/>
      <c r="DN19" s="589"/>
      <c r="DO19" s="589"/>
      <c r="DP19" s="590"/>
      <c r="DQ19" s="594">
        <v>35353</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3580955</v>
      </c>
      <c r="S20" s="589"/>
      <c r="T20" s="589"/>
      <c r="U20" s="589"/>
      <c r="V20" s="589"/>
      <c r="W20" s="589"/>
      <c r="X20" s="589"/>
      <c r="Y20" s="590"/>
      <c r="Z20" s="641">
        <v>49</v>
      </c>
      <c r="AA20" s="641"/>
      <c r="AB20" s="641"/>
      <c r="AC20" s="641"/>
      <c r="AD20" s="642">
        <v>3267615</v>
      </c>
      <c r="AE20" s="642"/>
      <c r="AF20" s="642"/>
      <c r="AG20" s="642"/>
      <c r="AH20" s="642"/>
      <c r="AI20" s="642"/>
      <c r="AJ20" s="642"/>
      <c r="AK20" s="642"/>
      <c r="AL20" s="611">
        <v>98.4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27636</v>
      </c>
      <c r="BH20" s="589"/>
      <c r="BI20" s="589"/>
      <c r="BJ20" s="589"/>
      <c r="BK20" s="589"/>
      <c r="BL20" s="589"/>
      <c r="BM20" s="589"/>
      <c r="BN20" s="590"/>
      <c r="BO20" s="641">
        <v>2.5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7232320</v>
      </c>
      <c r="CS20" s="589"/>
      <c r="CT20" s="589"/>
      <c r="CU20" s="589"/>
      <c r="CV20" s="589"/>
      <c r="CW20" s="589"/>
      <c r="CX20" s="589"/>
      <c r="CY20" s="590"/>
      <c r="CZ20" s="641">
        <v>100</v>
      </c>
      <c r="DA20" s="641"/>
      <c r="DB20" s="641"/>
      <c r="DC20" s="641"/>
      <c r="DD20" s="594">
        <v>2149493</v>
      </c>
      <c r="DE20" s="589"/>
      <c r="DF20" s="589"/>
      <c r="DG20" s="589"/>
      <c r="DH20" s="589"/>
      <c r="DI20" s="589"/>
      <c r="DJ20" s="589"/>
      <c r="DK20" s="589"/>
      <c r="DL20" s="589"/>
      <c r="DM20" s="589"/>
      <c r="DN20" s="589"/>
      <c r="DO20" s="589"/>
      <c r="DP20" s="590"/>
      <c r="DQ20" s="594">
        <v>4031640</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1690</v>
      </c>
      <c r="S21" s="589"/>
      <c r="T21" s="589"/>
      <c r="U21" s="589"/>
      <c r="V21" s="589"/>
      <c r="W21" s="589"/>
      <c r="X21" s="589"/>
      <c r="Y21" s="590"/>
      <c r="Z21" s="641">
        <v>0</v>
      </c>
      <c r="AA21" s="641"/>
      <c r="AB21" s="641"/>
      <c r="AC21" s="641"/>
      <c r="AD21" s="642">
        <v>1690</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1514</v>
      </c>
      <c r="BH21" s="589"/>
      <c r="BI21" s="589"/>
      <c r="BJ21" s="589"/>
      <c r="BK21" s="589"/>
      <c r="BL21" s="589"/>
      <c r="BM21" s="589"/>
      <c r="BN21" s="590"/>
      <c r="BO21" s="641">
        <v>0.1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114684</v>
      </c>
      <c r="S22" s="589"/>
      <c r="T22" s="589"/>
      <c r="U22" s="589"/>
      <c r="V22" s="589"/>
      <c r="W22" s="589"/>
      <c r="X22" s="589"/>
      <c r="Y22" s="590"/>
      <c r="Z22" s="641">
        <v>1.6</v>
      </c>
      <c r="AA22" s="641"/>
      <c r="AB22" s="641"/>
      <c r="AC22" s="641"/>
      <c r="AD22" s="642">
        <v>197</v>
      </c>
      <c r="AE22" s="642"/>
      <c r="AF22" s="642"/>
      <c r="AG22" s="642"/>
      <c r="AH22" s="642"/>
      <c r="AI22" s="642"/>
      <c r="AJ22" s="642"/>
      <c r="AK22" s="642"/>
      <c r="AL22" s="611">
        <v>0</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107221</v>
      </c>
      <c r="S23" s="589"/>
      <c r="T23" s="589"/>
      <c r="U23" s="589"/>
      <c r="V23" s="589"/>
      <c r="W23" s="589"/>
      <c r="X23" s="589"/>
      <c r="Y23" s="590"/>
      <c r="Z23" s="641">
        <v>1.5</v>
      </c>
      <c r="AA23" s="641"/>
      <c r="AB23" s="641"/>
      <c r="AC23" s="641"/>
      <c r="AD23" s="642">
        <v>5591</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v>26122</v>
      </c>
      <c r="BH23" s="589"/>
      <c r="BI23" s="589"/>
      <c r="BJ23" s="589"/>
      <c r="BK23" s="589"/>
      <c r="BL23" s="589"/>
      <c r="BM23" s="589"/>
      <c r="BN23" s="590"/>
      <c r="BO23" s="641">
        <v>2.2999999999999998</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7641</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2481507</v>
      </c>
      <c r="CS24" s="639"/>
      <c r="CT24" s="639"/>
      <c r="CU24" s="639"/>
      <c r="CV24" s="639"/>
      <c r="CW24" s="639"/>
      <c r="CX24" s="639"/>
      <c r="CY24" s="686"/>
      <c r="CZ24" s="690">
        <v>34.299999999999997</v>
      </c>
      <c r="DA24" s="691"/>
      <c r="DB24" s="691"/>
      <c r="DC24" s="692"/>
      <c r="DD24" s="685">
        <v>1717093</v>
      </c>
      <c r="DE24" s="639"/>
      <c r="DF24" s="639"/>
      <c r="DG24" s="639"/>
      <c r="DH24" s="639"/>
      <c r="DI24" s="639"/>
      <c r="DJ24" s="639"/>
      <c r="DK24" s="686"/>
      <c r="DL24" s="685">
        <v>1648311</v>
      </c>
      <c r="DM24" s="639"/>
      <c r="DN24" s="639"/>
      <c r="DO24" s="639"/>
      <c r="DP24" s="639"/>
      <c r="DQ24" s="639"/>
      <c r="DR24" s="639"/>
      <c r="DS24" s="639"/>
      <c r="DT24" s="639"/>
      <c r="DU24" s="639"/>
      <c r="DV24" s="686"/>
      <c r="DW24" s="687">
        <v>46.7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584941</v>
      </c>
      <c r="S25" s="589"/>
      <c r="T25" s="589"/>
      <c r="U25" s="589"/>
      <c r="V25" s="589"/>
      <c r="W25" s="589"/>
      <c r="X25" s="589"/>
      <c r="Y25" s="590"/>
      <c r="Z25" s="641">
        <v>8</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953352</v>
      </c>
      <c r="CS25" s="607"/>
      <c r="CT25" s="607"/>
      <c r="CU25" s="607"/>
      <c r="CV25" s="607"/>
      <c r="CW25" s="607"/>
      <c r="CX25" s="607"/>
      <c r="CY25" s="608"/>
      <c r="CZ25" s="591">
        <v>13.2</v>
      </c>
      <c r="DA25" s="609"/>
      <c r="DB25" s="609"/>
      <c r="DC25" s="610"/>
      <c r="DD25" s="594">
        <v>901154</v>
      </c>
      <c r="DE25" s="607"/>
      <c r="DF25" s="607"/>
      <c r="DG25" s="607"/>
      <c r="DH25" s="607"/>
      <c r="DI25" s="607"/>
      <c r="DJ25" s="607"/>
      <c r="DK25" s="608"/>
      <c r="DL25" s="594">
        <v>834247</v>
      </c>
      <c r="DM25" s="607"/>
      <c r="DN25" s="607"/>
      <c r="DO25" s="607"/>
      <c r="DP25" s="607"/>
      <c r="DQ25" s="607"/>
      <c r="DR25" s="607"/>
      <c r="DS25" s="607"/>
      <c r="DT25" s="607"/>
      <c r="DU25" s="607"/>
      <c r="DV25" s="608"/>
      <c r="DW25" s="611">
        <v>23.6</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590112</v>
      </c>
      <c r="CS26" s="589"/>
      <c r="CT26" s="589"/>
      <c r="CU26" s="589"/>
      <c r="CV26" s="589"/>
      <c r="CW26" s="589"/>
      <c r="CX26" s="589"/>
      <c r="CY26" s="590"/>
      <c r="CZ26" s="591">
        <v>8.1999999999999993</v>
      </c>
      <c r="DA26" s="609"/>
      <c r="DB26" s="609"/>
      <c r="DC26" s="610"/>
      <c r="DD26" s="594">
        <v>548044</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581705</v>
      </c>
      <c r="S27" s="589"/>
      <c r="T27" s="589"/>
      <c r="U27" s="589"/>
      <c r="V27" s="589"/>
      <c r="W27" s="589"/>
      <c r="X27" s="589"/>
      <c r="Y27" s="590"/>
      <c r="Z27" s="641">
        <v>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1113647</v>
      </c>
      <c r="BH27" s="589"/>
      <c r="BI27" s="589"/>
      <c r="BJ27" s="589"/>
      <c r="BK27" s="589"/>
      <c r="BL27" s="589"/>
      <c r="BM27" s="589"/>
      <c r="BN27" s="590"/>
      <c r="BO27" s="641">
        <v>100</v>
      </c>
      <c r="BP27" s="641"/>
      <c r="BQ27" s="641"/>
      <c r="BR27" s="641"/>
      <c r="BS27" s="594">
        <v>32560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969113</v>
      </c>
      <c r="CS27" s="607"/>
      <c r="CT27" s="607"/>
      <c r="CU27" s="607"/>
      <c r="CV27" s="607"/>
      <c r="CW27" s="607"/>
      <c r="CX27" s="607"/>
      <c r="CY27" s="608"/>
      <c r="CZ27" s="591">
        <v>13.4</v>
      </c>
      <c r="DA27" s="609"/>
      <c r="DB27" s="609"/>
      <c r="DC27" s="610"/>
      <c r="DD27" s="594">
        <v>298314</v>
      </c>
      <c r="DE27" s="607"/>
      <c r="DF27" s="607"/>
      <c r="DG27" s="607"/>
      <c r="DH27" s="607"/>
      <c r="DI27" s="607"/>
      <c r="DJ27" s="607"/>
      <c r="DK27" s="608"/>
      <c r="DL27" s="594">
        <v>298095</v>
      </c>
      <c r="DM27" s="607"/>
      <c r="DN27" s="607"/>
      <c r="DO27" s="607"/>
      <c r="DP27" s="607"/>
      <c r="DQ27" s="607"/>
      <c r="DR27" s="607"/>
      <c r="DS27" s="607"/>
      <c r="DT27" s="607"/>
      <c r="DU27" s="607"/>
      <c r="DV27" s="608"/>
      <c r="DW27" s="611">
        <v>8.5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94807</v>
      </c>
      <c r="S28" s="589"/>
      <c r="T28" s="589"/>
      <c r="U28" s="589"/>
      <c r="V28" s="589"/>
      <c r="W28" s="589"/>
      <c r="X28" s="589"/>
      <c r="Y28" s="590"/>
      <c r="Z28" s="641">
        <v>1.3</v>
      </c>
      <c r="AA28" s="641"/>
      <c r="AB28" s="641"/>
      <c r="AC28" s="641"/>
      <c r="AD28" s="642">
        <v>10456</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559042</v>
      </c>
      <c r="CS28" s="589"/>
      <c r="CT28" s="589"/>
      <c r="CU28" s="589"/>
      <c r="CV28" s="589"/>
      <c r="CW28" s="589"/>
      <c r="CX28" s="589"/>
      <c r="CY28" s="590"/>
      <c r="CZ28" s="591">
        <v>7.7</v>
      </c>
      <c r="DA28" s="609"/>
      <c r="DB28" s="609"/>
      <c r="DC28" s="610"/>
      <c r="DD28" s="594">
        <v>517625</v>
      </c>
      <c r="DE28" s="589"/>
      <c r="DF28" s="589"/>
      <c r="DG28" s="589"/>
      <c r="DH28" s="589"/>
      <c r="DI28" s="589"/>
      <c r="DJ28" s="589"/>
      <c r="DK28" s="590"/>
      <c r="DL28" s="594">
        <v>515969</v>
      </c>
      <c r="DM28" s="589"/>
      <c r="DN28" s="589"/>
      <c r="DO28" s="589"/>
      <c r="DP28" s="589"/>
      <c r="DQ28" s="589"/>
      <c r="DR28" s="589"/>
      <c r="DS28" s="589"/>
      <c r="DT28" s="589"/>
      <c r="DU28" s="589"/>
      <c r="DV28" s="590"/>
      <c r="DW28" s="611">
        <v>14.6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28502</v>
      </c>
      <c r="S29" s="589"/>
      <c r="T29" s="589"/>
      <c r="U29" s="589"/>
      <c r="V29" s="589"/>
      <c r="W29" s="589"/>
      <c r="X29" s="589"/>
      <c r="Y29" s="590"/>
      <c r="Z29" s="641">
        <v>0.4</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558956</v>
      </c>
      <c r="CS29" s="607"/>
      <c r="CT29" s="607"/>
      <c r="CU29" s="607"/>
      <c r="CV29" s="607"/>
      <c r="CW29" s="607"/>
      <c r="CX29" s="607"/>
      <c r="CY29" s="608"/>
      <c r="CZ29" s="591">
        <v>7.7</v>
      </c>
      <c r="DA29" s="609"/>
      <c r="DB29" s="609"/>
      <c r="DC29" s="610"/>
      <c r="DD29" s="594">
        <v>517539</v>
      </c>
      <c r="DE29" s="607"/>
      <c r="DF29" s="607"/>
      <c r="DG29" s="607"/>
      <c r="DH29" s="607"/>
      <c r="DI29" s="607"/>
      <c r="DJ29" s="607"/>
      <c r="DK29" s="608"/>
      <c r="DL29" s="594">
        <v>515883</v>
      </c>
      <c r="DM29" s="607"/>
      <c r="DN29" s="607"/>
      <c r="DO29" s="607"/>
      <c r="DP29" s="607"/>
      <c r="DQ29" s="607"/>
      <c r="DR29" s="607"/>
      <c r="DS29" s="607"/>
      <c r="DT29" s="607"/>
      <c r="DU29" s="607"/>
      <c r="DV29" s="608"/>
      <c r="DW29" s="611">
        <v>14.6</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141210</v>
      </c>
      <c r="S30" s="589"/>
      <c r="T30" s="589"/>
      <c r="U30" s="589"/>
      <c r="V30" s="589"/>
      <c r="W30" s="589"/>
      <c r="X30" s="589"/>
      <c r="Y30" s="590"/>
      <c r="Z30" s="641">
        <v>1.9</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98.9</v>
      </c>
      <c r="BH30" s="655"/>
      <c r="BI30" s="655"/>
      <c r="BJ30" s="655"/>
      <c r="BK30" s="655"/>
      <c r="BL30" s="655"/>
      <c r="BM30" s="656">
        <v>95.4</v>
      </c>
      <c r="BN30" s="655"/>
      <c r="BO30" s="655"/>
      <c r="BP30" s="655"/>
      <c r="BQ30" s="657"/>
      <c r="BR30" s="654">
        <v>98.9</v>
      </c>
      <c r="BS30" s="655"/>
      <c r="BT30" s="655"/>
      <c r="BU30" s="655"/>
      <c r="BV30" s="655"/>
      <c r="BW30" s="655"/>
      <c r="BX30" s="656">
        <v>94.6</v>
      </c>
      <c r="BY30" s="655"/>
      <c r="BZ30" s="655"/>
      <c r="CA30" s="655"/>
      <c r="CB30" s="657"/>
      <c r="CD30" s="660"/>
      <c r="CE30" s="661"/>
      <c r="CF30" s="625" t="s">
        <v>293</v>
      </c>
      <c r="CG30" s="622"/>
      <c r="CH30" s="622"/>
      <c r="CI30" s="622"/>
      <c r="CJ30" s="622"/>
      <c r="CK30" s="622"/>
      <c r="CL30" s="622"/>
      <c r="CM30" s="622"/>
      <c r="CN30" s="622"/>
      <c r="CO30" s="622"/>
      <c r="CP30" s="622"/>
      <c r="CQ30" s="623"/>
      <c r="CR30" s="588">
        <v>473139</v>
      </c>
      <c r="CS30" s="589"/>
      <c r="CT30" s="589"/>
      <c r="CU30" s="589"/>
      <c r="CV30" s="589"/>
      <c r="CW30" s="589"/>
      <c r="CX30" s="589"/>
      <c r="CY30" s="590"/>
      <c r="CZ30" s="591">
        <v>6.5</v>
      </c>
      <c r="DA30" s="609"/>
      <c r="DB30" s="609"/>
      <c r="DC30" s="610"/>
      <c r="DD30" s="594">
        <v>436465</v>
      </c>
      <c r="DE30" s="589"/>
      <c r="DF30" s="589"/>
      <c r="DG30" s="589"/>
      <c r="DH30" s="589"/>
      <c r="DI30" s="589"/>
      <c r="DJ30" s="589"/>
      <c r="DK30" s="590"/>
      <c r="DL30" s="594">
        <v>434865</v>
      </c>
      <c r="DM30" s="589"/>
      <c r="DN30" s="589"/>
      <c r="DO30" s="589"/>
      <c r="DP30" s="589"/>
      <c r="DQ30" s="589"/>
      <c r="DR30" s="589"/>
      <c r="DS30" s="589"/>
      <c r="DT30" s="589"/>
      <c r="DU30" s="589"/>
      <c r="DV30" s="590"/>
      <c r="DW30" s="611">
        <v>12.3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t="s">
        <v>221</v>
      </c>
      <c r="S31" s="589"/>
      <c r="T31" s="589"/>
      <c r="U31" s="589"/>
      <c r="V31" s="589"/>
      <c r="W31" s="589"/>
      <c r="X31" s="589"/>
      <c r="Y31" s="590"/>
      <c r="Z31" s="641" t="s">
        <v>221</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99.4</v>
      </c>
      <c r="BH31" s="607"/>
      <c r="BI31" s="607"/>
      <c r="BJ31" s="607"/>
      <c r="BK31" s="607"/>
      <c r="BL31" s="607"/>
      <c r="BM31" s="643">
        <v>96.9</v>
      </c>
      <c r="BN31" s="653"/>
      <c r="BO31" s="653"/>
      <c r="BP31" s="653"/>
      <c r="BQ31" s="617"/>
      <c r="BR31" s="652">
        <v>99.3</v>
      </c>
      <c r="BS31" s="607"/>
      <c r="BT31" s="607"/>
      <c r="BU31" s="607"/>
      <c r="BV31" s="607"/>
      <c r="BW31" s="607"/>
      <c r="BX31" s="643">
        <v>96.5</v>
      </c>
      <c r="BY31" s="653"/>
      <c r="BZ31" s="653"/>
      <c r="CA31" s="653"/>
      <c r="CB31" s="617"/>
      <c r="CD31" s="660"/>
      <c r="CE31" s="661"/>
      <c r="CF31" s="625" t="s">
        <v>297</v>
      </c>
      <c r="CG31" s="622"/>
      <c r="CH31" s="622"/>
      <c r="CI31" s="622"/>
      <c r="CJ31" s="622"/>
      <c r="CK31" s="622"/>
      <c r="CL31" s="622"/>
      <c r="CM31" s="622"/>
      <c r="CN31" s="622"/>
      <c r="CO31" s="622"/>
      <c r="CP31" s="622"/>
      <c r="CQ31" s="623"/>
      <c r="CR31" s="588">
        <v>85817</v>
      </c>
      <c r="CS31" s="607"/>
      <c r="CT31" s="607"/>
      <c r="CU31" s="607"/>
      <c r="CV31" s="607"/>
      <c r="CW31" s="607"/>
      <c r="CX31" s="607"/>
      <c r="CY31" s="608"/>
      <c r="CZ31" s="591">
        <v>1.2</v>
      </c>
      <c r="DA31" s="609"/>
      <c r="DB31" s="609"/>
      <c r="DC31" s="610"/>
      <c r="DD31" s="594">
        <v>81074</v>
      </c>
      <c r="DE31" s="607"/>
      <c r="DF31" s="607"/>
      <c r="DG31" s="607"/>
      <c r="DH31" s="607"/>
      <c r="DI31" s="607"/>
      <c r="DJ31" s="607"/>
      <c r="DK31" s="608"/>
      <c r="DL31" s="594">
        <v>81018</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110433</v>
      </c>
      <c r="S32" s="589"/>
      <c r="T32" s="589"/>
      <c r="U32" s="589"/>
      <c r="V32" s="589"/>
      <c r="W32" s="589"/>
      <c r="X32" s="589"/>
      <c r="Y32" s="590"/>
      <c r="Z32" s="641">
        <v>1.5</v>
      </c>
      <c r="AA32" s="641"/>
      <c r="AB32" s="641"/>
      <c r="AC32" s="641"/>
      <c r="AD32" s="642">
        <v>33998</v>
      </c>
      <c r="AE32" s="642"/>
      <c r="AF32" s="642"/>
      <c r="AG32" s="642"/>
      <c r="AH32" s="642"/>
      <c r="AI32" s="642"/>
      <c r="AJ32" s="642"/>
      <c r="AK32" s="642"/>
      <c r="AL32" s="611">
        <v>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98.4</v>
      </c>
      <c r="BH32" s="573"/>
      <c r="BI32" s="573"/>
      <c r="BJ32" s="573"/>
      <c r="BK32" s="573"/>
      <c r="BL32" s="573"/>
      <c r="BM32" s="636">
        <v>93.8</v>
      </c>
      <c r="BN32" s="573"/>
      <c r="BO32" s="573"/>
      <c r="BP32" s="573"/>
      <c r="BQ32" s="630"/>
      <c r="BR32" s="651">
        <v>98.4</v>
      </c>
      <c r="BS32" s="573"/>
      <c r="BT32" s="573"/>
      <c r="BU32" s="573"/>
      <c r="BV32" s="573"/>
      <c r="BW32" s="573"/>
      <c r="BX32" s="636">
        <v>92.4</v>
      </c>
      <c r="BY32" s="573"/>
      <c r="BZ32" s="573"/>
      <c r="CA32" s="573"/>
      <c r="CB32" s="630"/>
      <c r="CD32" s="662"/>
      <c r="CE32" s="663"/>
      <c r="CF32" s="625" t="s">
        <v>300</v>
      </c>
      <c r="CG32" s="622"/>
      <c r="CH32" s="622"/>
      <c r="CI32" s="622"/>
      <c r="CJ32" s="622"/>
      <c r="CK32" s="622"/>
      <c r="CL32" s="622"/>
      <c r="CM32" s="622"/>
      <c r="CN32" s="622"/>
      <c r="CO32" s="622"/>
      <c r="CP32" s="622"/>
      <c r="CQ32" s="623"/>
      <c r="CR32" s="588">
        <v>86</v>
      </c>
      <c r="CS32" s="589"/>
      <c r="CT32" s="589"/>
      <c r="CU32" s="589"/>
      <c r="CV32" s="589"/>
      <c r="CW32" s="589"/>
      <c r="CX32" s="589"/>
      <c r="CY32" s="590"/>
      <c r="CZ32" s="591">
        <v>0</v>
      </c>
      <c r="DA32" s="609"/>
      <c r="DB32" s="609"/>
      <c r="DC32" s="610"/>
      <c r="DD32" s="594">
        <v>86</v>
      </c>
      <c r="DE32" s="589"/>
      <c r="DF32" s="589"/>
      <c r="DG32" s="589"/>
      <c r="DH32" s="589"/>
      <c r="DI32" s="589"/>
      <c r="DJ32" s="589"/>
      <c r="DK32" s="590"/>
      <c r="DL32" s="594">
        <v>86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1950629</v>
      </c>
      <c r="S33" s="589"/>
      <c r="T33" s="589"/>
      <c r="U33" s="589"/>
      <c r="V33" s="589"/>
      <c r="W33" s="589"/>
      <c r="X33" s="589"/>
      <c r="Y33" s="590"/>
      <c r="Z33" s="641">
        <v>26.7</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2505048</v>
      </c>
      <c r="CS33" s="607"/>
      <c r="CT33" s="607"/>
      <c r="CU33" s="607"/>
      <c r="CV33" s="607"/>
      <c r="CW33" s="607"/>
      <c r="CX33" s="607"/>
      <c r="CY33" s="608"/>
      <c r="CZ33" s="591">
        <v>34.6</v>
      </c>
      <c r="DA33" s="609"/>
      <c r="DB33" s="609"/>
      <c r="DC33" s="610"/>
      <c r="DD33" s="594">
        <v>1967024</v>
      </c>
      <c r="DE33" s="607"/>
      <c r="DF33" s="607"/>
      <c r="DG33" s="607"/>
      <c r="DH33" s="607"/>
      <c r="DI33" s="607"/>
      <c r="DJ33" s="607"/>
      <c r="DK33" s="608"/>
      <c r="DL33" s="594">
        <v>1635693</v>
      </c>
      <c r="DM33" s="607"/>
      <c r="DN33" s="607"/>
      <c r="DO33" s="607"/>
      <c r="DP33" s="607"/>
      <c r="DQ33" s="607"/>
      <c r="DR33" s="607"/>
      <c r="DS33" s="607"/>
      <c r="DT33" s="607"/>
      <c r="DU33" s="607"/>
      <c r="DV33" s="608"/>
      <c r="DW33" s="611">
        <v>46.4</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799618</v>
      </c>
      <c r="CS34" s="589"/>
      <c r="CT34" s="589"/>
      <c r="CU34" s="589"/>
      <c r="CV34" s="589"/>
      <c r="CW34" s="589"/>
      <c r="CX34" s="589"/>
      <c r="CY34" s="590"/>
      <c r="CZ34" s="591">
        <v>11.1</v>
      </c>
      <c r="DA34" s="609"/>
      <c r="DB34" s="609"/>
      <c r="DC34" s="610"/>
      <c r="DD34" s="594">
        <v>514193</v>
      </c>
      <c r="DE34" s="589"/>
      <c r="DF34" s="589"/>
      <c r="DG34" s="589"/>
      <c r="DH34" s="589"/>
      <c r="DI34" s="589"/>
      <c r="DJ34" s="589"/>
      <c r="DK34" s="590"/>
      <c r="DL34" s="594">
        <v>410374</v>
      </c>
      <c r="DM34" s="589"/>
      <c r="DN34" s="589"/>
      <c r="DO34" s="589"/>
      <c r="DP34" s="589"/>
      <c r="DQ34" s="589"/>
      <c r="DR34" s="589"/>
      <c r="DS34" s="589"/>
      <c r="DT34" s="589"/>
      <c r="DU34" s="589"/>
      <c r="DV34" s="590"/>
      <c r="DW34" s="611">
        <v>11.6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207929</v>
      </c>
      <c r="S35" s="589"/>
      <c r="T35" s="589"/>
      <c r="U35" s="589"/>
      <c r="V35" s="589"/>
      <c r="W35" s="589"/>
      <c r="X35" s="589"/>
      <c r="Y35" s="590"/>
      <c r="Z35" s="641">
        <v>2.8</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591355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101896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34995</v>
      </c>
      <c r="CS35" s="607"/>
      <c r="CT35" s="607"/>
      <c r="CU35" s="607"/>
      <c r="CV35" s="607"/>
      <c r="CW35" s="607"/>
      <c r="CX35" s="607"/>
      <c r="CY35" s="608"/>
      <c r="CZ35" s="591">
        <v>0.5</v>
      </c>
      <c r="DA35" s="609"/>
      <c r="DB35" s="609"/>
      <c r="DC35" s="610"/>
      <c r="DD35" s="594">
        <v>24532</v>
      </c>
      <c r="DE35" s="607"/>
      <c r="DF35" s="607"/>
      <c r="DG35" s="607"/>
      <c r="DH35" s="607"/>
      <c r="DI35" s="607"/>
      <c r="DJ35" s="607"/>
      <c r="DK35" s="608"/>
      <c r="DL35" s="594">
        <v>24532</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7304418</v>
      </c>
      <c r="S36" s="629"/>
      <c r="T36" s="629"/>
      <c r="U36" s="629"/>
      <c r="V36" s="629"/>
      <c r="W36" s="629"/>
      <c r="X36" s="629"/>
      <c r="Y36" s="632"/>
      <c r="Z36" s="633">
        <v>100</v>
      </c>
      <c r="AA36" s="633"/>
      <c r="AB36" s="633"/>
      <c r="AC36" s="633"/>
      <c r="AD36" s="634">
        <v>3319547</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32086</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95578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1018402</v>
      </c>
      <c r="CS36" s="589"/>
      <c r="CT36" s="589"/>
      <c r="CU36" s="589"/>
      <c r="CV36" s="589"/>
      <c r="CW36" s="589"/>
      <c r="CX36" s="589"/>
      <c r="CY36" s="590"/>
      <c r="CZ36" s="591">
        <v>14.1</v>
      </c>
      <c r="DA36" s="609"/>
      <c r="DB36" s="609"/>
      <c r="DC36" s="610"/>
      <c r="DD36" s="594">
        <v>893077</v>
      </c>
      <c r="DE36" s="589"/>
      <c r="DF36" s="589"/>
      <c r="DG36" s="589"/>
      <c r="DH36" s="589"/>
      <c r="DI36" s="589"/>
      <c r="DJ36" s="589"/>
      <c r="DK36" s="590"/>
      <c r="DL36" s="594">
        <v>818160</v>
      </c>
      <c r="DM36" s="589"/>
      <c r="DN36" s="589"/>
      <c r="DO36" s="589"/>
      <c r="DP36" s="589"/>
      <c r="DQ36" s="589"/>
      <c r="DR36" s="589"/>
      <c r="DS36" s="589"/>
      <c r="DT36" s="589"/>
      <c r="DU36" s="589"/>
      <c r="DV36" s="590"/>
      <c r="DW36" s="611">
        <v>23.2</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791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2400</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770918</v>
      </c>
      <c r="CS37" s="607"/>
      <c r="CT37" s="607"/>
      <c r="CU37" s="607"/>
      <c r="CV37" s="607"/>
      <c r="CW37" s="607"/>
      <c r="CX37" s="607"/>
      <c r="CY37" s="608"/>
      <c r="CZ37" s="591">
        <v>10.7</v>
      </c>
      <c r="DA37" s="609"/>
      <c r="DB37" s="609"/>
      <c r="DC37" s="610"/>
      <c r="DD37" s="594">
        <v>770702</v>
      </c>
      <c r="DE37" s="607"/>
      <c r="DF37" s="607"/>
      <c r="DG37" s="607"/>
      <c r="DH37" s="607"/>
      <c r="DI37" s="607"/>
      <c r="DJ37" s="607"/>
      <c r="DK37" s="608"/>
      <c r="DL37" s="594">
        <v>707639</v>
      </c>
      <c r="DM37" s="607"/>
      <c r="DN37" s="607"/>
      <c r="DO37" s="607"/>
      <c r="DP37" s="607"/>
      <c r="DQ37" s="607"/>
      <c r="DR37" s="607"/>
      <c r="DS37" s="607"/>
      <c r="DT37" s="607"/>
      <c r="DU37" s="607"/>
      <c r="DV37" s="608"/>
      <c r="DW37" s="611">
        <v>20.100000000000001</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221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4652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590564</v>
      </c>
      <c r="CS38" s="589"/>
      <c r="CT38" s="589"/>
      <c r="CU38" s="589"/>
      <c r="CV38" s="589"/>
      <c r="CW38" s="589"/>
      <c r="CX38" s="589"/>
      <c r="CY38" s="590"/>
      <c r="CZ38" s="591">
        <v>8.1999999999999993</v>
      </c>
      <c r="DA38" s="609"/>
      <c r="DB38" s="609"/>
      <c r="DC38" s="610"/>
      <c r="DD38" s="594">
        <v>473753</v>
      </c>
      <c r="DE38" s="589"/>
      <c r="DF38" s="589"/>
      <c r="DG38" s="589"/>
      <c r="DH38" s="589"/>
      <c r="DI38" s="589"/>
      <c r="DJ38" s="589"/>
      <c r="DK38" s="590"/>
      <c r="DL38" s="594">
        <v>382627</v>
      </c>
      <c r="DM38" s="589"/>
      <c r="DN38" s="589"/>
      <c r="DO38" s="589"/>
      <c r="DP38" s="589"/>
      <c r="DQ38" s="589"/>
      <c r="DR38" s="589"/>
      <c r="DS38" s="589"/>
      <c r="DT38" s="589"/>
      <c r="DU38" s="589"/>
      <c r="DV38" s="590"/>
      <c r="DW38" s="611">
        <v>10.8</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26116</v>
      </c>
      <c r="CS39" s="607"/>
      <c r="CT39" s="607"/>
      <c r="CU39" s="607"/>
      <c r="CV39" s="607"/>
      <c r="CW39" s="607"/>
      <c r="CX39" s="607"/>
      <c r="CY39" s="608"/>
      <c r="CZ39" s="591">
        <v>0.4</v>
      </c>
      <c r="DA39" s="609"/>
      <c r="DB39" s="609"/>
      <c r="DC39" s="610"/>
      <c r="DD39" s="594">
        <v>26116</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146587</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411891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258</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v>35353</v>
      </c>
      <c r="CS41" s="607"/>
      <c r="CT41" s="607"/>
      <c r="CU41" s="607"/>
      <c r="CV41" s="607"/>
      <c r="CW41" s="607"/>
      <c r="CX41" s="607"/>
      <c r="CY41" s="608"/>
      <c r="CZ41" s="591">
        <v>0.5</v>
      </c>
      <c r="DA41" s="609"/>
      <c r="DB41" s="609"/>
      <c r="DC41" s="610"/>
      <c r="DD41" s="594">
        <v>35353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2245765</v>
      </c>
      <c r="CS42" s="589"/>
      <c r="CT42" s="589"/>
      <c r="CU42" s="589"/>
      <c r="CV42" s="589"/>
      <c r="CW42" s="589"/>
      <c r="CX42" s="589"/>
      <c r="CY42" s="590"/>
      <c r="CZ42" s="591">
        <v>31.1</v>
      </c>
      <c r="DA42" s="592"/>
      <c r="DB42" s="592"/>
      <c r="DC42" s="593"/>
      <c r="DD42" s="594">
        <v>347523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29911</v>
      </c>
      <c r="CS43" s="607"/>
      <c r="CT43" s="607"/>
      <c r="CU43" s="607"/>
      <c r="CV43" s="607"/>
      <c r="CW43" s="607"/>
      <c r="CX43" s="607"/>
      <c r="CY43" s="608"/>
      <c r="CZ43" s="591">
        <v>0.4</v>
      </c>
      <c r="DA43" s="609"/>
      <c r="DB43" s="609"/>
      <c r="DC43" s="610"/>
      <c r="DD43" s="594">
        <v>29911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2149493</v>
      </c>
      <c r="CS44" s="589"/>
      <c r="CT44" s="589"/>
      <c r="CU44" s="589"/>
      <c r="CV44" s="589"/>
      <c r="CW44" s="589"/>
      <c r="CX44" s="589"/>
      <c r="CY44" s="590"/>
      <c r="CZ44" s="591">
        <v>29.7</v>
      </c>
      <c r="DA44" s="592"/>
      <c r="DB44" s="592"/>
      <c r="DC44" s="593"/>
      <c r="DD44" s="594">
        <v>298284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149924</v>
      </c>
      <c r="CS45" s="607"/>
      <c r="CT45" s="607"/>
      <c r="CU45" s="607"/>
      <c r="CV45" s="607"/>
      <c r="CW45" s="607"/>
      <c r="CX45" s="607"/>
      <c r="CY45" s="608"/>
      <c r="CZ45" s="591">
        <v>2.1</v>
      </c>
      <c r="DA45" s="609"/>
      <c r="DB45" s="609"/>
      <c r="DC45" s="610"/>
      <c r="DD45" s="594">
        <v>28243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1998737</v>
      </c>
      <c r="CS46" s="589"/>
      <c r="CT46" s="589"/>
      <c r="CU46" s="589"/>
      <c r="CV46" s="589"/>
      <c r="CW46" s="589"/>
      <c r="CX46" s="589"/>
      <c r="CY46" s="590"/>
      <c r="CZ46" s="591">
        <v>27.6</v>
      </c>
      <c r="DA46" s="592"/>
      <c r="DB46" s="592"/>
      <c r="DC46" s="593"/>
      <c r="DD46" s="594">
        <v>269209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96272</v>
      </c>
      <c r="CS47" s="607"/>
      <c r="CT47" s="607"/>
      <c r="CU47" s="607"/>
      <c r="CV47" s="607"/>
      <c r="CW47" s="607"/>
      <c r="CX47" s="607"/>
      <c r="CY47" s="608"/>
      <c r="CZ47" s="591">
        <v>1.3</v>
      </c>
      <c r="DA47" s="609"/>
      <c r="DB47" s="609"/>
      <c r="DC47" s="610"/>
      <c r="DD47" s="594">
        <v>49239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7232320</v>
      </c>
      <c r="CS49" s="573"/>
      <c r="CT49" s="573"/>
      <c r="CU49" s="573"/>
      <c r="CV49" s="573"/>
      <c r="CW49" s="573"/>
      <c r="CX49" s="573"/>
      <c r="CY49" s="574"/>
      <c r="CZ49" s="575">
        <v>100</v>
      </c>
      <c r="DA49" s="576"/>
      <c r="DB49" s="576"/>
      <c r="DC49" s="577"/>
      <c r="DD49" s="578">
        <v>4031640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7467</v>
      </c>
      <c r="R7" s="1101"/>
      <c r="S7" s="1101"/>
      <c r="T7" s="1101"/>
      <c r="U7" s="1101"/>
      <c r="V7" s="1101">
        <v>7272</v>
      </c>
      <c r="W7" s="1101"/>
      <c r="X7" s="1101"/>
      <c r="Y7" s="1101"/>
      <c r="Z7" s="1101"/>
      <c r="AA7" s="1101">
        <v>375</v>
      </c>
      <c r="AB7" s="1101"/>
      <c r="AC7" s="1101"/>
      <c r="AD7" s="1101"/>
      <c r="AE7" s="1102"/>
      <c r="AF7" s="1103">
        <v>333</v>
      </c>
      <c r="AG7" s="1104"/>
      <c r="AH7" s="1104"/>
      <c r="AI7" s="1104"/>
      <c r="AJ7" s="1105"/>
      <c r="AK7" s="1087">
        <v>6</v>
      </c>
      <c r="AL7" s="1088"/>
      <c r="AM7" s="1088"/>
      <c r="AN7" s="1088"/>
      <c r="AO7" s="1088"/>
      <c r="AP7" s="1088">
        <v>8499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76</v>
      </c>
      <c r="R8" s="1040"/>
      <c r="S8" s="1040"/>
      <c r="T8" s="1040"/>
      <c r="U8" s="1040"/>
      <c r="V8" s="1040">
        <v>379</v>
      </c>
      <c r="W8" s="1040"/>
      <c r="X8" s="1040"/>
      <c r="Y8" s="1040"/>
      <c r="Z8" s="1040"/>
      <c r="AA8" s="1040">
        <v>-303</v>
      </c>
      <c r="AB8" s="1040"/>
      <c r="AC8" s="1040"/>
      <c r="AD8" s="1040"/>
      <c r="AE8" s="1041"/>
      <c r="AF8" s="1033">
        <v>-303</v>
      </c>
      <c r="AG8" s="1034"/>
      <c r="AH8" s="1034"/>
      <c r="AI8" s="1034"/>
      <c r="AJ8" s="1035"/>
      <c r="AK8" s="1082">
        <v>38</v>
      </c>
      <c r="AL8" s="1083"/>
      <c r="AM8" s="1083"/>
      <c r="AN8" s="1083"/>
      <c r="AO8" s="1083"/>
      <c r="AP8" s="1083">
        <v>69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7686</v>
      </c>
      <c r="R23" s="1065"/>
      <c r="S23" s="1065"/>
      <c r="T23" s="1065"/>
      <c r="U23" s="1065"/>
      <c r="V23" s="1065">
        <v>7613</v>
      </c>
      <c r="W23" s="1065"/>
      <c r="X23" s="1065"/>
      <c r="Y23" s="1065"/>
      <c r="Z23" s="1065"/>
      <c r="AA23" s="1065">
        <v>72</v>
      </c>
      <c r="AB23" s="1065"/>
      <c r="AC23" s="1065"/>
      <c r="AD23" s="1065"/>
      <c r="AE23" s="1066"/>
      <c r="AF23" s="1067">
        <v>30</v>
      </c>
      <c r="AG23" s="1065"/>
      <c r="AH23" s="1065"/>
      <c r="AI23" s="1065"/>
      <c r="AJ23" s="1068"/>
      <c r="AK23" s="1069"/>
      <c r="AL23" s="1070"/>
      <c r="AM23" s="1070"/>
      <c r="AN23" s="1070"/>
      <c r="AO23" s="1070"/>
      <c r="AP23" s="1065">
        <v>8567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1995</v>
      </c>
      <c r="R28" s="1050"/>
      <c r="S28" s="1050"/>
      <c r="T28" s="1050"/>
      <c r="U28" s="1050"/>
      <c r="V28" s="1050">
        <v>1893</v>
      </c>
      <c r="W28" s="1050"/>
      <c r="X28" s="1050"/>
      <c r="Y28" s="1050"/>
      <c r="Z28" s="1050"/>
      <c r="AA28" s="1050">
        <v>102</v>
      </c>
      <c r="AB28" s="1050"/>
      <c r="AC28" s="1050"/>
      <c r="AD28" s="1050"/>
      <c r="AE28" s="1051"/>
      <c r="AF28" s="1052">
        <v>102</v>
      </c>
      <c r="AG28" s="1050"/>
      <c r="AH28" s="1050"/>
      <c r="AI28" s="1050"/>
      <c r="AJ28" s="1053"/>
      <c r="AK28" s="1054">
        <v>202</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1306</v>
      </c>
      <c r="R29" s="1040"/>
      <c r="S29" s="1040"/>
      <c r="T29" s="1040"/>
      <c r="U29" s="1040"/>
      <c r="V29" s="1040">
        <v>1291</v>
      </c>
      <c r="W29" s="1040"/>
      <c r="X29" s="1040"/>
      <c r="Y29" s="1040"/>
      <c r="Z29" s="1040"/>
      <c r="AA29" s="1040">
        <v>15</v>
      </c>
      <c r="AB29" s="1040"/>
      <c r="AC29" s="1040"/>
      <c r="AD29" s="1040"/>
      <c r="AE29" s="1041"/>
      <c r="AF29" s="1033">
        <v>15</v>
      </c>
      <c r="AG29" s="1034"/>
      <c r="AH29" s="1034"/>
      <c r="AI29" s="1034"/>
      <c r="AJ29" s="1035"/>
      <c r="AK29" s="976">
        <v>230</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305</v>
      </c>
      <c r="R30" s="1040"/>
      <c r="S30" s="1040"/>
      <c r="T30" s="1040"/>
      <c r="U30" s="1040"/>
      <c r="V30" s="1040">
        <v>305</v>
      </c>
      <c r="W30" s="1040"/>
      <c r="X30" s="1040"/>
      <c r="Y30" s="1040"/>
      <c r="Z30" s="1040"/>
      <c r="AA30" s="1040"/>
      <c r="AB30" s="1040"/>
      <c r="AC30" s="1040"/>
      <c r="AD30" s="1040"/>
      <c r="AE30" s="1041"/>
      <c r="AF30" s="1033">
        <v>0</v>
      </c>
      <c r="AG30" s="1034"/>
      <c r="AH30" s="1034"/>
      <c r="AI30" s="1034"/>
      <c r="AJ30" s="1035"/>
      <c r="AK30" s="976">
        <v>210</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9</v>
      </c>
      <c r="R31" s="1040"/>
      <c r="S31" s="1040"/>
      <c r="T31" s="1040"/>
      <c r="U31" s="1040"/>
      <c r="V31" s="1040">
        <v>167</v>
      </c>
      <c r="W31" s="1040"/>
      <c r="X31" s="1040"/>
      <c r="Y31" s="1040"/>
      <c r="Z31" s="1040"/>
      <c r="AA31" s="1040">
        <v>-158</v>
      </c>
      <c r="AB31" s="1040"/>
      <c r="AC31" s="1040"/>
      <c r="AD31" s="1040"/>
      <c r="AE31" s="1041"/>
      <c r="AF31" s="1033">
        <v>-158</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v>204</v>
      </c>
      <c r="R32" s="1040"/>
      <c r="S32" s="1040"/>
      <c r="T32" s="1040"/>
      <c r="U32" s="1040"/>
      <c r="V32" s="1040">
        <v>25</v>
      </c>
      <c r="W32" s="1040"/>
      <c r="X32" s="1040"/>
      <c r="Y32" s="1040"/>
      <c r="Z32" s="1040"/>
      <c r="AA32" s="1040">
        <v>179</v>
      </c>
      <c r="AB32" s="1040"/>
      <c r="AC32" s="1040"/>
      <c r="AD32" s="1040"/>
      <c r="AE32" s="1041"/>
      <c r="AF32" s="1033">
        <v>179</v>
      </c>
      <c r="AG32" s="1034"/>
      <c r="AH32" s="1034"/>
      <c r="AI32" s="1034"/>
      <c r="AJ32" s="1035"/>
      <c r="AK32" s="976"/>
      <c r="AL32" s="967"/>
      <c r="AM32" s="967"/>
      <c r="AN32" s="967"/>
      <c r="AO32" s="967"/>
      <c r="AP32" s="967">
        <v>640</v>
      </c>
      <c r="AQ32" s="967"/>
      <c r="AR32" s="967"/>
      <c r="AS32" s="967"/>
      <c r="AT32" s="967"/>
      <c r="AU32" s="967"/>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40</v>
      </c>
      <c r="R33" s="1040"/>
      <c r="S33" s="1040"/>
      <c r="T33" s="1040"/>
      <c r="U33" s="1040"/>
      <c r="V33" s="1040">
        <v>40</v>
      </c>
      <c r="W33" s="1040"/>
      <c r="X33" s="1040"/>
      <c r="Y33" s="1040"/>
      <c r="Z33" s="1040"/>
      <c r="AA33" s="1040">
        <v>0</v>
      </c>
      <c r="AB33" s="1040"/>
      <c r="AC33" s="1040"/>
      <c r="AD33" s="1040"/>
      <c r="AE33" s="1041"/>
      <c r="AF33" s="1033" t="s">
        <v>111</v>
      </c>
      <c r="AG33" s="1034"/>
      <c r="AH33" s="1034"/>
      <c r="AI33" s="1034"/>
      <c r="AJ33" s="1035"/>
      <c r="AK33" s="976">
        <v>32</v>
      </c>
      <c r="AL33" s="967"/>
      <c r="AM33" s="967"/>
      <c r="AN33" s="967"/>
      <c r="AO33" s="967"/>
      <c r="AP33" s="967">
        <v>350</v>
      </c>
      <c r="AQ33" s="967"/>
      <c r="AR33" s="967"/>
      <c r="AS33" s="967"/>
      <c r="AT33" s="967"/>
      <c r="AU33" s="967"/>
      <c r="AV33" s="967"/>
      <c r="AW33" s="967"/>
      <c r="AX33" s="967"/>
      <c r="AY33" s="967"/>
      <c r="AZ33" s="1038"/>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138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823</v>
      </c>
      <c r="R68" s="978"/>
      <c r="S68" s="978"/>
      <c r="T68" s="978"/>
      <c r="U68" s="978"/>
      <c r="V68" s="978">
        <v>803</v>
      </c>
      <c r="W68" s="978"/>
      <c r="X68" s="978"/>
      <c r="Y68" s="978"/>
      <c r="Z68" s="978"/>
      <c r="AA68" s="978">
        <v>20</v>
      </c>
      <c r="AB68" s="978"/>
      <c r="AC68" s="978"/>
      <c r="AD68" s="978"/>
      <c r="AE68" s="978"/>
      <c r="AF68" s="978">
        <v>20</v>
      </c>
      <c r="AG68" s="978"/>
      <c r="AH68" s="978"/>
      <c r="AI68" s="978"/>
      <c r="AJ68" s="978"/>
      <c r="AK68" s="978">
        <v>0</v>
      </c>
      <c r="AL68" s="978"/>
      <c r="AM68" s="978"/>
      <c r="AN68" s="978"/>
      <c r="AO68" s="978"/>
      <c r="AP68" s="978">
        <v>1016</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1139</v>
      </c>
      <c r="R69" s="967"/>
      <c r="S69" s="967"/>
      <c r="T69" s="967"/>
      <c r="U69" s="967"/>
      <c r="V69" s="967">
        <v>1082</v>
      </c>
      <c r="W69" s="967"/>
      <c r="X69" s="967"/>
      <c r="Y69" s="967"/>
      <c r="Z69" s="967"/>
      <c r="AA69" s="967">
        <v>57</v>
      </c>
      <c r="AB69" s="967"/>
      <c r="AC69" s="967"/>
      <c r="AD69" s="967"/>
      <c r="AE69" s="967"/>
      <c r="AF69" s="967">
        <v>57</v>
      </c>
      <c r="AG69" s="967"/>
      <c r="AH69" s="967"/>
      <c r="AI69" s="967"/>
      <c r="AJ69" s="967"/>
      <c r="AK69" s="967">
        <v>1</v>
      </c>
      <c r="AL69" s="967"/>
      <c r="AM69" s="967"/>
      <c r="AN69" s="967"/>
      <c r="AO69" s="967"/>
      <c r="AP69" s="967">
        <v>30</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547</v>
      </c>
      <c r="C70" s="971"/>
      <c r="D70" s="971"/>
      <c r="E70" s="971"/>
      <c r="F70" s="971"/>
      <c r="G70" s="971"/>
      <c r="H70" s="971"/>
      <c r="I70" s="971"/>
      <c r="J70" s="971"/>
      <c r="K70" s="971"/>
      <c r="L70" s="971"/>
      <c r="M70" s="971"/>
      <c r="N70" s="971"/>
      <c r="O70" s="971"/>
      <c r="P70" s="972"/>
      <c r="Q70" s="973">
        <v>1097</v>
      </c>
      <c r="R70" s="967"/>
      <c r="S70" s="967"/>
      <c r="T70" s="967"/>
      <c r="U70" s="967"/>
      <c r="V70" s="967">
        <v>1042</v>
      </c>
      <c r="W70" s="967"/>
      <c r="X70" s="967"/>
      <c r="Y70" s="967"/>
      <c r="Z70" s="967"/>
      <c r="AA70" s="967">
        <v>55</v>
      </c>
      <c r="AB70" s="967"/>
      <c r="AC70" s="967"/>
      <c r="AD70" s="967"/>
      <c r="AE70" s="967"/>
      <c r="AF70" s="967">
        <v>47</v>
      </c>
      <c r="AG70" s="967"/>
      <c r="AH70" s="967"/>
      <c r="AI70" s="967"/>
      <c r="AJ70" s="967"/>
      <c r="AK70" s="967">
        <v>26</v>
      </c>
      <c r="AL70" s="967"/>
      <c r="AM70" s="967"/>
      <c r="AN70" s="967"/>
      <c r="AO70" s="967"/>
      <c r="AP70" s="967">
        <v>710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548</v>
      </c>
      <c r="C71" s="971"/>
      <c r="D71" s="971"/>
      <c r="E71" s="971"/>
      <c r="F71" s="971"/>
      <c r="G71" s="971"/>
      <c r="H71" s="971"/>
      <c r="I71" s="971"/>
      <c r="J71" s="971"/>
      <c r="K71" s="971"/>
      <c r="L71" s="971"/>
      <c r="M71" s="971"/>
      <c r="N71" s="971"/>
      <c r="O71" s="971"/>
      <c r="P71" s="972"/>
      <c r="Q71" s="973">
        <v>344</v>
      </c>
      <c r="R71" s="967"/>
      <c r="S71" s="967"/>
      <c r="T71" s="967"/>
      <c r="U71" s="967"/>
      <c r="V71" s="967">
        <v>337</v>
      </c>
      <c r="W71" s="967"/>
      <c r="X71" s="967"/>
      <c r="Y71" s="967"/>
      <c r="Z71" s="967"/>
      <c r="AA71" s="967">
        <v>7</v>
      </c>
      <c r="AB71" s="967"/>
      <c r="AC71" s="967"/>
      <c r="AD71" s="967"/>
      <c r="AE71" s="967"/>
      <c r="AF71" s="967">
        <v>7</v>
      </c>
      <c r="AG71" s="967"/>
      <c r="AH71" s="967"/>
      <c r="AI71" s="967"/>
      <c r="AJ71" s="967"/>
      <c r="AK71" s="967">
        <v>116</v>
      </c>
      <c r="AL71" s="967"/>
      <c r="AM71" s="967"/>
      <c r="AN71" s="967"/>
      <c r="AO71" s="967"/>
      <c r="AP71" s="967">
        <v>510</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549</v>
      </c>
      <c r="C72" s="971"/>
      <c r="D72" s="971"/>
      <c r="E72" s="971"/>
      <c r="F72" s="971"/>
      <c r="G72" s="971"/>
      <c r="H72" s="971"/>
      <c r="I72" s="971"/>
      <c r="J72" s="971"/>
      <c r="K72" s="971"/>
      <c r="L72" s="971"/>
      <c r="M72" s="971"/>
      <c r="N72" s="971"/>
      <c r="O72" s="971"/>
      <c r="P72" s="972"/>
      <c r="Q72" s="973">
        <v>9277</v>
      </c>
      <c r="R72" s="967"/>
      <c r="S72" s="967"/>
      <c r="T72" s="967"/>
      <c r="U72" s="967"/>
      <c r="V72" s="967">
        <v>7391</v>
      </c>
      <c r="W72" s="967"/>
      <c r="X72" s="967"/>
      <c r="Y72" s="967"/>
      <c r="Z72" s="967"/>
      <c r="AA72" s="967">
        <v>1886</v>
      </c>
      <c r="AB72" s="967"/>
      <c r="AC72" s="967"/>
      <c r="AD72" s="967"/>
      <c r="AE72" s="967"/>
      <c r="AF72" s="967">
        <v>1886</v>
      </c>
      <c r="AG72" s="967"/>
      <c r="AH72" s="967"/>
      <c r="AI72" s="967"/>
      <c r="AJ72" s="967"/>
      <c r="AK72" s="967">
        <v>0</v>
      </c>
      <c r="AL72" s="967"/>
      <c r="AM72" s="967"/>
      <c r="AN72" s="967"/>
      <c r="AO72" s="967"/>
      <c r="AP72" s="967">
        <v>0</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550</v>
      </c>
      <c r="C73" s="971"/>
      <c r="D73" s="971"/>
      <c r="E73" s="971"/>
      <c r="F73" s="971"/>
      <c r="G73" s="971"/>
      <c r="H73" s="971"/>
      <c r="I73" s="971"/>
      <c r="J73" s="971"/>
      <c r="K73" s="971"/>
      <c r="L73" s="971"/>
      <c r="M73" s="971"/>
      <c r="N73" s="971"/>
      <c r="O73" s="971"/>
      <c r="P73" s="972"/>
      <c r="Q73" s="973">
        <v>157</v>
      </c>
      <c r="R73" s="967"/>
      <c r="S73" s="967"/>
      <c r="T73" s="967"/>
      <c r="U73" s="967"/>
      <c r="V73" s="967">
        <v>128</v>
      </c>
      <c r="W73" s="967"/>
      <c r="X73" s="967"/>
      <c r="Y73" s="967"/>
      <c r="Z73" s="967"/>
      <c r="AA73" s="967">
        <v>29</v>
      </c>
      <c r="AB73" s="967"/>
      <c r="AC73" s="967"/>
      <c r="AD73" s="967"/>
      <c r="AE73" s="967"/>
      <c r="AF73" s="967">
        <v>29</v>
      </c>
      <c r="AG73" s="967"/>
      <c r="AH73" s="967"/>
      <c r="AI73" s="967"/>
      <c r="AJ73" s="967"/>
      <c r="AK73" s="967">
        <v>0</v>
      </c>
      <c r="AL73" s="967"/>
      <c r="AM73" s="967"/>
      <c r="AN73" s="967"/>
      <c r="AO73" s="967"/>
      <c r="AP73" s="967">
        <v>0</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551</v>
      </c>
      <c r="C74" s="971"/>
      <c r="D74" s="971"/>
      <c r="E74" s="971"/>
      <c r="F74" s="971"/>
      <c r="G74" s="971"/>
      <c r="H74" s="971"/>
      <c r="I74" s="971"/>
      <c r="J74" s="971"/>
      <c r="K74" s="971"/>
      <c r="L74" s="971"/>
      <c r="M74" s="971"/>
      <c r="N74" s="971"/>
      <c r="O74" s="971"/>
      <c r="P74" s="972"/>
      <c r="Q74" s="973">
        <v>335</v>
      </c>
      <c r="R74" s="967"/>
      <c r="S74" s="967"/>
      <c r="T74" s="967"/>
      <c r="U74" s="967"/>
      <c r="V74" s="967">
        <v>312</v>
      </c>
      <c r="W74" s="967"/>
      <c r="X74" s="967"/>
      <c r="Y74" s="967"/>
      <c r="Z74" s="967"/>
      <c r="AA74" s="967">
        <v>23</v>
      </c>
      <c r="AB74" s="967"/>
      <c r="AC74" s="967"/>
      <c r="AD74" s="967"/>
      <c r="AE74" s="967"/>
      <c r="AF74" s="967">
        <v>23</v>
      </c>
      <c r="AG74" s="967"/>
      <c r="AH74" s="967"/>
      <c r="AI74" s="967"/>
      <c r="AJ74" s="967"/>
      <c r="AK74" s="967">
        <v>11</v>
      </c>
      <c r="AL74" s="967"/>
      <c r="AM74" s="967"/>
      <c r="AN74" s="967"/>
      <c r="AO74" s="967"/>
      <c r="AP74" s="967">
        <v>0</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552</v>
      </c>
      <c r="C75" s="971"/>
      <c r="D75" s="971"/>
      <c r="E75" s="971"/>
      <c r="F75" s="971"/>
      <c r="G75" s="971"/>
      <c r="H75" s="971"/>
      <c r="I75" s="971"/>
      <c r="J75" s="971"/>
      <c r="K75" s="971"/>
      <c r="L75" s="971"/>
      <c r="M75" s="971"/>
      <c r="N75" s="971"/>
      <c r="O75" s="971"/>
      <c r="P75" s="972"/>
      <c r="Q75" s="974">
        <v>136457</v>
      </c>
      <c r="R75" s="975"/>
      <c r="S75" s="975"/>
      <c r="T75" s="975"/>
      <c r="U75" s="976"/>
      <c r="V75" s="977">
        <v>132337</v>
      </c>
      <c r="W75" s="975"/>
      <c r="X75" s="975"/>
      <c r="Y75" s="975"/>
      <c r="Z75" s="976"/>
      <c r="AA75" s="977">
        <v>4120</v>
      </c>
      <c r="AB75" s="975"/>
      <c r="AC75" s="975"/>
      <c r="AD75" s="975"/>
      <c r="AE75" s="976"/>
      <c r="AF75" s="977">
        <v>4120</v>
      </c>
      <c r="AG75" s="975"/>
      <c r="AH75" s="975"/>
      <c r="AI75" s="975"/>
      <c r="AJ75" s="976"/>
      <c r="AK75" s="977">
        <v>920</v>
      </c>
      <c r="AL75" s="975"/>
      <c r="AM75" s="975"/>
      <c r="AN75" s="975"/>
      <c r="AO75" s="976"/>
      <c r="AP75" s="977">
        <v>0</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287</v>
      </c>
      <c r="AG109" s="888"/>
      <c r="AH109" s="888"/>
      <c r="AI109" s="888"/>
      <c r="AJ109" s="889"/>
      <c r="AK109" s="890" t="s">
        <v>286</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287</v>
      </c>
      <c r="BW109" s="888"/>
      <c r="BX109" s="888"/>
      <c r="BY109" s="888"/>
      <c r="BZ109" s="889"/>
      <c r="CA109" s="890" t="s">
        <v>286</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287</v>
      </c>
      <c r="DM109" s="888"/>
      <c r="DN109" s="888"/>
      <c r="DO109" s="888"/>
      <c r="DP109" s="889"/>
      <c r="DQ109" s="890" t="s">
        <v>286</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537734</v>
      </c>
      <c r="AB110" s="873"/>
      <c r="AC110" s="873"/>
      <c r="AD110" s="873"/>
      <c r="AE110" s="874"/>
      <c r="AF110" s="875">
        <v>504784</v>
      </c>
      <c r="AG110" s="873"/>
      <c r="AH110" s="873"/>
      <c r="AI110" s="873"/>
      <c r="AJ110" s="874"/>
      <c r="AK110" s="875">
        <v>555475</v>
      </c>
      <c r="AL110" s="873"/>
      <c r="AM110" s="873"/>
      <c r="AN110" s="873"/>
      <c r="AO110" s="874"/>
      <c r="AP110" s="876">
        <v>18.600000000000001</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5196544</v>
      </c>
      <c r="BR110" s="800"/>
      <c r="BS110" s="800"/>
      <c r="BT110" s="800"/>
      <c r="BU110" s="800"/>
      <c r="BV110" s="800">
        <v>7089831</v>
      </c>
      <c r="BW110" s="800"/>
      <c r="BX110" s="800"/>
      <c r="BY110" s="800"/>
      <c r="BZ110" s="800"/>
      <c r="CA110" s="800">
        <v>8567321</v>
      </c>
      <c r="CB110" s="800"/>
      <c r="CC110" s="800"/>
      <c r="CD110" s="800"/>
      <c r="CE110" s="800"/>
      <c r="CF110" s="861">
        <v>287.10000000000002</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366761</v>
      </c>
      <c r="BR112" s="771"/>
      <c r="BS112" s="771"/>
      <c r="BT112" s="771"/>
      <c r="BU112" s="771"/>
      <c r="BV112" s="771">
        <v>301007</v>
      </c>
      <c r="BW112" s="771"/>
      <c r="BX112" s="771"/>
      <c r="BY112" s="771"/>
      <c r="BZ112" s="771"/>
      <c r="CA112" s="771">
        <v>291485</v>
      </c>
      <c r="CB112" s="771"/>
      <c r="CC112" s="771"/>
      <c r="CD112" s="771"/>
      <c r="CE112" s="771"/>
      <c r="CF112" s="848">
        <v>9.8000000000000007</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19494</v>
      </c>
      <c r="AB113" s="909"/>
      <c r="AC113" s="909"/>
      <c r="AD113" s="909"/>
      <c r="AE113" s="910"/>
      <c r="AF113" s="911">
        <v>18602</v>
      </c>
      <c r="AG113" s="909"/>
      <c r="AH113" s="909"/>
      <c r="AI113" s="909"/>
      <c r="AJ113" s="910"/>
      <c r="AK113" s="911">
        <v>19363</v>
      </c>
      <c r="AL113" s="909"/>
      <c r="AM113" s="909"/>
      <c r="AN113" s="909"/>
      <c r="AO113" s="910"/>
      <c r="AP113" s="912">
        <v>0.6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1121111</v>
      </c>
      <c r="BR113" s="771"/>
      <c r="BS113" s="771"/>
      <c r="BT113" s="771"/>
      <c r="BU113" s="771"/>
      <c r="BV113" s="771">
        <v>1108062</v>
      </c>
      <c r="BW113" s="771"/>
      <c r="BX113" s="771"/>
      <c r="BY113" s="771"/>
      <c r="BZ113" s="771"/>
      <c r="CA113" s="771">
        <v>1233020</v>
      </c>
      <c r="CB113" s="771"/>
      <c r="CC113" s="771"/>
      <c r="CD113" s="771"/>
      <c r="CE113" s="771"/>
      <c r="CF113" s="848">
        <v>41.3</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237761</v>
      </c>
      <c r="AB114" s="784"/>
      <c r="AC114" s="784"/>
      <c r="AD114" s="784"/>
      <c r="AE114" s="785"/>
      <c r="AF114" s="786">
        <v>235956</v>
      </c>
      <c r="AG114" s="784"/>
      <c r="AH114" s="784"/>
      <c r="AI114" s="784"/>
      <c r="AJ114" s="785"/>
      <c r="AK114" s="786">
        <v>251828</v>
      </c>
      <c r="AL114" s="784"/>
      <c r="AM114" s="784"/>
      <c r="AN114" s="784"/>
      <c r="AO114" s="785"/>
      <c r="AP114" s="754">
        <v>8.4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1416633</v>
      </c>
      <c r="BR114" s="771"/>
      <c r="BS114" s="771"/>
      <c r="BT114" s="771"/>
      <c r="BU114" s="771"/>
      <c r="BV114" s="771">
        <v>1369035</v>
      </c>
      <c r="BW114" s="771"/>
      <c r="BX114" s="771"/>
      <c r="BY114" s="771"/>
      <c r="BZ114" s="771"/>
      <c r="CA114" s="771">
        <v>1263853</v>
      </c>
      <c r="CB114" s="771"/>
      <c r="CC114" s="771"/>
      <c r="CD114" s="771"/>
      <c r="CE114" s="771"/>
      <c r="CF114" s="848">
        <v>42.4</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56</v>
      </c>
      <c r="AB115" s="909"/>
      <c r="AC115" s="909"/>
      <c r="AD115" s="909"/>
      <c r="AE115" s="910"/>
      <c r="AF115" s="911">
        <v>81</v>
      </c>
      <c r="AG115" s="909"/>
      <c r="AH115" s="909"/>
      <c r="AI115" s="909"/>
      <c r="AJ115" s="910"/>
      <c r="AK115" s="911">
        <v>167</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1450000</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606</v>
      </c>
      <c r="AB116" s="784"/>
      <c r="AC116" s="784"/>
      <c r="AD116" s="784"/>
      <c r="AE116" s="785"/>
      <c r="AF116" s="786" t="s">
        <v>111</v>
      </c>
      <c r="AG116" s="784"/>
      <c r="AH116" s="784"/>
      <c r="AI116" s="784"/>
      <c r="AJ116" s="785"/>
      <c r="AK116" s="786">
        <v>86</v>
      </c>
      <c r="AL116" s="784"/>
      <c r="AM116" s="784"/>
      <c r="AN116" s="784"/>
      <c r="AO116" s="785"/>
      <c r="AP116" s="754">
        <v>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795651</v>
      </c>
      <c r="AB117" s="895"/>
      <c r="AC117" s="895"/>
      <c r="AD117" s="895"/>
      <c r="AE117" s="896"/>
      <c r="AF117" s="898">
        <v>759423</v>
      </c>
      <c r="AG117" s="895"/>
      <c r="AH117" s="895"/>
      <c r="AI117" s="895"/>
      <c r="AJ117" s="896"/>
      <c r="AK117" s="898">
        <v>826919</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429</v>
      </c>
      <c r="BR117" s="858"/>
      <c r="BS117" s="858"/>
      <c r="BT117" s="858"/>
      <c r="BU117" s="858"/>
      <c r="BV117" s="858" t="s">
        <v>429</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287</v>
      </c>
      <c r="AG118" s="888"/>
      <c r="AH118" s="888"/>
      <c r="AI118" s="888"/>
      <c r="AJ118" s="889"/>
      <c r="AK118" s="890" t="s">
        <v>286</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9551049</v>
      </c>
      <c r="BR118" s="858"/>
      <c r="BS118" s="858"/>
      <c r="BT118" s="858"/>
      <c r="BU118" s="858"/>
      <c r="BV118" s="858">
        <v>9867935</v>
      </c>
      <c r="BW118" s="858"/>
      <c r="BX118" s="858"/>
      <c r="BY118" s="858"/>
      <c r="BZ118" s="858"/>
      <c r="CA118" s="858">
        <v>11355679</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433</v>
      </c>
      <c r="DH118" s="784"/>
      <c r="DI118" s="784"/>
      <c r="DJ118" s="784"/>
      <c r="DK118" s="785"/>
      <c r="DL118" s="786" t="s">
        <v>433</v>
      </c>
      <c r="DM118" s="784"/>
      <c r="DN118" s="784"/>
      <c r="DO118" s="784"/>
      <c r="DP118" s="785"/>
      <c r="DQ118" s="786" t="s">
        <v>433</v>
      </c>
      <c r="DR118" s="784"/>
      <c r="DS118" s="784"/>
      <c r="DT118" s="784"/>
      <c r="DU118" s="785"/>
      <c r="DV118" s="754" t="s">
        <v>433</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433</v>
      </c>
      <c r="AB119" s="873"/>
      <c r="AC119" s="873"/>
      <c r="AD119" s="873"/>
      <c r="AE119" s="874"/>
      <c r="AF119" s="875" t="s">
        <v>433</v>
      </c>
      <c r="AG119" s="873"/>
      <c r="AH119" s="873"/>
      <c r="AI119" s="873"/>
      <c r="AJ119" s="874"/>
      <c r="AK119" s="875" t="s">
        <v>433</v>
      </c>
      <c r="AL119" s="873"/>
      <c r="AM119" s="873"/>
      <c r="AN119" s="873"/>
      <c r="AO119" s="874"/>
      <c r="AP119" s="876" t="s">
        <v>433</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359810</v>
      </c>
      <c r="BR119" s="800"/>
      <c r="BS119" s="800"/>
      <c r="BT119" s="800"/>
      <c r="BU119" s="800"/>
      <c r="BV119" s="800">
        <v>351362</v>
      </c>
      <c r="BW119" s="800"/>
      <c r="BX119" s="800"/>
      <c r="BY119" s="800"/>
      <c r="BZ119" s="800"/>
      <c r="CA119" s="800">
        <v>296827</v>
      </c>
      <c r="CB119" s="800"/>
      <c r="CC119" s="800"/>
      <c r="CD119" s="800"/>
      <c r="CE119" s="800"/>
      <c r="CF119" s="861">
        <v>9.9</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433</v>
      </c>
      <c r="DH119" s="717"/>
      <c r="DI119" s="717"/>
      <c r="DJ119" s="717"/>
      <c r="DK119" s="718"/>
      <c r="DL119" s="719" t="s">
        <v>433</v>
      </c>
      <c r="DM119" s="717"/>
      <c r="DN119" s="717"/>
      <c r="DO119" s="717"/>
      <c r="DP119" s="718"/>
      <c r="DQ119" s="719" t="s">
        <v>433</v>
      </c>
      <c r="DR119" s="717"/>
      <c r="DS119" s="717"/>
      <c r="DT119" s="717"/>
      <c r="DU119" s="718"/>
      <c r="DV119" s="807" t="s">
        <v>433</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433</v>
      </c>
      <c r="AB120" s="784"/>
      <c r="AC120" s="784"/>
      <c r="AD120" s="784"/>
      <c r="AE120" s="785"/>
      <c r="AF120" s="786" t="s">
        <v>433</v>
      </c>
      <c r="AG120" s="784"/>
      <c r="AH120" s="784"/>
      <c r="AI120" s="784"/>
      <c r="AJ120" s="785"/>
      <c r="AK120" s="786" t="s">
        <v>433</v>
      </c>
      <c r="AL120" s="784"/>
      <c r="AM120" s="784"/>
      <c r="AN120" s="784"/>
      <c r="AO120" s="785"/>
      <c r="AP120" s="754" t="s">
        <v>433</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627988</v>
      </c>
      <c r="BR120" s="771"/>
      <c r="BS120" s="771"/>
      <c r="BT120" s="771"/>
      <c r="BU120" s="771"/>
      <c r="BV120" s="771">
        <v>733168</v>
      </c>
      <c r="BW120" s="771"/>
      <c r="BX120" s="771"/>
      <c r="BY120" s="771"/>
      <c r="BZ120" s="771"/>
      <c r="CA120" s="771">
        <v>706872</v>
      </c>
      <c r="CB120" s="771"/>
      <c r="CC120" s="771"/>
      <c r="CD120" s="771"/>
      <c r="CE120" s="771"/>
      <c r="CF120" s="848">
        <v>23.7</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318348</v>
      </c>
      <c r="DH120" s="800"/>
      <c r="DI120" s="800"/>
      <c r="DJ120" s="800"/>
      <c r="DK120" s="800"/>
      <c r="DL120" s="800">
        <v>301007</v>
      </c>
      <c r="DM120" s="800"/>
      <c r="DN120" s="800"/>
      <c r="DO120" s="800"/>
      <c r="DP120" s="800"/>
      <c r="DQ120" s="800">
        <v>291485</v>
      </c>
      <c r="DR120" s="800"/>
      <c r="DS120" s="800"/>
      <c r="DT120" s="800"/>
      <c r="DU120" s="800"/>
      <c r="DV120" s="801">
        <v>9.8000000000000007</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433</v>
      </c>
      <c r="AB121" s="784"/>
      <c r="AC121" s="784"/>
      <c r="AD121" s="784"/>
      <c r="AE121" s="785"/>
      <c r="AF121" s="786" t="s">
        <v>433</v>
      </c>
      <c r="AG121" s="784"/>
      <c r="AH121" s="784"/>
      <c r="AI121" s="784"/>
      <c r="AJ121" s="785"/>
      <c r="AK121" s="786" t="s">
        <v>433</v>
      </c>
      <c r="AL121" s="784"/>
      <c r="AM121" s="784"/>
      <c r="AN121" s="784"/>
      <c r="AO121" s="785"/>
      <c r="AP121" s="754" t="s">
        <v>433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4052631</v>
      </c>
      <c r="BR121" s="858"/>
      <c r="BS121" s="858"/>
      <c r="BT121" s="858"/>
      <c r="BU121" s="858"/>
      <c r="BV121" s="858">
        <v>4371241</v>
      </c>
      <c r="BW121" s="858"/>
      <c r="BX121" s="858"/>
      <c r="BY121" s="858"/>
      <c r="BZ121" s="858"/>
      <c r="CA121" s="858">
        <v>5318011</v>
      </c>
      <c r="CB121" s="858"/>
      <c r="CC121" s="858"/>
      <c r="CD121" s="858"/>
      <c r="CE121" s="858"/>
      <c r="CF121" s="859">
        <v>178.2</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48413</v>
      </c>
      <c r="DH121" s="771"/>
      <c r="DI121" s="771"/>
      <c r="DJ121" s="771"/>
      <c r="DK121" s="771"/>
      <c r="DL121" s="771" t="s">
        <v>433</v>
      </c>
      <c r="DM121" s="771"/>
      <c r="DN121" s="771"/>
      <c r="DO121" s="771"/>
      <c r="DP121" s="771"/>
      <c r="DQ121" s="771" t="s">
        <v>433</v>
      </c>
      <c r="DR121" s="771"/>
      <c r="DS121" s="771"/>
      <c r="DT121" s="771"/>
      <c r="DU121" s="771"/>
      <c r="DV121" s="823" t="s">
        <v>433</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433</v>
      </c>
      <c r="AB122" s="784"/>
      <c r="AC122" s="784"/>
      <c r="AD122" s="784"/>
      <c r="AE122" s="785"/>
      <c r="AF122" s="786" t="s">
        <v>433</v>
      </c>
      <c r="AG122" s="784"/>
      <c r="AH122" s="784"/>
      <c r="AI122" s="784"/>
      <c r="AJ122" s="785"/>
      <c r="AK122" s="786" t="s">
        <v>433</v>
      </c>
      <c r="AL122" s="784"/>
      <c r="AM122" s="784"/>
      <c r="AN122" s="784"/>
      <c r="AO122" s="785"/>
      <c r="AP122" s="754" t="s">
        <v>433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5040429</v>
      </c>
      <c r="BR122" s="840"/>
      <c r="BS122" s="840"/>
      <c r="BT122" s="840"/>
      <c r="BU122" s="840"/>
      <c r="BV122" s="840">
        <v>5455771</v>
      </c>
      <c r="BW122" s="840"/>
      <c r="BX122" s="840"/>
      <c r="BY122" s="840"/>
      <c r="BZ122" s="840"/>
      <c r="CA122" s="840">
        <v>6321710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151.5</v>
      </c>
      <c r="BR123" s="832"/>
      <c r="BS123" s="832"/>
      <c r="BT123" s="832"/>
      <c r="BU123" s="832"/>
      <c r="BV123" s="832">
        <v>147.1</v>
      </c>
      <c r="BW123" s="832"/>
      <c r="BX123" s="832"/>
      <c r="BY123" s="832"/>
      <c r="BZ123" s="832"/>
      <c r="CA123" s="832">
        <v>168.6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56</v>
      </c>
      <c r="AB127" s="784"/>
      <c r="AC127" s="784"/>
      <c r="AD127" s="784"/>
      <c r="AE127" s="785"/>
      <c r="AF127" s="786">
        <v>81</v>
      </c>
      <c r="AG127" s="784"/>
      <c r="AH127" s="784"/>
      <c r="AI127" s="784"/>
      <c r="AJ127" s="785"/>
      <c r="AK127" s="786">
        <v>167</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1450000</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40264</v>
      </c>
      <c r="AB128" s="724"/>
      <c r="AC128" s="724"/>
      <c r="AD128" s="724"/>
      <c r="AE128" s="725"/>
      <c r="AF128" s="726">
        <v>44295</v>
      </c>
      <c r="AG128" s="724"/>
      <c r="AH128" s="724"/>
      <c r="AI128" s="724"/>
      <c r="AJ128" s="725"/>
      <c r="AK128" s="726">
        <v>39592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3427542</v>
      </c>
      <c r="AB129" s="784"/>
      <c r="AC129" s="784"/>
      <c r="AD129" s="784"/>
      <c r="AE129" s="785"/>
      <c r="AF129" s="786">
        <v>3414460</v>
      </c>
      <c r="AG129" s="784"/>
      <c r="AH129" s="784"/>
      <c r="AI129" s="784"/>
      <c r="AJ129" s="785"/>
      <c r="AK129" s="786">
        <v>3450431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450378</v>
      </c>
      <c r="AB130" s="784"/>
      <c r="AC130" s="784"/>
      <c r="AD130" s="784"/>
      <c r="AE130" s="785"/>
      <c r="AF130" s="786">
        <v>416743</v>
      </c>
      <c r="AG130" s="784"/>
      <c r="AH130" s="784"/>
      <c r="AI130" s="784"/>
      <c r="AJ130" s="785"/>
      <c r="AK130" s="786">
        <v>466171</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168.6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2977164</v>
      </c>
      <c r="AB131" s="717"/>
      <c r="AC131" s="717"/>
      <c r="AD131" s="717"/>
      <c r="AE131" s="718"/>
      <c r="AF131" s="719">
        <v>2997717</v>
      </c>
      <c r="AG131" s="717"/>
      <c r="AH131" s="717"/>
      <c r="AI131" s="717"/>
      <c r="AJ131" s="718"/>
      <c r="AK131" s="719">
        <v>2984260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10.244951240000001</v>
      </c>
      <c r="AB132" s="740"/>
      <c r="AC132" s="740"/>
      <c r="AD132" s="740"/>
      <c r="AE132" s="741"/>
      <c r="AF132" s="742">
        <v>9.9537414640000001</v>
      </c>
      <c r="AG132" s="740"/>
      <c r="AH132" s="740"/>
      <c r="AI132" s="740"/>
      <c r="AJ132" s="741"/>
      <c r="AK132" s="742">
        <v>10.761662859999999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11.2</v>
      </c>
      <c r="AB133" s="749"/>
      <c r="AC133" s="749"/>
      <c r="AD133" s="749"/>
      <c r="AE133" s="750"/>
      <c r="AF133" s="748">
        <v>10.3</v>
      </c>
      <c r="AG133" s="749"/>
      <c r="AH133" s="749"/>
      <c r="AI133" s="749"/>
      <c r="AJ133" s="750"/>
      <c r="AK133" s="748">
        <v>10.3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9" t="s">
        <v>470</v>
      </c>
      <c r="L7" s="254"/>
      <c r="M7" s="255" t="s">
        <v>471</v>
      </c>
      <c r="N7" s="256"/>
    </row>
    <row r="8" spans="1:16" x14ac:dyDescent="0.15">
      <c r="A8" s="248"/>
      <c r="B8" s="244"/>
      <c r="C8" s="244"/>
      <c r="D8" s="244"/>
      <c r="E8" s="244"/>
      <c r="F8" s="244"/>
      <c r="G8" s="257"/>
      <c r="H8" s="258"/>
      <c r="I8" s="258"/>
      <c r="J8" s="259"/>
      <c r="K8" s="1120"/>
      <c r="L8" s="260" t="s">
        <v>472</v>
      </c>
      <c r="M8" s="261" t="s">
        <v>473</v>
      </c>
      <c r="N8" s="262" t="s">
        <v>474</v>
      </c>
    </row>
    <row r="9" spans="1:16" x14ac:dyDescent="0.15">
      <c r="A9" s="248"/>
      <c r="B9" s="244"/>
      <c r="C9" s="244"/>
      <c r="D9" s="244"/>
      <c r="E9" s="244"/>
      <c r="F9" s="244"/>
      <c r="G9" s="1133" t="s">
        <v>475</v>
      </c>
      <c r="H9" s="1134"/>
      <c r="I9" s="1134"/>
      <c r="J9" s="1135"/>
      <c r="K9" s="263">
        <v>953352</v>
      </c>
      <c r="L9" s="264">
        <v>73391</v>
      </c>
      <c r="M9" s="265">
        <v>89595</v>
      </c>
      <c r="N9" s="266">
        <v>-18.100000000000001</v>
      </c>
    </row>
    <row r="10" spans="1:16" x14ac:dyDescent="0.15">
      <c r="A10" s="248"/>
      <c r="B10" s="244"/>
      <c r="C10" s="244"/>
      <c r="D10" s="244"/>
      <c r="E10" s="244"/>
      <c r="F10" s="244"/>
      <c r="G10" s="1133" t="s">
        <v>476</v>
      </c>
      <c r="H10" s="1134"/>
      <c r="I10" s="1134"/>
      <c r="J10" s="1135"/>
      <c r="K10" s="267">
        <v>137532</v>
      </c>
      <c r="L10" s="268">
        <v>10588</v>
      </c>
      <c r="M10" s="269">
        <v>8996</v>
      </c>
      <c r="N10" s="270">
        <v>17.7</v>
      </c>
    </row>
    <row r="11" spans="1:16" ht="13.5" customHeight="1" x14ac:dyDescent="0.15">
      <c r="A11" s="248"/>
      <c r="B11" s="244"/>
      <c r="C11" s="244"/>
      <c r="D11" s="244"/>
      <c r="E11" s="244"/>
      <c r="F11" s="244"/>
      <c r="G11" s="1133" t="s">
        <v>477</v>
      </c>
      <c r="H11" s="1134"/>
      <c r="I11" s="1134"/>
      <c r="J11" s="1135"/>
      <c r="K11" s="267">
        <v>212611</v>
      </c>
      <c r="L11" s="268">
        <v>16367</v>
      </c>
      <c r="M11" s="269">
        <v>12730</v>
      </c>
      <c r="N11" s="270">
        <v>28.6</v>
      </c>
    </row>
    <row r="12" spans="1:16" ht="13.5" customHeight="1" x14ac:dyDescent="0.15">
      <c r="A12" s="248"/>
      <c r="B12" s="244"/>
      <c r="C12" s="244"/>
      <c r="D12" s="244"/>
      <c r="E12" s="244"/>
      <c r="F12" s="244"/>
      <c r="G12" s="1133" t="s">
        <v>478</v>
      </c>
      <c r="H12" s="1134"/>
      <c r="I12" s="1134"/>
      <c r="J12" s="1135"/>
      <c r="K12" s="267" t="s">
        <v>479</v>
      </c>
      <c r="L12" s="268" t="s">
        <v>479</v>
      </c>
      <c r="M12" s="269">
        <v>1070</v>
      </c>
      <c r="N12" s="270" t="s">
        <v>479</v>
      </c>
    </row>
    <row r="13" spans="1:16" ht="13.5" customHeight="1" x14ac:dyDescent="0.15">
      <c r="A13" s="248"/>
      <c r="B13" s="244"/>
      <c r="C13" s="244"/>
      <c r="D13" s="244"/>
      <c r="E13" s="244"/>
      <c r="F13" s="244"/>
      <c r="G13" s="1133" t="s">
        <v>480</v>
      </c>
      <c r="H13" s="1134"/>
      <c r="I13" s="1134"/>
      <c r="J13" s="1135"/>
      <c r="K13" s="267" t="s">
        <v>479</v>
      </c>
      <c r="L13" s="268" t="s">
        <v>479</v>
      </c>
      <c r="M13" s="269">
        <v>19</v>
      </c>
      <c r="N13" s="270" t="s">
        <v>479</v>
      </c>
    </row>
    <row r="14" spans="1:16" ht="13.5" customHeight="1" x14ac:dyDescent="0.15">
      <c r="A14" s="248"/>
      <c r="B14" s="244"/>
      <c r="C14" s="244"/>
      <c r="D14" s="244"/>
      <c r="E14" s="244"/>
      <c r="F14" s="244"/>
      <c r="G14" s="1133" t="s">
        <v>481</v>
      </c>
      <c r="H14" s="1134"/>
      <c r="I14" s="1134"/>
      <c r="J14" s="1135"/>
      <c r="K14" s="267">
        <v>70110</v>
      </c>
      <c r="L14" s="268">
        <v>5397</v>
      </c>
      <c r="M14" s="269">
        <v>4490</v>
      </c>
      <c r="N14" s="270">
        <v>20.2</v>
      </c>
    </row>
    <row r="15" spans="1:16" ht="13.5" customHeight="1" x14ac:dyDescent="0.15">
      <c r="A15" s="248"/>
      <c r="B15" s="244"/>
      <c r="C15" s="244"/>
      <c r="D15" s="244"/>
      <c r="E15" s="244"/>
      <c r="F15" s="244"/>
      <c r="G15" s="1133" t="s">
        <v>482</v>
      </c>
      <c r="H15" s="1134"/>
      <c r="I15" s="1134"/>
      <c r="J15" s="1135"/>
      <c r="K15" s="267">
        <v>29911</v>
      </c>
      <c r="L15" s="268">
        <v>2303</v>
      </c>
      <c r="M15" s="269">
        <v>2030</v>
      </c>
      <c r="N15" s="270">
        <v>13.4</v>
      </c>
    </row>
    <row r="16" spans="1:16" x14ac:dyDescent="0.15">
      <c r="A16" s="248"/>
      <c r="B16" s="244"/>
      <c r="C16" s="244"/>
      <c r="D16" s="244"/>
      <c r="E16" s="244"/>
      <c r="F16" s="244"/>
      <c r="G16" s="1136" t="s">
        <v>483</v>
      </c>
      <c r="H16" s="1137"/>
      <c r="I16" s="1137"/>
      <c r="J16" s="1138"/>
      <c r="K16" s="268">
        <v>-126822</v>
      </c>
      <c r="L16" s="268">
        <v>-9763</v>
      </c>
      <c r="M16" s="269">
        <v>-9813</v>
      </c>
      <c r="N16" s="270">
        <v>-0.5</v>
      </c>
    </row>
    <row r="17" spans="1:16" x14ac:dyDescent="0.15">
      <c r="A17" s="248"/>
      <c r="B17" s="244"/>
      <c r="C17" s="244"/>
      <c r="D17" s="244"/>
      <c r="E17" s="244"/>
      <c r="F17" s="244"/>
      <c r="G17" s="1136" t="s">
        <v>170</v>
      </c>
      <c r="H17" s="1137"/>
      <c r="I17" s="1137"/>
      <c r="J17" s="1138"/>
      <c r="K17" s="268">
        <v>1276694</v>
      </c>
      <c r="L17" s="268">
        <v>98283</v>
      </c>
      <c r="M17" s="269">
        <v>109116</v>
      </c>
      <c r="N17" s="270">
        <v>-9.9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0" t="s">
        <v>488</v>
      </c>
      <c r="H21" s="1131"/>
      <c r="I21" s="1131"/>
      <c r="J21" s="1132"/>
      <c r="K21" s="280">
        <v>9.01</v>
      </c>
      <c r="L21" s="281">
        <v>10.38</v>
      </c>
      <c r="M21" s="282">
        <v>-1.37</v>
      </c>
      <c r="N21" s="249"/>
      <c r="O21" s="283"/>
      <c r="P21" s="279"/>
    </row>
    <row r="22" spans="1:16" s="284" customFormat="1" x14ac:dyDescent="0.15">
      <c r="A22" s="279"/>
      <c r="B22" s="249"/>
      <c r="C22" s="249"/>
      <c r="D22" s="249"/>
      <c r="E22" s="249"/>
      <c r="F22" s="249"/>
      <c r="G22" s="1130" t="s">
        <v>489</v>
      </c>
      <c r="H22" s="1131"/>
      <c r="I22" s="1131"/>
      <c r="J22" s="1132"/>
      <c r="K22" s="285">
        <v>89.3</v>
      </c>
      <c r="L22" s="286">
        <v>95.1</v>
      </c>
      <c r="M22" s="287">
        <v>-5.8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9" t="s">
        <v>470</v>
      </c>
      <c r="L30" s="254"/>
      <c r="M30" s="255" t="s">
        <v>471</v>
      </c>
      <c r="N30" s="256"/>
    </row>
    <row r="31" spans="1:16" x14ac:dyDescent="0.15">
      <c r="A31" s="248"/>
      <c r="B31" s="244"/>
      <c r="C31" s="244"/>
      <c r="D31" s="244"/>
      <c r="E31" s="244"/>
      <c r="F31" s="244"/>
      <c r="G31" s="257"/>
      <c r="H31" s="258"/>
      <c r="I31" s="258"/>
      <c r="J31" s="259"/>
      <c r="K31" s="1120"/>
      <c r="L31" s="260" t="s">
        <v>472</v>
      </c>
      <c r="M31" s="261" t="s">
        <v>473</v>
      </c>
      <c r="N31" s="262" t="s">
        <v>474</v>
      </c>
    </row>
    <row r="32" spans="1:16" ht="27" customHeight="1" x14ac:dyDescent="0.15">
      <c r="A32" s="248"/>
      <c r="B32" s="244"/>
      <c r="C32" s="244"/>
      <c r="D32" s="244"/>
      <c r="E32" s="244"/>
      <c r="F32" s="244"/>
      <c r="G32" s="1121" t="s">
        <v>492</v>
      </c>
      <c r="H32" s="1122"/>
      <c r="I32" s="1122"/>
      <c r="J32" s="1123"/>
      <c r="K32" s="294">
        <v>555475</v>
      </c>
      <c r="L32" s="294">
        <v>42762</v>
      </c>
      <c r="M32" s="295">
        <v>57190</v>
      </c>
      <c r="N32" s="296">
        <v>-25.2</v>
      </c>
    </row>
    <row r="33" spans="1:16" ht="13.5" customHeight="1" x14ac:dyDescent="0.15">
      <c r="A33" s="248"/>
      <c r="B33" s="244"/>
      <c r="C33" s="244"/>
      <c r="D33" s="244"/>
      <c r="E33" s="244"/>
      <c r="F33" s="244"/>
      <c r="G33" s="1121" t="s">
        <v>493</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494</v>
      </c>
      <c r="H34" s="1122"/>
      <c r="I34" s="1122"/>
      <c r="J34" s="1123"/>
      <c r="K34" s="294" t="s">
        <v>479</v>
      </c>
      <c r="L34" s="294" t="s">
        <v>479</v>
      </c>
      <c r="M34" s="295">
        <v>1</v>
      </c>
      <c r="N34" s="296" t="s">
        <v>479</v>
      </c>
    </row>
    <row r="35" spans="1:16" ht="27" customHeight="1" x14ac:dyDescent="0.15">
      <c r="A35" s="248"/>
      <c r="B35" s="244"/>
      <c r="C35" s="244"/>
      <c r="D35" s="244"/>
      <c r="E35" s="244"/>
      <c r="F35" s="244"/>
      <c r="G35" s="1121" t="s">
        <v>495</v>
      </c>
      <c r="H35" s="1122"/>
      <c r="I35" s="1122"/>
      <c r="J35" s="1123"/>
      <c r="K35" s="294">
        <v>19363</v>
      </c>
      <c r="L35" s="294">
        <v>1491</v>
      </c>
      <c r="M35" s="295">
        <v>16809</v>
      </c>
      <c r="N35" s="296">
        <v>-91.1</v>
      </c>
    </row>
    <row r="36" spans="1:16" ht="27" customHeight="1" x14ac:dyDescent="0.15">
      <c r="A36" s="248"/>
      <c r="B36" s="244"/>
      <c r="C36" s="244"/>
      <c r="D36" s="244"/>
      <c r="E36" s="244"/>
      <c r="F36" s="244"/>
      <c r="G36" s="1121" t="s">
        <v>496</v>
      </c>
      <c r="H36" s="1122"/>
      <c r="I36" s="1122"/>
      <c r="J36" s="1123"/>
      <c r="K36" s="294">
        <v>251828</v>
      </c>
      <c r="L36" s="294">
        <v>19386</v>
      </c>
      <c r="M36" s="295">
        <v>4695</v>
      </c>
      <c r="N36" s="296">
        <v>312.89999999999998</v>
      </c>
    </row>
    <row r="37" spans="1:16" ht="13.5" customHeight="1" x14ac:dyDescent="0.15">
      <c r="A37" s="248"/>
      <c r="B37" s="244"/>
      <c r="C37" s="244"/>
      <c r="D37" s="244"/>
      <c r="E37" s="244"/>
      <c r="F37" s="244"/>
      <c r="G37" s="1121" t="s">
        <v>497</v>
      </c>
      <c r="H37" s="1122"/>
      <c r="I37" s="1122"/>
      <c r="J37" s="1123"/>
      <c r="K37" s="294">
        <v>167</v>
      </c>
      <c r="L37" s="294">
        <v>13</v>
      </c>
      <c r="M37" s="295">
        <v>1282</v>
      </c>
      <c r="N37" s="296">
        <v>-99</v>
      </c>
    </row>
    <row r="38" spans="1:16" ht="27" customHeight="1" x14ac:dyDescent="0.15">
      <c r="A38" s="248"/>
      <c r="B38" s="244"/>
      <c r="C38" s="244"/>
      <c r="D38" s="244"/>
      <c r="E38" s="244"/>
      <c r="F38" s="244"/>
      <c r="G38" s="1124" t="s">
        <v>498</v>
      </c>
      <c r="H38" s="1125"/>
      <c r="I38" s="1125"/>
      <c r="J38" s="1126"/>
      <c r="K38" s="297">
        <v>86</v>
      </c>
      <c r="L38" s="297">
        <v>7</v>
      </c>
      <c r="M38" s="298">
        <v>8</v>
      </c>
      <c r="N38" s="299">
        <v>-12.5</v>
      </c>
      <c r="O38" s="293"/>
    </row>
    <row r="39" spans="1:16" x14ac:dyDescent="0.15">
      <c r="A39" s="248"/>
      <c r="B39" s="244"/>
      <c r="C39" s="244"/>
      <c r="D39" s="244"/>
      <c r="E39" s="244"/>
      <c r="F39" s="244"/>
      <c r="G39" s="1124" t="s">
        <v>499</v>
      </c>
      <c r="H39" s="1125"/>
      <c r="I39" s="1125"/>
      <c r="J39" s="1126"/>
      <c r="K39" s="300">
        <v>-39592</v>
      </c>
      <c r="L39" s="300">
        <v>-3048</v>
      </c>
      <c r="M39" s="301">
        <v>-2615</v>
      </c>
      <c r="N39" s="302">
        <v>16.600000000000001</v>
      </c>
      <c r="O39" s="293"/>
    </row>
    <row r="40" spans="1:16" ht="27" customHeight="1" x14ac:dyDescent="0.15">
      <c r="A40" s="248"/>
      <c r="B40" s="244"/>
      <c r="C40" s="244"/>
      <c r="D40" s="244"/>
      <c r="E40" s="244"/>
      <c r="F40" s="244"/>
      <c r="G40" s="1121" t="s">
        <v>500</v>
      </c>
      <c r="H40" s="1122"/>
      <c r="I40" s="1122"/>
      <c r="J40" s="1123"/>
      <c r="K40" s="300">
        <v>-466171</v>
      </c>
      <c r="L40" s="300">
        <v>-35887</v>
      </c>
      <c r="M40" s="301">
        <v>-54029</v>
      </c>
      <c r="N40" s="302">
        <v>-33.6</v>
      </c>
      <c r="O40" s="293"/>
    </row>
    <row r="41" spans="1:16" x14ac:dyDescent="0.15">
      <c r="A41" s="248"/>
      <c r="B41" s="244"/>
      <c r="C41" s="244"/>
      <c r="D41" s="244"/>
      <c r="E41" s="244"/>
      <c r="F41" s="244"/>
      <c r="G41" s="1127" t="s">
        <v>281</v>
      </c>
      <c r="H41" s="1128"/>
      <c r="I41" s="1128"/>
      <c r="J41" s="1129"/>
      <c r="K41" s="294">
        <v>321156</v>
      </c>
      <c r="L41" s="300">
        <v>24723</v>
      </c>
      <c r="M41" s="301">
        <v>23340</v>
      </c>
      <c r="N41" s="302">
        <v>5.9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4" t="s">
        <v>470</v>
      </c>
      <c r="J49" s="1116" t="s">
        <v>504</v>
      </c>
      <c r="K49" s="1117"/>
      <c r="L49" s="1117"/>
      <c r="M49" s="1117"/>
      <c r="N49" s="1118"/>
    </row>
    <row r="50" spans="1:14" x14ac:dyDescent="0.15">
      <c r="A50" s="248"/>
      <c r="B50" s="244"/>
      <c r="C50" s="244"/>
      <c r="D50" s="244"/>
      <c r="E50" s="244"/>
      <c r="F50" s="244"/>
      <c r="G50" s="312"/>
      <c r="H50" s="313"/>
      <c r="I50" s="1115"/>
      <c r="J50" s="314" t="s">
        <v>505</v>
      </c>
      <c r="K50" s="315" t="s">
        <v>506</v>
      </c>
      <c r="L50" s="316" t="s">
        <v>507</v>
      </c>
      <c r="M50" s="317" t="s">
        <v>508</v>
      </c>
      <c r="N50" s="318" t="s">
        <v>509</v>
      </c>
    </row>
    <row r="51" spans="1:14" x14ac:dyDescent="0.15">
      <c r="A51" s="248"/>
      <c r="B51" s="244"/>
      <c r="C51" s="244"/>
      <c r="D51" s="244"/>
      <c r="E51" s="244"/>
      <c r="F51" s="244"/>
      <c r="G51" s="310" t="s">
        <v>510</v>
      </c>
      <c r="H51" s="311"/>
      <c r="I51" s="319">
        <v>3919505</v>
      </c>
      <c r="J51" s="320">
        <v>286074</v>
      </c>
      <c r="K51" s="321">
        <v>530.1</v>
      </c>
      <c r="L51" s="322">
        <v>89245</v>
      </c>
      <c r="M51" s="323">
        <v>27</v>
      </c>
      <c r="N51" s="324">
        <v>503.1</v>
      </c>
    </row>
    <row r="52" spans="1:14" x14ac:dyDescent="0.15">
      <c r="A52" s="248"/>
      <c r="B52" s="244"/>
      <c r="C52" s="244"/>
      <c r="D52" s="244"/>
      <c r="E52" s="244"/>
      <c r="F52" s="244"/>
      <c r="G52" s="325"/>
      <c r="H52" s="326" t="s">
        <v>511</v>
      </c>
      <c r="I52" s="327">
        <v>561079</v>
      </c>
      <c r="J52" s="328">
        <v>40952</v>
      </c>
      <c r="K52" s="329">
        <v>99.9</v>
      </c>
      <c r="L52" s="330">
        <v>42966</v>
      </c>
      <c r="M52" s="331">
        <v>2.9</v>
      </c>
      <c r="N52" s="332">
        <v>97</v>
      </c>
    </row>
    <row r="53" spans="1:14" x14ac:dyDescent="0.15">
      <c r="A53" s="248"/>
      <c r="B53" s="244"/>
      <c r="C53" s="244"/>
      <c r="D53" s="244"/>
      <c r="E53" s="244"/>
      <c r="F53" s="244"/>
      <c r="G53" s="310" t="s">
        <v>512</v>
      </c>
      <c r="H53" s="311"/>
      <c r="I53" s="319">
        <v>1481044</v>
      </c>
      <c r="J53" s="320">
        <v>109359</v>
      </c>
      <c r="K53" s="321">
        <v>-61.8</v>
      </c>
      <c r="L53" s="322">
        <v>70897</v>
      </c>
      <c r="M53" s="323">
        <v>-20.6</v>
      </c>
      <c r="N53" s="324">
        <v>-41.2</v>
      </c>
    </row>
    <row r="54" spans="1:14" x14ac:dyDescent="0.15">
      <c r="A54" s="248"/>
      <c r="B54" s="244"/>
      <c r="C54" s="244"/>
      <c r="D54" s="244"/>
      <c r="E54" s="244"/>
      <c r="F54" s="244"/>
      <c r="G54" s="325"/>
      <c r="H54" s="326" t="s">
        <v>511</v>
      </c>
      <c r="I54" s="327">
        <v>480569</v>
      </c>
      <c r="J54" s="328">
        <v>35485</v>
      </c>
      <c r="K54" s="329">
        <v>-13.3</v>
      </c>
      <c r="L54" s="330">
        <v>39878</v>
      </c>
      <c r="M54" s="331">
        <v>-7.2</v>
      </c>
      <c r="N54" s="332">
        <v>-6.1</v>
      </c>
    </row>
    <row r="55" spans="1:14" x14ac:dyDescent="0.15">
      <c r="A55" s="248"/>
      <c r="B55" s="244"/>
      <c r="C55" s="244"/>
      <c r="D55" s="244"/>
      <c r="E55" s="244"/>
      <c r="F55" s="244"/>
      <c r="G55" s="310" t="s">
        <v>513</v>
      </c>
      <c r="H55" s="311"/>
      <c r="I55" s="319">
        <v>696830</v>
      </c>
      <c r="J55" s="320">
        <v>52037</v>
      </c>
      <c r="K55" s="321">
        <v>-52.4</v>
      </c>
      <c r="L55" s="322">
        <v>66496</v>
      </c>
      <c r="M55" s="323">
        <v>-6.2</v>
      </c>
      <c r="N55" s="324">
        <v>-46.2</v>
      </c>
    </row>
    <row r="56" spans="1:14" x14ac:dyDescent="0.15">
      <c r="A56" s="248"/>
      <c r="B56" s="244"/>
      <c r="C56" s="244"/>
      <c r="D56" s="244"/>
      <c r="E56" s="244"/>
      <c r="F56" s="244"/>
      <c r="G56" s="325"/>
      <c r="H56" s="326" t="s">
        <v>511</v>
      </c>
      <c r="I56" s="327">
        <v>426261</v>
      </c>
      <c r="J56" s="328">
        <v>31832</v>
      </c>
      <c r="K56" s="329">
        <v>-10.3</v>
      </c>
      <c r="L56" s="330">
        <v>36530</v>
      </c>
      <c r="M56" s="331">
        <v>-8.4</v>
      </c>
      <c r="N56" s="332">
        <v>-1.9</v>
      </c>
    </row>
    <row r="57" spans="1:14" x14ac:dyDescent="0.15">
      <c r="A57" s="248"/>
      <c r="B57" s="244"/>
      <c r="C57" s="244"/>
      <c r="D57" s="244"/>
      <c r="E57" s="244"/>
      <c r="F57" s="244"/>
      <c r="G57" s="310" t="s">
        <v>514</v>
      </c>
      <c r="H57" s="311"/>
      <c r="I57" s="319">
        <v>1768839</v>
      </c>
      <c r="J57" s="320">
        <v>133618</v>
      </c>
      <c r="K57" s="321">
        <v>156.80000000000001</v>
      </c>
      <c r="L57" s="322">
        <v>82748</v>
      </c>
      <c r="M57" s="323">
        <v>24.4</v>
      </c>
      <c r="N57" s="324">
        <v>132.4</v>
      </c>
    </row>
    <row r="58" spans="1:14" x14ac:dyDescent="0.15">
      <c r="A58" s="248"/>
      <c r="B58" s="244"/>
      <c r="C58" s="244"/>
      <c r="D58" s="244"/>
      <c r="E58" s="244"/>
      <c r="F58" s="244"/>
      <c r="G58" s="325"/>
      <c r="H58" s="326" t="s">
        <v>511</v>
      </c>
      <c r="I58" s="327">
        <v>895287</v>
      </c>
      <c r="J58" s="328">
        <v>67630</v>
      </c>
      <c r="K58" s="329">
        <v>112.5</v>
      </c>
      <c r="L58" s="330">
        <v>44732</v>
      </c>
      <c r="M58" s="331">
        <v>22.5</v>
      </c>
      <c r="N58" s="332">
        <v>90</v>
      </c>
    </row>
    <row r="59" spans="1:14" x14ac:dyDescent="0.15">
      <c r="A59" s="248"/>
      <c r="B59" s="244"/>
      <c r="C59" s="244"/>
      <c r="D59" s="244"/>
      <c r="E59" s="244"/>
      <c r="F59" s="244"/>
      <c r="G59" s="310" t="s">
        <v>515</v>
      </c>
      <c r="H59" s="311"/>
      <c r="I59" s="319">
        <v>2149493</v>
      </c>
      <c r="J59" s="320">
        <v>165473</v>
      </c>
      <c r="K59" s="321">
        <v>23.8</v>
      </c>
      <c r="L59" s="322">
        <v>91837</v>
      </c>
      <c r="M59" s="323">
        <v>11</v>
      </c>
      <c r="N59" s="324">
        <v>12.8</v>
      </c>
    </row>
    <row r="60" spans="1:14" x14ac:dyDescent="0.15">
      <c r="A60" s="248"/>
      <c r="B60" s="244"/>
      <c r="C60" s="244"/>
      <c r="D60" s="244"/>
      <c r="E60" s="244"/>
      <c r="F60" s="244"/>
      <c r="G60" s="325"/>
      <c r="H60" s="326" t="s">
        <v>511</v>
      </c>
      <c r="I60" s="333">
        <v>1998737</v>
      </c>
      <c r="J60" s="328">
        <v>153867</v>
      </c>
      <c r="K60" s="329">
        <v>127.5</v>
      </c>
      <c r="L60" s="330">
        <v>54439</v>
      </c>
      <c r="M60" s="331">
        <v>21.7</v>
      </c>
      <c r="N60" s="332">
        <v>105.8</v>
      </c>
    </row>
    <row r="61" spans="1:14" x14ac:dyDescent="0.15">
      <c r="A61" s="248"/>
      <c r="B61" s="244"/>
      <c r="C61" s="244"/>
      <c r="D61" s="244"/>
      <c r="E61" s="244"/>
      <c r="F61" s="244"/>
      <c r="G61" s="310" t="s">
        <v>516</v>
      </c>
      <c r="H61" s="334"/>
      <c r="I61" s="335">
        <v>2003142</v>
      </c>
      <c r="J61" s="336">
        <v>149312</v>
      </c>
      <c r="K61" s="337">
        <v>119.3</v>
      </c>
      <c r="L61" s="338">
        <v>80245</v>
      </c>
      <c r="M61" s="339">
        <v>7.1</v>
      </c>
      <c r="N61" s="324">
        <v>112.2</v>
      </c>
    </row>
    <row r="62" spans="1:14" x14ac:dyDescent="0.15">
      <c r="A62" s="248"/>
      <c r="B62" s="244"/>
      <c r="C62" s="244"/>
      <c r="D62" s="244"/>
      <c r="E62" s="244"/>
      <c r="F62" s="244"/>
      <c r="G62" s="325"/>
      <c r="H62" s="326" t="s">
        <v>511</v>
      </c>
      <c r="I62" s="327">
        <v>872387</v>
      </c>
      <c r="J62" s="328">
        <v>65953</v>
      </c>
      <c r="K62" s="329">
        <v>63.3</v>
      </c>
      <c r="L62" s="330">
        <v>43709</v>
      </c>
      <c r="M62" s="331">
        <v>6.3</v>
      </c>
      <c r="N62" s="332">
        <v>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9" t="s">
        <v>3</v>
      </c>
      <c r="D47" s="1139"/>
      <c r="E47" s="1140"/>
      <c r="F47" s="11">
        <v>0.96</v>
      </c>
      <c r="G47" s="12">
        <v>1.07</v>
      </c>
      <c r="H47" s="12">
        <v>1.73</v>
      </c>
      <c r="I47" s="12">
        <v>2.2799999999999998</v>
      </c>
      <c r="J47" s="13">
        <v>0.2</v>
      </c>
    </row>
    <row r="48" spans="2:10" ht="57.75" customHeight="1" x14ac:dyDescent="0.15">
      <c r="B48" s="14"/>
      <c r="C48" s="1141" t="s">
        <v>4</v>
      </c>
      <c r="D48" s="1141"/>
      <c r="E48" s="1142"/>
      <c r="F48" s="15">
        <v>7.0000000000000007E-2</v>
      </c>
      <c r="G48" s="16">
        <v>0.16</v>
      </c>
      <c r="H48" s="16">
        <v>0.5</v>
      </c>
      <c r="I48" s="16" t="s">
        <v>523</v>
      </c>
      <c r="J48" s="17">
        <v>0.86</v>
      </c>
    </row>
    <row r="49" spans="2:10" ht="57.75" customHeight="1" thickBot="1" x14ac:dyDescent="0.2">
      <c r="B49" s="18"/>
      <c r="C49" s="1143" t="s">
        <v>5</v>
      </c>
      <c r="D49" s="1143"/>
      <c r="E49" s="1144"/>
      <c r="F49" s="19">
        <v>2.98</v>
      </c>
      <c r="G49" s="20">
        <v>0.09</v>
      </c>
      <c r="H49" s="20">
        <v>0.8</v>
      </c>
      <c r="I49" s="20" t="s">
        <v>524</v>
      </c>
      <c r="J49" s="21">
        <v>0.42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x14ac:dyDescent="0.15">
      <c r="A35" s="22"/>
      <c r="B35" s="35"/>
      <c r="C35" s="1145" t="s">
        <v>531</v>
      </c>
      <c r="D35" s="1146"/>
      <c r="E35" s="1147"/>
      <c r="F35" s="36" t="s">
        <v>532</v>
      </c>
      <c r="G35" s="37" t="s">
        <v>533</v>
      </c>
      <c r="H35" s="37" t="s">
        <v>534</v>
      </c>
      <c r="I35" s="37" t="s">
        <v>535</v>
      </c>
      <c r="J35" s="38" t="s">
        <v>536</v>
      </c>
      <c r="K35" s="22"/>
      <c r="L35" s="22"/>
      <c r="M35" s="22"/>
      <c r="N35" s="22"/>
      <c r="O35" s="22"/>
      <c r="P35" s="22"/>
    </row>
    <row r="36" spans="1:16" ht="39" customHeight="1" x14ac:dyDescent="0.15">
      <c r="A36" s="22"/>
      <c r="B36" s="35"/>
      <c r="C36" s="1145" t="s">
        <v>537</v>
      </c>
      <c r="D36" s="1146"/>
      <c r="E36" s="1147"/>
      <c r="F36" s="36">
        <v>10.45</v>
      </c>
      <c r="G36" s="37">
        <v>11.27</v>
      </c>
      <c r="H36" s="37">
        <v>11.94</v>
      </c>
      <c r="I36" s="37">
        <v>8.4499999999999993</v>
      </c>
      <c r="J36" s="38">
        <v>9.6300000000000008</v>
      </c>
      <c r="K36" s="22"/>
      <c r="L36" s="22"/>
      <c r="M36" s="22"/>
      <c r="N36" s="22"/>
      <c r="O36" s="22"/>
      <c r="P36" s="22"/>
    </row>
    <row r="37" spans="1:16" ht="39" customHeight="1" x14ac:dyDescent="0.15">
      <c r="A37" s="22"/>
      <c r="B37" s="35"/>
      <c r="C37" s="1145" t="s">
        <v>538</v>
      </c>
      <c r="D37" s="1146"/>
      <c r="E37" s="1147"/>
      <c r="F37" s="36">
        <v>4.93</v>
      </c>
      <c r="G37" s="37">
        <v>5.01</v>
      </c>
      <c r="H37" s="37">
        <v>5.13</v>
      </c>
      <c r="I37" s="37">
        <v>5.37</v>
      </c>
      <c r="J37" s="38">
        <v>5.17</v>
      </c>
      <c r="K37" s="22"/>
      <c r="L37" s="22"/>
      <c r="M37" s="22"/>
      <c r="N37" s="22"/>
      <c r="O37" s="22"/>
      <c r="P37" s="22"/>
    </row>
    <row r="38" spans="1:16" ht="39" customHeight="1" x14ac:dyDescent="0.15">
      <c r="A38" s="22"/>
      <c r="B38" s="35"/>
      <c r="C38" s="1145" t="s">
        <v>539</v>
      </c>
      <c r="D38" s="1146"/>
      <c r="E38" s="1147"/>
      <c r="F38" s="36">
        <v>1.1299999999999999</v>
      </c>
      <c r="G38" s="37">
        <v>1.93</v>
      </c>
      <c r="H38" s="37">
        <v>3.66</v>
      </c>
      <c r="I38" s="37">
        <v>2.08</v>
      </c>
      <c r="J38" s="38">
        <v>2.95</v>
      </c>
      <c r="K38" s="22"/>
      <c r="L38" s="22"/>
      <c r="M38" s="22"/>
      <c r="N38" s="22"/>
      <c r="O38" s="22"/>
      <c r="P38" s="22"/>
    </row>
    <row r="39" spans="1:16" ht="39" customHeight="1" x14ac:dyDescent="0.15">
      <c r="A39" s="22"/>
      <c r="B39" s="35"/>
      <c r="C39" s="1145" t="s">
        <v>540</v>
      </c>
      <c r="D39" s="1146"/>
      <c r="E39" s="1147"/>
      <c r="F39" s="36">
        <v>0.31</v>
      </c>
      <c r="G39" s="37">
        <v>0.17</v>
      </c>
      <c r="H39" s="37">
        <v>0.22</v>
      </c>
      <c r="I39" s="37">
        <v>0.66</v>
      </c>
      <c r="J39" s="38">
        <v>0.43</v>
      </c>
      <c r="K39" s="22"/>
      <c r="L39" s="22"/>
      <c r="M39" s="22"/>
      <c r="N39" s="22"/>
      <c r="O39" s="22"/>
      <c r="P39" s="22"/>
    </row>
    <row r="40" spans="1:16" ht="39" customHeight="1" x14ac:dyDescent="0.15">
      <c r="A40" s="22"/>
      <c r="B40" s="35"/>
      <c r="C40" s="1145" t="s">
        <v>541</v>
      </c>
      <c r="D40" s="1146"/>
      <c r="E40" s="1147"/>
      <c r="F40" s="36">
        <v>0</v>
      </c>
      <c r="G40" s="37">
        <v>0</v>
      </c>
      <c r="H40" s="37">
        <v>0.01</v>
      </c>
      <c r="I40" s="37">
        <v>0.01</v>
      </c>
      <c r="J40" s="38">
        <v>0</v>
      </c>
      <c r="K40" s="22"/>
      <c r="L40" s="22"/>
      <c r="M40" s="22"/>
      <c r="N40" s="22"/>
      <c r="O40" s="22"/>
      <c r="P40" s="22"/>
    </row>
    <row r="41" spans="1:16" ht="39" customHeight="1" x14ac:dyDescent="0.15">
      <c r="A41" s="22"/>
      <c r="B41" s="35"/>
      <c r="C41" s="1145" t="s">
        <v>542</v>
      </c>
      <c r="D41" s="1146"/>
      <c r="E41" s="1147"/>
      <c r="F41" s="36">
        <v>0</v>
      </c>
      <c r="G41" s="37">
        <v>0</v>
      </c>
      <c r="H41" s="37">
        <v>0.01</v>
      </c>
      <c r="I41" s="37">
        <v>0</v>
      </c>
      <c r="J41" s="38">
        <v>0</v>
      </c>
      <c r="K41" s="22"/>
      <c r="L41" s="22"/>
      <c r="M41" s="22"/>
      <c r="N41" s="22"/>
      <c r="O41" s="22"/>
      <c r="P41" s="22"/>
    </row>
    <row r="42" spans="1:16" ht="39" customHeight="1" x14ac:dyDescent="0.15">
      <c r="A42" s="22"/>
      <c r="B42" s="39"/>
      <c r="C42" s="1145" t="s">
        <v>543</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544</v>
      </c>
      <c r="D43" s="1149"/>
      <c r="E43" s="1150"/>
      <c r="F43" s="41">
        <v>0.02</v>
      </c>
      <c r="G43" s="42">
        <v>0</v>
      </c>
      <c r="H43" s="42">
        <v>0</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7"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670</v>
      </c>
      <c r="L45" s="60">
        <v>576</v>
      </c>
      <c r="M45" s="60">
        <v>538</v>
      </c>
      <c r="N45" s="60">
        <v>505</v>
      </c>
      <c r="O45" s="61">
        <v>555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30</v>
      </c>
      <c r="L48" s="64">
        <v>18</v>
      </c>
      <c r="M48" s="64">
        <v>19</v>
      </c>
      <c r="N48" s="64">
        <v>19</v>
      </c>
      <c r="O48" s="65">
        <v>19</v>
      </c>
      <c r="P48" s="48"/>
      <c r="Q48" s="48"/>
      <c r="R48" s="48"/>
      <c r="S48" s="48"/>
      <c r="T48" s="48"/>
      <c r="U48" s="48"/>
    </row>
    <row r="49" spans="1:21" ht="30.75" customHeight="1" x14ac:dyDescent="0.15">
      <c r="A49" s="48"/>
      <c r="B49" s="1163"/>
      <c r="C49" s="1164"/>
      <c r="D49" s="62"/>
      <c r="E49" s="1155" t="s">
        <v>16</v>
      </c>
      <c r="F49" s="1155"/>
      <c r="G49" s="1155"/>
      <c r="H49" s="1155"/>
      <c r="I49" s="1155"/>
      <c r="J49" s="1156"/>
      <c r="K49" s="63">
        <v>237</v>
      </c>
      <c r="L49" s="64">
        <v>237</v>
      </c>
      <c r="M49" s="64">
        <v>238</v>
      </c>
      <c r="N49" s="64">
        <v>236</v>
      </c>
      <c r="O49" s="65">
        <v>252</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v>10</v>
      </c>
      <c r="L51" s="64" t="s">
        <v>479</v>
      </c>
      <c r="M51" s="64">
        <v>1</v>
      </c>
      <c r="N51" s="64" t="s">
        <v>479</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547</v>
      </c>
      <c r="L52" s="64">
        <v>500</v>
      </c>
      <c r="M52" s="64">
        <v>490</v>
      </c>
      <c r="N52" s="64">
        <v>461</v>
      </c>
      <c r="O52" s="65">
        <v>506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400</v>
      </c>
      <c r="L53" s="69">
        <v>331</v>
      </c>
      <c r="M53" s="69">
        <v>306</v>
      </c>
      <c r="N53" s="69">
        <v>299</v>
      </c>
      <c r="O53" s="70">
        <v>320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（２５８８）</cp:lastModifiedBy>
  <cp:lastPrinted>2016-04-15T10:53:11Z</cp:lastPrinted>
  <dcterms:created xsi:type="dcterms:W3CDTF">2016-02-15T01:54:16Z</dcterms:created>
  <dcterms:modified xsi:type="dcterms:W3CDTF">2016-04-28T02:38:47Z</dcterms:modified>
  <cp:category/>
</cp:coreProperties>
</file>