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305" yWindow="15" windowWidth="10200" windowHeight="8055" tabRatio="917"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BW39" i="9"/>
  <c r="BE39" i="9"/>
  <c r="AM39" i="9"/>
  <c r="U39" i="9"/>
  <c r="BW38" i="9"/>
  <c r="AM38" i="9"/>
  <c r="U38" i="9"/>
  <c r="AM37" i="9"/>
  <c r="BW36" i="9"/>
  <c r="BW37" i="9" s="1"/>
  <c r="AM36" i="9"/>
  <c r="BW35" i="9"/>
  <c r="CO34" i="9"/>
  <c r="CO35" i="9" s="1"/>
  <c r="CO36" i="9" s="1"/>
  <c r="CO37" i="9" s="1"/>
  <c r="CO38" i="9" s="1"/>
  <c r="CO39" i="9" s="1"/>
  <c r="BW34" i="9"/>
  <c r="C34" i="9"/>
  <c r="C35" i="9" l="1"/>
  <c r="C36" i="9" s="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E38" i="9" s="1"/>
  <c r="AM34" i="9"/>
  <c r="AM35" i="9" s="1"/>
</calcChain>
</file>

<file path=xl/sharedStrings.xml><?xml version="1.0" encoding="utf-8"?>
<sst xmlns="http://schemas.openxmlformats.org/spreadsheetml/2006/main" count="1021" uniqueCount="590">
  <si>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</si>
  <si>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</si>
  <si>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</si>
  <si>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</si>
  <si>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</si>
  <si>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</si>
  <si>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</si>
  <si>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</si>
  <si>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</si>
  <si>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</si>
  <si>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</si>
  <si>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</si>
  <si>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</si>
  <si>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</si>
  <si>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</si>
  <si>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</si>
  <si>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</si>
  <si>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</si>
  <si>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</si>
  <si>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</si>
  <si>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</si>
  <si>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</si>
  <si>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</si>
  <si>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</si>
  <si>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</si>
  <si>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</si>
  <si>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</si>
  <si>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</si>
  <si>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</si>
  <si>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</si>
  <si>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</si>
  <si>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</si>
  <si>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</si>
  <si>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</si>
  <si>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</si>
  <si>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</si>
  <si>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</si>
  <si>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</si>
  <si>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</si>
  <si>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</si>
  <si>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</si>
  <si>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</si>
  <si>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</si>
  <si>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</si>
  <si>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</si>
  <si>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</si>
  <si>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</si>
  <si>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</si>
  <si>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</si>
  <si>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</si>
  <si>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</si>
  <si>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</si>
  <si>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</si>
  <si>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</si>
  <si>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</si>
  <si>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</si>
  <si>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</si>
  <si>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</si>
  <si>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</si>
  <si>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</si>
  <si>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</si>
  <si>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</si>
  <si>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</si>
  <si>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</si>
  <si>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</si>
  <si>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</si>
  <si>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</si>
  <si>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</si>
  <si>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</si>
  <si>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</si>
  <si>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</si>
  <si>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</si>
  <si>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</si>
  <si>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</si>
  <si>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</si>
  <si>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</si>
  <si>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</si>
  <si>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</si>
  <si>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</si>
  <si>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</si>
  <si>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</si>
  <si>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</si>
  <si>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</si>
  <si>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</si>
  <si>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</si>
  <si>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</si>
  <si>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</si>
  <si>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</si>
  <si>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</si>
  <si>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</si>
  <si>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</si>
  <si>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</si>
  <si>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</si>
  <si>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</si>
  <si>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</si>
  <si>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</si>
  <si>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</si>
  <si>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</si>
  <si>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</si>
  <si>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</si>
  <si>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</si>
  <si>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</si>
  <si>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</si>
  <si>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</si>
  <si>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</si>
  <si>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</si>
  <si>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</si>
  <si>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</si>
  <si>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</si>
  <si>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</si>
  <si>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</si>
  <si>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</si>
  <si>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</si>
  <si>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</si>
  <si>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</si>
  <si>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</si>
  <si>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</si>
  <si>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</si>
  <si>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</si>
  <si>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</si>
  <si>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</si>
  <si>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</si>
  <si>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</si>
  <si>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</si>
  <si>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</si>
  <si>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</si>
  <si>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</si>
  <si>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</si>
  <si>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</si>
  <si>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</si>
  <si>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</si>
  <si>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</si>
  <si>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</si>
  <si>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</si>
  <si>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</si>
  <si>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土地造成事業特別会計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</si>
  <si>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</si>
  <si>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</si>
  <si>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</si>
  <si>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</si>
  <si>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</si>
  <si>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</si>
  <si>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</si>
  <si>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</si>
  <si>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</si>
  <si>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</si>
  <si>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</si>
  <si>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</si>
  <si>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</si>
  <si>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</si>
  <si>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</si>
  <si>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</si>
  <si>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</si>
  <si>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</si>
  <si>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</si>
  <si>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</si>
  <si>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</si>
  <si>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</si>
  <si>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</si>
  <si>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</si>
  <si>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</si>
  <si>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</si>
  <si>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</si>
  <si>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</si>
  <si>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</si>
  <si>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</si>
  <si>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</si>
  <si>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</si>
  <si>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</si>
  <si>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</si>
  <si>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</si>
  <si>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</si>
  <si>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</si>
  <si>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</si>
  <si>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</si>
  <si>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</si>
  <si>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</si>
  <si>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</si>
  <si>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</si>
  <si>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</si>
  <si>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</si>
  <si>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</si>
  <si>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</si>
  <si>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</si>
  <si>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</si>
  <si>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</si>
  <si>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</si>
  <si>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</si>
  <si>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</si>
  <si>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</si>
  <si>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</si>
  <si>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</si>
  <si>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</si>
  <si>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</si>
  <si>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和歌山県和歌山市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</si>
  <si>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</si>
  <si>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</si>
  <si>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</si>
  <si>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</si>
  <si>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</si>
  <si>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</si>
  <si>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</si>
  <si>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</si>
  <si>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</si>
  <si>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</si>
  <si>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</si>
  <si>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</si>
  <si>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</si>
  <si>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</si>
  <si>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</si>
  <si>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</si>
  <si>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</si>
  <si>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</si>
  <si>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</si>
  <si>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</si>
  <si>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</si>
  <si>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</si>
  <si>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</si>
  <si>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</si>
  <si>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</si>
  <si>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</si>
  <si>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</si>
  <si>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</si>
  <si>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</si>
  <si>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</si>
  <si>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</si>
  <si>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</si>
  <si>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</si>
  <si>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</si>
  <si>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</si>
  <si>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</si>
  <si>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</si>
  <si>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</si>
  <si>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</si>
  <si>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</si>
  <si>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</si>
  <si>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</si>
  <si>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</si>
  <si>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</si>
  <si>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</si>
  <si>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</si>
  <si>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</si>
  <si>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</si>
  <si>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</si>
  <si>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</si>
  <si>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</si>
  <si>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</si>
  <si>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</si>
  <si>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</si>
  <si>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</si>
  <si>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</si>
  <si>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</si>
  <si>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</si>
  <si>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</si>
  <si>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</si>
  <si>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</si>
  <si>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</si>
  <si>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</si>
  <si>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</si>
  <si>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</si>
  <si>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</si>
  <si>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</si>
  <si>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</si>
  <si>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</si>
  <si>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</si>
  <si>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</si>
  <si>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</si>
  <si>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</si>
  <si>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</si>
  <si>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</si>
  <si>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</si>
  <si>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</si>
  <si>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</si>
  <si>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</si>
  <si>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</si>
  <si>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</si>
  <si>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</si>
  <si>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</si>
  <si>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</si>
  <si>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</si>
  <si>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</si>
  <si>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</si>
  <si>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</si>
  <si>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</si>
  <si>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</si>
  <si>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</si>
  <si>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</si>
  <si>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</si>
  <si>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</si>
  <si>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</si>
  <si>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</si>
  <si>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</si>
  <si>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</si>
  <si>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</si>
  <si>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</si>
  <si>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</si>
  <si>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</si>
  <si>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</si>
  <si>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</si>
  <si>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</si>
  <si>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</si>
  <si>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</si>
  <si>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</si>
  <si>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</si>
  <si>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</si>
  <si>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</si>
  <si>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</si>
  <si>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</si>
  <si>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</si>
  <si>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</si>
  <si>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</si>
  <si>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</si>
  <si>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</si>
  <si>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</si>
  <si>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</si>
  <si>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</si>
  <si>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</si>
  <si>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</si>
  <si>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</si>
  <si>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</si>
  <si>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</si>
  <si>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</si>
  <si>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</si>
  <si>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</si>
  <si>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</si>
  <si>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</si>
  <si>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</si>
  <si>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</si>
  <si>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</si>
  <si>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</si>
  <si>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</si>
  <si>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</si>
  <si>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</si>
  <si>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</si>
  <si>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</si>
  <si>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</si>
  <si>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</si>
  <si>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</si>
  <si>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</si>
  <si>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</si>
  <si>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</si>
  <si>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</si>
  <si>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</si>
  <si>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</si>
  <si>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</si>
  <si>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和歌山県和歌山市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</si>
  <si>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</si>
  <si>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</si>
  <si>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</si>
  <si>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</si>
  <si>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</si>
  <si>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</si>
  <si>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</si>
  <si>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</si>
  <si>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</si>
  <si>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</si>
  <si>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</si>
  <si>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</si>
  <si>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</si>
  <si>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</si>
  <si>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</si>
  <si>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</si>
  <si>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</si>
  <si>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</si>
  <si>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</si>
  <si>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</si>
  <si>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</si>
  <si>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住宅改修資金貸付事業特別会計</t>
    <phoneticPr fontId="5"/>
  </si>
  <si>
    <t>住宅新築資金貸付事業特別会計</t>
    <phoneticPr fontId="5"/>
  </si>
  <si>
    <t>宅地取得資金貸付事業特別会計</t>
    <phoneticPr fontId="5"/>
  </si>
  <si>
    <t>母子寡婦福祉資金貸付事業特別会計</t>
    <phoneticPr fontId="5"/>
  </si>
  <si>
    <t>直轄事業用地先行取得事業特別会計</t>
    <phoneticPr fontId="5"/>
  </si>
  <si>
    <t>-</t>
    <phoneticPr fontId="5"/>
  </si>
  <si>
    <t>街路用地先行取得事業特別会計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</si>
  <si>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</si>
  <si>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</si>
  <si>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</si>
  <si>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</si>
  <si>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</si>
  <si>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</si>
  <si>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</si>
  <si>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</si>
  <si>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</si>
  <si>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</si>
  <si>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</si>
  <si>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</si>
  <si>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</si>
  <si>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</si>
  <si>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</si>
  <si>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</si>
  <si>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</si>
  <si>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</si>
  <si>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</si>
  <si>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</si>
  <si>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</si>
  <si>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卸売市場事業特別会計</t>
    <phoneticPr fontId="5"/>
  </si>
  <si>
    <t>-</t>
    <phoneticPr fontId="5"/>
  </si>
  <si>
    <t>法非適用企業</t>
    <phoneticPr fontId="5"/>
  </si>
  <si>
    <t>下水道事業特別会計</t>
    <phoneticPr fontId="5"/>
  </si>
  <si>
    <t>農業集落排水事業特別会計</t>
    <phoneticPr fontId="5"/>
  </si>
  <si>
    <t>漁業集落排水事業特別会計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</si>
  <si>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</si>
  <si>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</si>
  <si>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</si>
  <si>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</si>
  <si>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</si>
  <si>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</si>
  <si>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</si>
  <si>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</si>
  <si>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</si>
  <si>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</si>
  <si>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</si>
  <si>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</si>
  <si>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</si>
  <si>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</si>
  <si>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</si>
  <si>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</si>
  <si>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</si>
  <si>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</si>
  <si>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</si>
  <si>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</si>
  <si>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</si>
  <si>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</si>
  <si>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</si>
  <si>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</si>
  <si>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</si>
  <si>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</si>
  <si>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</si>
  <si>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</si>
  <si>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</si>
  <si>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</si>
  <si>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</si>
  <si>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</si>
  <si>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</si>
  <si>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</si>
  <si>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</si>
  <si>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</si>
  <si>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</si>
  <si>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</si>
  <si>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</si>
  <si>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</si>
  <si>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</si>
  <si>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</si>
  <si>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</si>
  <si>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</si>
  <si>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</si>
  <si>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</si>
  <si>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</si>
  <si>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</si>
  <si>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</si>
  <si>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</si>
  <si>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</si>
  <si>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</si>
  <si>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</si>
  <si>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</si>
  <si>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</si>
  <si>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</si>
  <si>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</si>
  <si>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</si>
  <si>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</si>
  <si>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</si>
  <si>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</si>
  <si>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</si>
  <si>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</si>
  <si>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土地造成事業特別会計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</si>
  <si>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</si>
  <si>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</si>
  <si>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</si>
  <si>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</si>
  <si>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</si>
  <si>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</si>
  <si>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</si>
  <si>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</si>
  <si>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</si>
  <si>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</si>
  <si>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</si>
  <si>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</si>
  <si>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</si>
  <si>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</si>
  <si>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</si>
  <si>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</si>
  <si>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</si>
  <si>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</si>
  <si>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</si>
  <si>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</si>
  <si>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</si>
  <si>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</si>
  <si>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</si>
  <si>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</si>
  <si>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</si>
  <si>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</si>
  <si>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</si>
  <si>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</si>
  <si>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</si>
  <si>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</si>
  <si>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</si>
  <si>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</si>
  <si>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</si>
  <si>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</si>
  <si>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</si>
  <si>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</si>
  <si>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</si>
  <si>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</si>
  <si>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</si>
  <si>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</si>
  <si>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</si>
  <si>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</si>
  <si>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</si>
  <si>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</si>
  <si>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</si>
  <si>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</si>
  <si>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</si>
  <si>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</si>
  <si>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</si>
  <si>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</si>
  <si>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</si>
  <si>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</si>
  <si>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</si>
  <si>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</si>
  <si>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</si>
  <si>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</si>
  <si>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</si>
  <si>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</si>
  <si>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</si>
  <si>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</si>
  <si>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</si>
  <si>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</si>
  <si>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</si>
  <si>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</si>
  <si>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</si>
  <si>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</si>
  <si>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</si>
  <si>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</si>
  <si>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</si>
  <si>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</si>
  <si>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</si>
  <si>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</si>
  <si>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</si>
  <si>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</si>
  <si>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</si>
  <si>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</si>
  <si>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</si>
  <si>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</si>
  <si>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</si>
  <si>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</si>
  <si>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</si>
  <si>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</si>
  <si>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1.07</t>
  </si>
  <si>
    <t>駐車場管理事業特別会計</t>
  </si>
  <si>
    <t>▲ 1.83</t>
  </si>
  <si>
    <t>▲ 2.17</t>
  </si>
  <si>
    <t>▲ 2.46</t>
  </si>
  <si>
    <t>▲ 2.55</t>
  </si>
  <si>
    <t>土地造成事業特別会計</t>
  </si>
  <si>
    <t>▲ 0.57</t>
  </si>
  <si>
    <t>▲ 1.37</t>
  </si>
  <si>
    <t>▲ 1.60</t>
  </si>
  <si>
    <t>住宅新築資金貸付事業特別会計</t>
  </si>
  <si>
    <t>▲ 0.77</t>
  </si>
  <si>
    <t>▲ 0.80</t>
  </si>
  <si>
    <t>▲ 0.83</t>
  </si>
  <si>
    <t>▲ 0.84</t>
  </si>
  <si>
    <t>▲ 0.85</t>
  </si>
  <si>
    <t>宅地取得資金貸付事業特別会計</t>
  </si>
  <si>
    <t>▲ 0.31</t>
  </si>
  <si>
    <t>▲ 0.33</t>
  </si>
  <si>
    <t>▲ 0.34</t>
  </si>
  <si>
    <t>▲ 0.35</t>
  </si>
  <si>
    <t>住宅改修資金貸付事業特別会計</t>
  </si>
  <si>
    <t>▲ 0.12</t>
  </si>
  <si>
    <t>▲ 0.11</t>
  </si>
  <si>
    <t>▲ 0.10</t>
  </si>
  <si>
    <t>▲ 0.09</t>
  </si>
  <si>
    <t>工業用水道事業会計</t>
  </si>
  <si>
    <t>水道事業会計</t>
  </si>
  <si>
    <t>一般会計</t>
  </si>
  <si>
    <t>その他会計（赤字）</t>
  </si>
  <si>
    <t>▲ 0.24</t>
  </si>
  <si>
    <t>その他会計（黒字）</t>
  </si>
  <si>
    <t>和歌山地方税回収機構（一般会計）</t>
    <rPh sb="0" eb="3">
      <t>ワカヤマ</t>
    </rPh>
    <rPh sb="3" eb="6">
      <t>チホウゼイ</t>
    </rPh>
    <rPh sb="6" eb="8">
      <t>カイシュウ</t>
    </rPh>
    <rPh sb="8" eb="10">
      <t>キコウ</t>
    </rPh>
    <rPh sb="11" eb="13">
      <t>イッパン</t>
    </rPh>
    <rPh sb="13" eb="15">
      <t>カイケイ</t>
    </rPh>
    <phoneticPr fontId="24"/>
  </si>
  <si>
    <t>和歌山県後期高齢者医療広域連合（一般会計）</t>
    <rPh sb="0" eb="4">
      <t>ワカ</t>
    </rPh>
    <rPh sb="4" eb="6">
      <t>コウキ</t>
    </rPh>
    <rPh sb="6" eb="8">
      <t>コウレイ</t>
    </rPh>
    <rPh sb="8" eb="9">
      <t>シャ</t>
    </rPh>
    <rPh sb="9" eb="11">
      <t>イリョウ</t>
    </rPh>
    <rPh sb="11" eb="13">
      <t>コウイキ</t>
    </rPh>
    <rPh sb="13" eb="15">
      <t>レンゴウ</t>
    </rPh>
    <rPh sb="16" eb="18">
      <t>イッパン</t>
    </rPh>
    <rPh sb="18" eb="20">
      <t>カイケイ</t>
    </rPh>
    <phoneticPr fontId="24"/>
  </si>
  <si>
    <t>和歌山県後期高齢者医療広域連合（特別会計）</t>
    <rPh sb="0" eb="4">
      <t>ワカ</t>
    </rPh>
    <rPh sb="4" eb="6">
      <t>コウキ</t>
    </rPh>
    <rPh sb="6" eb="8">
      <t>コウレイ</t>
    </rPh>
    <rPh sb="8" eb="9">
      <t>シャ</t>
    </rPh>
    <rPh sb="9" eb="11">
      <t>イリョウ</t>
    </rPh>
    <rPh sb="11" eb="13">
      <t>コウイキ</t>
    </rPh>
    <rPh sb="13" eb="15">
      <t>レンゴウ</t>
    </rPh>
    <rPh sb="16" eb="18">
      <t>トクベツ</t>
    </rPh>
    <rPh sb="18" eb="20">
      <t>カイケイ</t>
    </rPh>
    <phoneticPr fontId="24"/>
  </si>
  <si>
    <t>和歌山県住宅新築資金等貸付金回収管理組合（一般会計）</t>
    <rPh sb="0" eb="4">
      <t>ワカヤマケン</t>
    </rPh>
    <rPh sb="4" eb="6">
      <t>ジュウタク</t>
    </rPh>
    <rPh sb="6" eb="8">
      <t>シンチク</t>
    </rPh>
    <rPh sb="8" eb="11">
      <t>シキントウ</t>
    </rPh>
    <rPh sb="11" eb="13">
      <t>カシツケ</t>
    </rPh>
    <rPh sb="13" eb="14">
      <t>キン</t>
    </rPh>
    <rPh sb="14" eb="16">
      <t>カイシュウ</t>
    </rPh>
    <rPh sb="16" eb="18">
      <t>カンリ</t>
    </rPh>
    <rPh sb="18" eb="20">
      <t>クミアイ</t>
    </rPh>
    <rPh sb="21" eb="23">
      <t>イッパン</t>
    </rPh>
    <rPh sb="23" eb="25">
      <t>カイケイ</t>
    </rPh>
    <phoneticPr fontId="24"/>
  </si>
  <si>
    <t>和歌山市中小企業勤労者福祉サービスセンター</t>
    <rPh sb="0" eb="4">
      <t>ワカヤマシ</t>
    </rPh>
    <rPh sb="4" eb="6">
      <t>チュウショウ</t>
    </rPh>
    <rPh sb="6" eb="8">
      <t>キギョウ</t>
    </rPh>
    <rPh sb="8" eb="11">
      <t>キンロウシャ</t>
    </rPh>
    <rPh sb="11" eb="13">
      <t>フクシ</t>
    </rPh>
    <phoneticPr fontId="24"/>
  </si>
  <si>
    <t>ぶらくり</t>
  </si>
  <si>
    <t>和歌山市清掃</t>
    <rPh sb="0" eb="4">
      <t>ワカ</t>
    </rPh>
    <rPh sb="4" eb="6">
      <t>セイソウ</t>
    </rPh>
    <phoneticPr fontId="24"/>
  </si>
  <si>
    <t>和歌山市文化スポーツ振興財団</t>
    <rPh sb="0" eb="4">
      <t>ワカヤマシ</t>
    </rPh>
    <rPh sb="4" eb="14">
      <t>ブン</t>
    </rPh>
    <phoneticPr fontId="24"/>
  </si>
  <si>
    <t>和歌山市地域地場産産業振興センター</t>
    <rPh sb="0" eb="4">
      <t>ワカヤマシ</t>
    </rPh>
    <rPh sb="4" eb="6">
      <t>チイキ</t>
    </rPh>
    <rPh sb="6" eb="8">
      <t>ジバ</t>
    </rPh>
    <rPh sb="8" eb="9">
      <t>サン</t>
    </rPh>
    <rPh sb="9" eb="13">
      <t>サンギョウシンコウ</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</si>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</sst>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43334</c:v>
                </c:pt>
                <c:pt idx="1">
                  <c:v>26917</c:v>
                </c:pt>
                <c:pt idx="2">
                  <c:v>21247</c:v>
                </c:pt>
                <c:pt idx="3">
                  <c:v>39558</c:v>
                </c:pt>
                <c:pt idx="4">
                  <c:v>48539</c:v>
                </c:pt>
              </c:numCache>
            </c:numRef>
          </c:val>
          <c:smooth val="0"/>
        </c:ser>
        <c:dLbls>
          <c:showLegendKey val="0"/>
          <c:showVal val="0"/>
          <c:showCatName val="0"/>
          <c:showSerName val="0"/>
          <c:showPercent val="0"/>
          <c:showBubbleSize val="0"/>
        </c:dLbls>
        <c:marker val="1"/>
        <c:smooth val="0"/>
        <c:axId val="121401344"/>
        <c:axId val="121403264"/>
      </c:lineChart>
      <c:catAx>
        <c:axId val="121401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03264"/>
        <c:crosses val="autoZero"/>
        <c:auto val="1"/>
        <c:lblAlgn val="ctr"/>
        <c:lblOffset val="100"/>
        <c:tickLblSkip val="1"/>
        <c:tickMarkSkip val="1"/>
        <c:noMultiLvlLbl val="0"/>
      </c:catAx>
      <c:valAx>
        <c:axId val="1214032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0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2.13</c:v>
                </c:pt>
                <c:pt idx="1">
                  <c:v>1.5</c:v>
                </c:pt>
                <c:pt idx="2">
                  <c:v>0.67</c:v>
                </c:pt>
                <c:pt idx="3">
                  <c:v>1.99</c:v>
                </c:pt>
                <c:pt idx="4">
                  <c:v>0.56000000000000005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8.4600000000000009</c:v>
                </c:pt>
                <c:pt idx="1">
                  <c:v>10.119999999999999</c:v>
                </c:pt>
                <c:pt idx="2">
                  <c:v>11.52</c:v>
                </c:pt>
                <c:pt idx="3">
                  <c:v>12.41</c:v>
                </c:pt>
                <c:pt idx="4">
                  <c:v>12.68</c:v>
                </c:pt>
              </c:numCache>
            </c:numRef>
          </c:val>
        </c:ser>
        <c:dLbls>
          <c:showLegendKey val="0"/>
          <c:showVal val="0"/>
          <c:showCatName val="0"/>
          <c:showSerName val="0"/>
          <c:showPercent val="0"/>
          <c:showBubbleSize val="0"/>
        </c:dLbls>
        <c:gapWidth val="250"/>
        <c:overlap val="100"/>
        <c:axId val="126986496"/>
        <c:axId val="12698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1.58</c:v>
                </c:pt>
                <c:pt idx="1">
                  <c:v>1.06</c:v>
                </c:pt>
                <c:pt idx="2">
                  <c:v>0.55000000000000004</c:v>
                </c:pt>
                <c:pt idx="3">
                  <c:v>2.2999999999999998</c:v>
                </c:pt>
                <c:pt idx="4">
                  <c:v>-1.07</c:v>
                </c:pt>
              </c:numCache>
            </c:numRef>
          </c:val>
          <c:smooth val="0"/>
        </c:ser>
        <c:dLbls>
          <c:showLegendKey val="0"/>
          <c:showVal val="0"/>
          <c:showCatName val="0"/>
          <c:showSerName val="0"/>
          <c:showPercent val="0"/>
          <c:showBubbleSize val="0"/>
        </c:dLbls>
        <c:marker val="1"/>
        <c:smooth val="0"/>
        <c:axId val="126986496"/>
        <c:axId val="126988672"/>
      </c:lineChart>
      <c:catAx>
        <c:axId val="12698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988672"/>
        <c:crosses val="autoZero"/>
        <c:auto val="1"/>
        <c:lblAlgn val="ctr"/>
        <c:lblOffset val="100"/>
        <c:tickLblSkip val="1"/>
        <c:tickMarkSkip val="1"/>
        <c:noMultiLvlLbl val="0"/>
      </c:catAx>
      <c:valAx>
        <c:axId val="12698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8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0.27</c:v>
                </c:pt>
                <c:pt idx="2">
                  <c:v>#N/A</c:v>
                </c:pt>
                <c:pt idx="3">
                  <c:v>0.04</c:v>
                </c:pt>
                <c:pt idx="4">
                  <c:v>#N/A</c:v>
                </c:pt>
                <c:pt idx="5">
                  <c:v>1.26</c:v>
                </c:pt>
                <c:pt idx="6">
                  <c:v>#N/A</c:v>
                </c:pt>
                <c:pt idx="7">
                  <c:v>1.93</c:v>
                </c:pt>
                <c:pt idx="8">
                  <c:v>#N/A</c:v>
                </c:pt>
                <c:pt idx="9">
                  <c:v>1.79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2.17</c:v>
                </c:pt>
                <c:pt idx="1">
                  <c:v>#N/A</c:v>
                </c:pt>
                <c:pt idx="2">
                  <c:v>0.24</c:v>
                </c:pt>
                <c:pt idx="3">
                  <c:v>#N/A</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3.34</c:v>
                </c:pt>
                <c:pt idx="2">
                  <c:v>#N/A</c:v>
                </c:pt>
                <c:pt idx="3">
                  <c:v>2.75</c:v>
                </c:pt>
                <c:pt idx="4">
                  <c:v>#N/A</c:v>
                </c:pt>
                <c:pt idx="5">
                  <c:v>1.94</c:v>
                </c:pt>
                <c:pt idx="6">
                  <c:v>#N/A</c:v>
                </c:pt>
                <c:pt idx="7">
                  <c:v>3.26</c:v>
                </c:pt>
                <c:pt idx="8">
                  <c:v>#N/A</c:v>
                </c:pt>
                <c:pt idx="9">
                  <c:v>1.85</c:v>
                </c:pt>
              </c:numCache>
            </c:numRef>
          </c:val>
        </c:ser>
        <c:ser>
          <c:idx val="3"/>
          <c:order val="3"/>
          <c:tx>
            <c:strRef>
              <c:f>データシート!$A$30</c:f>
              <c:strCache>
                <c:ptCount val="1"/>
                <c:pt idx="0">
                  <c:v>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5.0999999999999996</c:v>
                </c:pt>
                <c:pt idx="2">
                  <c:v>#N/A</c:v>
                </c:pt>
                <c:pt idx="3">
                  <c:v>4.33</c:v>
                </c:pt>
                <c:pt idx="4">
                  <c:v>#N/A</c:v>
                </c:pt>
                <c:pt idx="5">
                  <c:v>4.45</c:v>
                </c:pt>
                <c:pt idx="6">
                  <c:v>#N/A</c:v>
                </c:pt>
                <c:pt idx="7">
                  <c:v>4.6900000000000004</c:v>
                </c:pt>
                <c:pt idx="8">
                  <c:v>#N/A</c:v>
                </c:pt>
                <c:pt idx="9">
                  <c:v>4.82</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4.63</c:v>
                </c:pt>
                <c:pt idx="2">
                  <c:v>#N/A</c:v>
                </c:pt>
                <c:pt idx="3">
                  <c:v>4.7300000000000004</c:v>
                </c:pt>
                <c:pt idx="4">
                  <c:v>#N/A</c:v>
                </c:pt>
                <c:pt idx="5">
                  <c:v>4.7699999999999996</c:v>
                </c:pt>
                <c:pt idx="6">
                  <c:v>#N/A</c:v>
                </c:pt>
                <c:pt idx="7">
                  <c:v>4.96</c:v>
                </c:pt>
                <c:pt idx="8">
                  <c:v>#N/A</c:v>
                </c:pt>
                <c:pt idx="9">
                  <c:v>4.97</c:v>
                </c:pt>
              </c:numCache>
            </c:numRef>
          </c:val>
        </c:ser>
        <c:ser>
          <c:idx val="5"/>
          <c:order val="5"/>
          <c:tx>
            <c:strRef>
              <c:f>データシート!$A$32</c:f>
              <c:strCache>
                <c:ptCount val="1"/>
                <c:pt idx="0">
                  <c:v>住宅改修資金貸付事業特別会計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0.12</c:v>
                </c:pt>
                <c:pt idx="1">
                  <c:v>#N/A</c:v>
                </c:pt>
                <c:pt idx="2">
                  <c:v>0.11</c:v>
                </c:pt>
                <c:pt idx="3">
                  <c:v>#N/A</c:v>
                </c:pt>
                <c:pt idx="4">
                  <c:v>0.11</c:v>
                </c:pt>
                <c:pt idx="5">
                  <c:v>#N/A</c:v>
                </c:pt>
                <c:pt idx="6">
                  <c:v>0.1</c:v>
                </c:pt>
                <c:pt idx="7">
                  <c:v>#N/A</c:v>
                </c:pt>
                <c:pt idx="8">
                  <c:v>0.09</c:v>
                </c:pt>
                <c:pt idx="9">
                  <c:v>#N/A</c:v>
                </c:pt>
              </c:numCache>
            </c:numRef>
          </c:val>
        </c:ser>
        <c:ser>
          <c:idx val="6"/>
          <c:order val="6"/>
          <c:tx>
            <c:strRef>
              <c:f>データシート!$A$33</c:f>
              <c:strCache>
                <c:ptCount val="1"/>
                <c:pt idx="0">
                  <c:v>宅地取得資金貸付事業特別会計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0.31</c:v>
                </c:pt>
                <c:pt idx="1">
                  <c:v>#N/A</c:v>
                </c:pt>
                <c:pt idx="2">
                  <c:v>0.33</c:v>
                </c:pt>
                <c:pt idx="3">
                  <c:v>#N/A</c:v>
                </c:pt>
                <c:pt idx="4">
                  <c:v>0.34</c:v>
                </c:pt>
                <c:pt idx="5">
                  <c:v>#N/A</c:v>
                </c:pt>
                <c:pt idx="6">
                  <c:v>0.35</c:v>
                </c:pt>
                <c:pt idx="7">
                  <c:v>#N/A</c:v>
                </c:pt>
                <c:pt idx="8">
                  <c:v>0.35</c:v>
                </c:pt>
                <c:pt idx="9">
                  <c:v>#N/A</c:v>
                </c:pt>
              </c:numCache>
            </c:numRef>
          </c:val>
        </c:ser>
        <c:ser>
          <c:idx val="7"/>
          <c:order val="7"/>
          <c:tx>
            <c:strRef>
              <c:f>データシート!$A$34</c:f>
              <c:strCache>
                <c:ptCount val="1"/>
                <c:pt idx="0">
                  <c:v>住宅新築資金貸付事業特別会計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0.77</c:v>
                </c:pt>
                <c:pt idx="1">
                  <c:v>#N/A</c:v>
                </c:pt>
                <c:pt idx="2">
                  <c:v>0.8</c:v>
                </c:pt>
                <c:pt idx="3">
                  <c:v>#N/A</c:v>
                </c:pt>
                <c:pt idx="4">
                  <c:v>0.83</c:v>
                </c:pt>
                <c:pt idx="5">
                  <c:v>#N/A</c:v>
                </c:pt>
                <c:pt idx="6">
                  <c:v>0.84</c:v>
                </c:pt>
                <c:pt idx="7">
                  <c:v>#N/A</c:v>
                </c:pt>
                <c:pt idx="8">
                  <c:v>0.85</c:v>
                </c:pt>
                <c:pt idx="9">
                  <c:v>#N/A</c:v>
                </c:pt>
              </c:numCache>
            </c:numRef>
          </c:val>
        </c:ser>
        <c:ser>
          <c:idx val="8"/>
          <c:order val="8"/>
          <c:tx>
            <c:strRef>
              <c:f>データシート!$A$35</c:f>
              <c:strCache>
                <c:ptCount val="1"/>
                <c:pt idx="0">
                  <c:v>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0.56999999999999995</c:v>
                </c:pt>
                <c:pt idx="5">
                  <c:v>#N/A</c:v>
                </c:pt>
                <c:pt idx="6">
                  <c:v>1.37</c:v>
                </c:pt>
                <c:pt idx="7">
                  <c:v>#N/A</c:v>
                </c:pt>
                <c:pt idx="8">
                  <c:v>1.6</c:v>
                </c:pt>
                <c:pt idx="9">
                  <c:v>#N/A</c:v>
                </c:pt>
              </c:numCache>
            </c:numRef>
          </c:val>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1.83</c:v>
                </c:pt>
                <c:pt idx="1">
                  <c:v>#N/A</c:v>
                </c:pt>
                <c:pt idx="2">
                  <c:v>2.17</c:v>
                </c:pt>
                <c:pt idx="3">
                  <c:v>#N/A</c:v>
                </c:pt>
                <c:pt idx="4">
                  <c:v>2.46</c:v>
                </c:pt>
                <c:pt idx="5">
                  <c:v>#N/A</c:v>
                </c:pt>
                <c:pt idx="6">
                  <c:v>2.5499999999999998</c:v>
                </c:pt>
                <c:pt idx="7">
                  <c:v>#N/A</c:v>
                </c:pt>
                <c:pt idx="8">
                  <c:v>2.5499999999999998</c:v>
                </c:pt>
                <c:pt idx="9">
                  <c:v>#N/A</c:v>
                </c:pt>
              </c:numCache>
            </c:numRef>
          </c:val>
        </c:ser>
        <c:dLbls>
          <c:showLegendKey val="0"/>
          <c:showVal val="0"/>
          <c:showCatName val="0"/>
          <c:showSerName val="0"/>
          <c:showPercent val="0"/>
          <c:showBubbleSize val="0"/>
        </c:dLbls>
        <c:gapWidth val="150"/>
        <c:overlap val="100"/>
        <c:axId val="132408064"/>
        <c:axId val="132409600"/>
      </c:barChart>
      <c:catAx>
        <c:axId val="1324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09600"/>
        <c:crosses val="autoZero"/>
        <c:auto val="1"/>
        <c:lblAlgn val="ctr"/>
        <c:lblOffset val="100"/>
        <c:tickLblSkip val="1"/>
        <c:tickMarkSkip val="1"/>
        <c:noMultiLvlLbl val="0"/>
      </c:catAx>
      <c:valAx>
        <c:axId val="13240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0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13834</c:v>
                </c:pt>
                <c:pt idx="5">
                  <c:v>14334</c:v>
                </c:pt>
                <c:pt idx="8">
                  <c:v>14007</c:v>
                </c:pt>
                <c:pt idx="11">
                  <c:v>14037</c:v>
                </c:pt>
                <c:pt idx="14">
                  <c:v>14308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19</c:v>
                </c:pt>
                <c:pt idx="3">
                  <c:v>12</c:v>
                </c:pt>
                <c:pt idx="6">
                  <c:v>6</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151</c:v>
                </c:pt>
                <c:pt idx="3">
                  <c:v>75</c:v>
                </c:pt>
                <c:pt idx="6">
                  <c:v>8</c:v>
                </c:pt>
                <c:pt idx="9">
                  <c:v>5</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6154</c:v>
                </c:pt>
                <c:pt idx="3">
                  <c:v>6158</c:v>
                </c:pt>
                <c:pt idx="6">
                  <c:v>6162</c:v>
                </c:pt>
                <c:pt idx="9">
                  <c:v>6263</c:v>
                </c:pt>
                <c:pt idx="12">
                  <c:v>6371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15355</c:v>
                </c:pt>
                <c:pt idx="3">
                  <c:v>15684</c:v>
                </c:pt>
                <c:pt idx="6">
                  <c:v>15515</c:v>
                </c:pt>
                <c:pt idx="9">
                  <c:v>15257</c:v>
                </c:pt>
                <c:pt idx="12">
                  <c:v>15804</c:v>
                </c:pt>
              </c:numCache>
            </c:numRef>
          </c:val>
        </c:ser>
        <c:dLbls>
          <c:showLegendKey val="0"/>
          <c:showVal val="0"/>
          <c:showCatName val="0"/>
          <c:showSerName val="0"/>
          <c:showPercent val="0"/>
          <c:showBubbleSize val="0"/>
        </c:dLbls>
        <c:gapWidth val="100"/>
        <c:overlap val="100"/>
        <c:axId val="126013440"/>
        <c:axId val="12601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7845</c:v>
                </c:pt>
                <c:pt idx="2">
                  <c:v>#N/A</c:v>
                </c:pt>
                <c:pt idx="3">
                  <c:v>#N/A</c:v>
                </c:pt>
                <c:pt idx="4">
                  <c:v>7595</c:v>
                </c:pt>
                <c:pt idx="5">
                  <c:v>#N/A</c:v>
                </c:pt>
                <c:pt idx="6">
                  <c:v>#N/A</c:v>
                </c:pt>
                <c:pt idx="7">
                  <c:v>7684</c:v>
                </c:pt>
                <c:pt idx="8">
                  <c:v>#N/A</c:v>
                </c:pt>
                <c:pt idx="9">
                  <c:v>#N/A</c:v>
                </c:pt>
                <c:pt idx="10">
                  <c:v>7490</c:v>
                </c:pt>
                <c:pt idx="11">
                  <c:v>#N/A</c:v>
                </c:pt>
                <c:pt idx="12">
                  <c:v>#N/A</c:v>
                </c:pt>
                <c:pt idx="13">
                  <c:v>7877</c:v>
                </c:pt>
                <c:pt idx="14">
                  <c:v>#N/A</c:v>
                </c:pt>
              </c:numCache>
            </c:numRef>
          </c:val>
          <c:smooth val="0"/>
        </c:ser>
        <c:dLbls>
          <c:showLegendKey val="0"/>
          <c:showVal val="0"/>
          <c:showCatName val="0"/>
          <c:showSerName val="0"/>
          <c:showPercent val="0"/>
          <c:showBubbleSize val="0"/>
        </c:dLbls>
        <c:marker val="1"/>
        <c:smooth val="0"/>
        <c:axId val="126013440"/>
        <c:axId val="126015360"/>
      </c:lineChart>
      <c:catAx>
        <c:axId val="1260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15360"/>
        <c:crosses val="autoZero"/>
        <c:auto val="1"/>
        <c:lblAlgn val="ctr"/>
        <c:lblOffset val="100"/>
        <c:tickLblSkip val="1"/>
        <c:tickMarkSkip val="1"/>
        <c:noMultiLvlLbl val="0"/>
      </c:catAx>
      <c:valAx>
        <c:axId val="12601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131732</c:v>
                </c:pt>
                <c:pt idx="5">
                  <c:v>133041</c:v>
                </c:pt>
                <c:pt idx="8">
                  <c:v>135403</c:v>
                </c:pt>
                <c:pt idx="11">
                  <c:v>138720</c:v>
                </c:pt>
                <c:pt idx="14">
                  <c:v>141035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45809</c:v>
                </c:pt>
                <c:pt idx="5">
                  <c:v>44936</c:v>
                </c:pt>
                <c:pt idx="8">
                  <c:v>44892</c:v>
                </c:pt>
                <c:pt idx="11">
                  <c:v>47581</c:v>
                </c:pt>
                <c:pt idx="14">
                  <c:v>47729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10172</c:v>
                </c:pt>
                <c:pt idx="5">
                  <c:v>11540</c:v>
                </c:pt>
                <c:pt idx="8">
                  <c:v>12817</c:v>
                </c:pt>
                <c:pt idx="11">
                  <c:v>13399</c:v>
                </c:pt>
                <c:pt idx="14">
                  <c:v>13592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7406</c:v>
                </c:pt>
                <c:pt idx="3">
                  <c:v>5699</c:v>
                </c:pt>
                <c:pt idx="6">
                  <c:v>5235</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23899</c:v>
                </c:pt>
                <c:pt idx="3">
                  <c:v>23674</c:v>
                </c:pt>
                <c:pt idx="6">
                  <c:v>23485</c:v>
                </c:pt>
                <c:pt idx="9">
                  <c:v>22901</c:v>
                </c:pt>
                <c:pt idx="12">
                  <c:v>21653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107583</c:v>
                </c:pt>
                <c:pt idx="3">
                  <c:v>106032</c:v>
                </c:pt>
                <c:pt idx="6">
                  <c:v>103266</c:v>
                </c:pt>
                <c:pt idx="9">
                  <c:v>99325</c:v>
                </c:pt>
                <c:pt idx="12">
                  <c:v>96926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622</c:v>
                </c:pt>
                <c:pt idx="3">
                  <c:v>119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153578</c:v>
                </c:pt>
                <c:pt idx="3">
                  <c:v>152556</c:v>
                </c:pt>
                <c:pt idx="6">
                  <c:v>152329</c:v>
                </c:pt>
                <c:pt idx="9">
                  <c:v>163503</c:v>
                </c:pt>
                <c:pt idx="12">
                  <c:v>167419</c:v>
                </c:pt>
              </c:numCache>
            </c:numRef>
          </c:val>
        </c:ser>
        <c:dLbls>
          <c:showLegendKey val="0"/>
          <c:showVal val="0"/>
          <c:showCatName val="0"/>
          <c:showSerName val="0"/>
          <c:showPercent val="0"/>
          <c:showBubbleSize val="0"/>
        </c:dLbls>
        <c:gapWidth val="100"/>
        <c:overlap val="100"/>
        <c:axId val="113446912"/>
        <c:axId val="113448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105375</c:v>
                </c:pt>
                <c:pt idx="2">
                  <c:v>#N/A</c:v>
                </c:pt>
                <c:pt idx="3">
                  <c:v>#N/A</c:v>
                </c:pt>
                <c:pt idx="4">
                  <c:v>98561</c:v>
                </c:pt>
                <c:pt idx="5">
                  <c:v>#N/A</c:v>
                </c:pt>
                <c:pt idx="6">
                  <c:v>#N/A</c:v>
                </c:pt>
                <c:pt idx="7">
                  <c:v>91204</c:v>
                </c:pt>
                <c:pt idx="8">
                  <c:v>#N/A</c:v>
                </c:pt>
                <c:pt idx="9">
                  <c:v>#N/A</c:v>
                </c:pt>
                <c:pt idx="10">
                  <c:v>86030</c:v>
                </c:pt>
                <c:pt idx="11">
                  <c:v>#N/A</c:v>
                </c:pt>
                <c:pt idx="12">
                  <c:v>#N/A</c:v>
                </c:pt>
                <c:pt idx="13">
                  <c:v>83643</c:v>
                </c:pt>
                <c:pt idx="14">
                  <c:v>#N/A</c:v>
                </c:pt>
              </c:numCache>
            </c:numRef>
          </c:val>
          <c:smooth val="0"/>
        </c:ser>
        <c:dLbls>
          <c:showLegendKey val="0"/>
          <c:showVal val="0"/>
          <c:showCatName val="0"/>
          <c:showSerName val="0"/>
          <c:showPercent val="0"/>
          <c:showBubbleSize val="0"/>
        </c:dLbls>
        <c:marker val="1"/>
        <c:smooth val="0"/>
        <c:axId val="113446912"/>
        <c:axId val="113448832"/>
      </c:lineChart>
      <c:catAx>
        <c:axId val="1134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448832"/>
        <c:crosses val="autoZero"/>
        <c:auto val="1"/>
        <c:lblAlgn val="ctr"/>
        <c:lblOffset val="100"/>
        <c:tickLblSkip val="1"/>
        <c:tickMarkSkip val="1"/>
        <c:noMultiLvlLbl val="0"/>
      </c:catAx>
      <c:valAx>
        <c:axId val="11344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377,208
373,955
208.84
145,943,095
145,049,782
439,128
78,079,880
166,592,083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臨時財政対策債償還費の増加などで基準財政需要額は増加となっているが、地方消費税交付金の増等で基準財政収入額も増加しているため、</a:t>
          </a:r>
          <a:r>
            <a:rPr lang="ja-JP" altLang="ja-JP" sz="1100" b="0" i="0" baseline="0">
              <a:solidFill>
                <a:sysClr val="windowText" lastClr="000000"/>
              </a:solidFill>
              <a:effectLst/>
              <a:latin typeface="+mn-lt"/>
              <a:ea typeface="+mn-ea"/>
              <a:cs typeface="+mn-cs"/>
            </a:rPr>
            <a:t>財政力指数は前年と変らず０．７９ポイントと横ばいとなっている。厳しい経済情勢の中、市税等の大幅な増収は見込めない状況にあり、今後も同様の状況が続くと思われる。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81280</xdr:rowOff>
    </xdr:from>
    <xdr:to>
      <xdr:col>7</xdr:col>
      <xdr:colOff>152400</xdr:colOff>
      <xdr:row>39</xdr:row>
      <xdr:rowOff>81280</xdr:rowOff>
    </xdr:to>
    <xdr:cxnSp macro="">
      <xdr:nvCxnSpPr>
        <xdr:cNvPr id="65" name="直線コネクタ 64"/>
        <xdr:cNvCxnSpPr/>
      </xdr:nvCxnSpPr>
      <xdr:spPr>
        <a:xfrm>
          <a:off x="4114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81280</xdr:rowOff>
    </xdr:to>
    <xdr:cxnSp macro="">
      <xdr:nvCxnSpPr>
        <xdr:cNvPr id="68" name="直線コネクタ 67"/>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81280</xdr:rowOff>
    </xdr:to>
    <xdr:cxnSp macro="">
      <xdr:nvCxnSpPr>
        <xdr:cNvPr id="71" name="直線コネクタ 70"/>
        <xdr:cNvCxnSpPr/>
      </xdr:nvCxnSpPr>
      <xdr:spPr>
        <a:xfrm>
          <a:off x="2336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33020</xdr:rowOff>
    </xdr:from>
    <xdr:to>
      <xdr:col>3</xdr:col>
      <xdr:colOff>279400</xdr:colOff>
      <xdr:row>39</xdr:row>
      <xdr:rowOff>57150</xdr:rowOff>
    </xdr:to>
    <xdr:cxnSp macro="">
      <xdr:nvCxnSpPr>
        <xdr:cNvPr id="74" name="直線コネクタ 73"/>
        <xdr:cNvCxnSpPr/>
      </xdr:nvCxnSpPr>
      <xdr:spPr>
        <a:xfrm>
          <a:off x="1447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30480</xdr:rowOff>
    </xdr:from>
    <xdr:to>
      <xdr:col>7</xdr:col>
      <xdr:colOff>203200</xdr:colOff>
      <xdr:row>39</xdr:row>
      <xdr:rowOff>132080</xdr:rowOff>
    </xdr:to>
    <xdr:sp macro="" textlink="">
      <xdr:nvSpPr>
        <xdr:cNvPr id="84" name="円/楕円 83"/>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47007</xdr:rowOff>
    </xdr:from>
    <xdr:ext cx="762000" cy="259045"/>
    <xdr:sp macro="" textlink="">
      <xdr:nvSpPr>
        <xdr:cNvPr id="85"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6" name="円/楕円 85"/>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7" name="テキスト ボックス 86"/>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8" name="円/楕円 87"/>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89" name="テキスト ボックス 88"/>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0" name="円/楕円 89"/>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1" name="テキスト ボックス 90"/>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92" name="円/楕円 91"/>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93" name="テキスト ボックス 92"/>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委託料において、人事給与・税統合システム開発委託や、予防接種委託料等の増等により１２．８億円の増や、人事院勧告による人件費の増、臨時財政対策債や第三セクター等改革推進債の償還などで全体で約４０億円の増加となったため、</a:t>
          </a:r>
          <a:r>
            <a:rPr lang="ja-JP" altLang="ja-JP" sz="1100" b="0" i="0" baseline="0">
              <a:solidFill>
                <a:sysClr val="windowText" lastClr="000000"/>
              </a:solidFill>
              <a:effectLst/>
              <a:latin typeface="+mn-lt"/>
              <a:ea typeface="+mn-ea"/>
              <a:cs typeface="+mn-cs"/>
            </a:rPr>
            <a:t>経常収支比率は前年比</a:t>
          </a:r>
          <a:r>
            <a:rPr lang="ja-JP" altLang="en-US" sz="1100" b="0" i="0" baseline="0">
              <a:solidFill>
                <a:sysClr val="windowText" lastClr="000000"/>
              </a:solidFill>
              <a:effectLst/>
              <a:latin typeface="+mn-lt"/>
              <a:ea typeface="+mn-ea"/>
              <a:cs typeface="+mn-cs"/>
            </a:rPr>
            <a:t>３．８</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悪化</a:t>
          </a:r>
          <a:r>
            <a:rPr lang="ja-JP" altLang="ja-JP" sz="1100" b="0" i="0" baseline="0">
              <a:solidFill>
                <a:sysClr val="windowText" lastClr="000000"/>
              </a:solidFill>
              <a:effectLst/>
              <a:latin typeface="+mn-lt"/>
              <a:ea typeface="+mn-ea"/>
              <a:cs typeface="+mn-cs"/>
            </a:rPr>
            <a:t>となった。今後も</a:t>
          </a:r>
          <a:r>
            <a:rPr lang="ja-JP" altLang="en-US" sz="1100" b="0" i="0" baseline="0">
              <a:solidFill>
                <a:sysClr val="windowText" lastClr="000000"/>
              </a:solidFill>
              <a:effectLst/>
              <a:latin typeface="+mn-lt"/>
              <a:ea typeface="+mn-ea"/>
              <a:cs typeface="+mn-cs"/>
            </a:rPr>
            <a:t>公共施設の効率化や、国体終了後の</a:t>
          </a:r>
          <a:r>
            <a:rPr lang="ja-JP" altLang="ja-JP" sz="1100" b="0" i="0" baseline="0">
              <a:solidFill>
                <a:sysClr val="windowText" lastClr="000000"/>
              </a:solidFill>
              <a:effectLst/>
              <a:latin typeface="+mn-lt"/>
              <a:ea typeface="+mn-ea"/>
              <a:cs typeface="+mn-cs"/>
            </a:rPr>
            <a:t>人件費等の削減を行い、比率の改善につとめていく。</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66</xdr:row>
      <xdr:rowOff>130810</xdr:rowOff>
    </xdr:to>
    <xdr:cxnSp macro="">
      <xdr:nvCxnSpPr>
        <xdr:cNvPr id="126" name="直線コネクタ 125"/>
        <xdr:cNvCxnSpPr/>
      </xdr:nvCxnSpPr>
      <xdr:spPr>
        <a:xfrm>
          <a:off x="4114800" y="1126312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118872</xdr:rowOff>
    </xdr:from>
    <xdr:to>
      <xdr:col>6</xdr:col>
      <xdr:colOff>0</xdr:colOff>
      <xdr:row>66</xdr:row>
      <xdr:rowOff>53594</xdr:rowOff>
    </xdr:to>
    <xdr:cxnSp macro="">
      <xdr:nvCxnSpPr>
        <xdr:cNvPr id="129" name="直線コネクタ 128"/>
        <xdr:cNvCxnSpPr/>
      </xdr:nvCxnSpPr>
      <xdr:spPr>
        <a:xfrm flipV="1">
          <a:off x="3225800" y="1126312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53594</xdr:rowOff>
    </xdr:to>
    <xdr:cxnSp macro="">
      <xdr:nvCxnSpPr>
        <xdr:cNvPr id="132" name="直線コネクタ 131"/>
        <xdr:cNvCxnSpPr/>
      </xdr:nvCxnSpPr>
      <xdr:spPr>
        <a:xfrm>
          <a:off x="2336800" y="112534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51308</xdr:rowOff>
    </xdr:from>
    <xdr:to>
      <xdr:col>3</xdr:col>
      <xdr:colOff>279400</xdr:colOff>
      <xdr:row>65</xdr:row>
      <xdr:rowOff>109220</xdr:rowOff>
    </xdr:to>
    <xdr:cxnSp macro="">
      <xdr:nvCxnSpPr>
        <xdr:cNvPr id="135" name="直線コネクタ 134"/>
        <xdr:cNvCxnSpPr/>
      </xdr:nvCxnSpPr>
      <xdr:spPr>
        <a:xfrm>
          <a:off x="1447800" y="111955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80010</xdr:rowOff>
    </xdr:from>
    <xdr:to>
      <xdr:col>7</xdr:col>
      <xdr:colOff>203200</xdr:colOff>
      <xdr:row>67</xdr:row>
      <xdr:rowOff>10160</xdr:rowOff>
    </xdr:to>
    <xdr:sp macro="" textlink="">
      <xdr:nvSpPr>
        <xdr:cNvPr id="145" name="円/楕円 144"/>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147337</xdr:rowOff>
    </xdr:from>
    <xdr:ext cx="762000" cy="259045"/>
    <xdr:sp macro="" textlink="">
      <xdr:nvSpPr>
        <xdr:cNvPr id="146" name="財政構造の弾力性該当値テキスト"/>
        <xdr:cNvSpPr txBox="1"/>
      </xdr:nvSpPr>
      <xdr:spPr>
        <a:xfrm>
          <a:off x="5041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68072</xdr:rowOff>
    </xdr:from>
    <xdr:to>
      <xdr:col>6</xdr:col>
      <xdr:colOff>50800</xdr:colOff>
      <xdr:row>65</xdr:row>
      <xdr:rowOff>169672</xdr:rowOff>
    </xdr:to>
    <xdr:sp macro="" textlink="">
      <xdr:nvSpPr>
        <xdr:cNvPr id="147" name="円/楕円 146"/>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154449</xdr:rowOff>
    </xdr:from>
    <xdr:ext cx="736600" cy="259045"/>
    <xdr:sp macro="" textlink="">
      <xdr:nvSpPr>
        <xdr:cNvPr id="148" name="テキスト ボックス 147"/>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2794</xdr:rowOff>
    </xdr:from>
    <xdr:to>
      <xdr:col>4</xdr:col>
      <xdr:colOff>533400</xdr:colOff>
      <xdr:row>66</xdr:row>
      <xdr:rowOff>104394</xdr:rowOff>
    </xdr:to>
    <xdr:sp macro="" textlink="">
      <xdr:nvSpPr>
        <xdr:cNvPr id="149" name="円/楕円 148"/>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89171</xdr:rowOff>
    </xdr:from>
    <xdr:ext cx="762000" cy="259045"/>
    <xdr:sp macro="" textlink="">
      <xdr:nvSpPr>
        <xdr:cNvPr id="150" name="テキスト ボックス 149"/>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1" name="円/楕円 150"/>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2" name="テキスト ボックス 151"/>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508</xdr:rowOff>
    </xdr:from>
    <xdr:to>
      <xdr:col>2</xdr:col>
      <xdr:colOff>127000</xdr:colOff>
      <xdr:row>65</xdr:row>
      <xdr:rowOff>102108</xdr:rowOff>
    </xdr:to>
    <xdr:sp macro="" textlink="">
      <xdr:nvSpPr>
        <xdr:cNvPr id="153" name="円/楕円 152"/>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86885</xdr:rowOff>
    </xdr:from>
    <xdr:ext cx="762000" cy="259045"/>
    <xdr:sp macro="" textlink="">
      <xdr:nvSpPr>
        <xdr:cNvPr id="154" name="テキスト ボックス 153"/>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物件費が委託料の増加などで１２．８億円、人事院勧告による給料や期末勤勉手当の増加などにより１０．５億円等により、</a:t>
          </a:r>
          <a:r>
            <a:rPr lang="ja-JP" altLang="ja-JP" sz="1100" b="0" i="0" baseline="0">
              <a:solidFill>
                <a:sysClr val="windowText" lastClr="000000"/>
              </a:solidFill>
              <a:effectLst/>
              <a:latin typeface="+mn-lt"/>
              <a:ea typeface="+mn-ea"/>
              <a:cs typeface="+mn-cs"/>
            </a:rPr>
            <a:t>人口一人当たりの人件費・物件費等の決算額は前年に比べて</a:t>
          </a:r>
          <a:r>
            <a:rPr lang="ja-JP" altLang="en-US" sz="1100" b="0" i="0" baseline="0">
              <a:solidFill>
                <a:sysClr val="windowText" lastClr="000000"/>
              </a:solidFill>
              <a:effectLst/>
              <a:latin typeface="+mn-lt"/>
              <a:ea typeface="+mn-ea"/>
              <a:cs typeface="+mn-cs"/>
            </a:rPr>
            <a:t>６，０８０</a:t>
          </a:r>
          <a:r>
            <a:rPr lang="ja-JP" altLang="ja-JP" sz="1100" b="0" i="0" baseline="0">
              <a:solidFill>
                <a:sysClr val="windowText" lastClr="000000"/>
              </a:solidFill>
              <a:effectLst/>
              <a:latin typeface="+mn-lt"/>
              <a:ea typeface="+mn-ea"/>
              <a:cs typeface="+mn-cs"/>
            </a:rPr>
            <a:t>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79553</xdr:rowOff>
    </xdr:from>
    <xdr:to>
      <xdr:col>7</xdr:col>
      <xdr:colOff>152400</xdr:colOff>
      <xdr:row>80</xdr:row>
      <xdr:rowOff>149416</xdr:rowOff>
    </xdr:to>
    <xdr:cxnSp macro="">
      <xdr:nvCxnSpPr>
        <xdr:cNvPr id="191" name="直線コネクタ 190"/>
        <xdr:cNvCxnSpPr/>
      </xdr:nvCxnSpPr>
      <xdr:spPr>
        <a:xfrm>
          <a:off x="4114800" y="13795553"/>
          <a:ext cx="838200" cy="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79553</xdr:rowOff>
    </xdr:from>
    <xdr:to>
      <xdr:col>6</xdr:col>
      <xdr:colOff>0</xdr:colOff>
      <xdr:row>80</xdr:row>
      <xdr:rowOff>92813</xdr:rowOff>
    </xdr:to>
    <xdr:cxnSp macro="">
      <xdr:nvCxnSpPr>
        <xdr:cNvPr id="194" name="直線コネクタ 193"/>
        <xdr:cNvCxnSpPr/>
      </xdr:nvCxnSpPr>
      <xdr:spPr>
        <a:xfrm flipV="1">
          <a:off x="3225800" y="13795553"/>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92813</xdr:rowOff>
    </xdr:from>
    <xdr:to>
      <xdr:col>4</xdr:col>
      <xdr:colOff>482600</xdr:colOff>
      <xdr:row>80</xdr:row>
      <xdr:rowOff>120608</xdr:rowOff>
    </xdr:to>
    <xdr:cxnSp macro="">
      <xdr:nvCxnSpPr>
        <xdr:cNvPr id="197" name="直線コネクタ 196"/>
        <xdr:cNvCxnSpPr/>
      </xdr:nvCxnSpPr>
      <xdr:spPr>
        <a:xfrm flipV="1">
          <a:off x="2336800" y="13808813"/>
          <a:ext cx="889000" cy="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101305</xdr:rowOff>
    </xdr:from>
    <xdr:to>
      <xdr:col>3</xdr:col>
      <xdr:colOff>279400</xdr:colOff>
      <xdr:row>80</xdr:row>
      <xdr:rowOff>120608</xdr:rowOff>
    </xdr:to>
    <xdr:cxnSp macro="">
      <xdr:nvCxnSpPr>
        <xdr:cNvPr id="200" name="直線コネクタ 199"/>
        <xdr:cNvCxnSpPr/>
      </xdr:nvCxnSpPr>
      <xdr:spPr>
        <a:xfrm>
          <a:off x="1447800" y="13817305"/>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98616</xdr:rowOff>
    </xdr:from>
    <xdr:to>
      <xdr:col>7</xdr:col>
      <xdr:colOff>203200</xdr:colOff>
      <xdr:row>81</xdr:row>
      <xdr:rowOff>28766</xdr:rowOff>
    </xdr:to>
    <xdr:sp macro="" textlink="">
      <xdr:nvSpPr>
        <xdr:cNvPr id="210" name="円/楕円 209"/>
        <xdr:cNvSpPr/>
      </xdr:nvSpPr>
      <xdr:spPr>
        <a:xfrm>
          <a:off x="4902200" y="138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115143</xdr:rowOff>
    </xdr:from>
    <xdr:ext cx="762000" cy="259045"/>
    <xdr:sp macro="" textlink="">
      <xdr:nvSpPr>
        <xdr:cNvPr id="211" name="人件費・物件費等の状況該当値テキスト"/>
        <xdr:cNvSpPr txBox="1"/>
      </xdr:nvSpPr>
      <xdr:spPr>
        <a:xfrm>
          <a:off x="5041900" y="1365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28753</xdr:rowOff>
    </xdr:from>
    <xdr:to>
      <xdr:col>6</xdr:col>
      <xdr:colOff>50800</xdr:colOff>
      <xdr:row>80</xdr:row>
      <xdr:rowOff>130353</xdr:rowOff>
    </xdr:to>
    <xdr:sp macro="" textlink="">
      <xdr:nvSpPr>
        <xdr:cNvPr id="212" name="円/楕円 211"/>
        <xdr:cNvSpPr/>
      </xdr:nvSpPr>
      <xdr:spPr>
        <a:xfrm>
          <a:off x="4064000" y="137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140530</xdr:rowOff>
    </xdr:from>
    <xdr:ext cx="736600" cy="259045"/>
    <xdr:sp macro="" textlink="">
      <xdr:nvSpPr>
        <xdr:cNvPr id="213" name="テキスト ボックス 212"/>
        <xdr:cNvSpPr txBox="1"/>
      </xdr:nvSpPr>
      <xdr:spPr>
        <a:xfrm>
          <a:off x="3733800" y="1351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42013</xdr:rowOff>
    </xdr:from>
    <xdr:to>
      <xdr:col>4</xdr:col>
      <xdr:colOff>533400</xdr:colOff>
      <xdr:row>80</xdr:row>
      <xdr:rowOff>143613</xdr:rowOff>
    </xdr:to>
    <xdr:sp macro="" textlink="">
      <xdr:nvSpPr>
        <xdr:cNvPr id="214" name="円/楕円 213"/>
        <xdr:cNvSpPr/>
      </xdr:nvSpPr>
      <xdr:spPr>
        <a:xfrm>
          <a:off x="3175000" y="137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153790</xdr:rowOff>
    </xdr:from>
    <xdr:ext cx="762000" cy="259045"/>
    <xdr:sp macro="" textlink="">
      <xdr:nvSpPr>
        <xdr:cNvPr id="215" name="テキスト ボックス 214"/>
        <xdr:cNvSpPr txBox="1"/>
      </xdr:nvSpPr>
      <xdr:spPr>
        <a:xfrm>
          <a:off x="2844800" y="1352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69808</xdr:rowOff>
    </xdr:from>
    <xdr:to>
      <xdr:col>3</xdr:col>
      <xdr:colOff>330200</xdr:colOff>
      <xdr:row>80</xdr:row>
      <xdr:rowOff>171408</xdr:rowOff>
    </xdr:to>
    <xdr:sp macro="" textlink="">
      <xdr:nvSpPr>
        <xdr:cNvPr id="216" name="円/楕円 215"/>
        <xdr:cNvSpPr/>
      </xdr:nvSpPr>
      <xdr:spPr>
        <a:xfrm>
          <a:off x="2286000" y="137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10135</xdr:rowOff>
    </xdr:from>
    <xdr:ext cx="762000" cy="259045"/>
    <xdr:sp macro="" textlink="">
      <xdr:nvSpPr>
        <xdr:cNvPr id="217" name="テキスト ボックス 216"/>
        <xdr:cNvSpPr txBox="1"/>
      </xdr:nvSpPr>
      <xdr:spPr>
        <a:xfrm>
          <a:off x="1955800" y="1355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50505</xdr:rowOff>
    </xdr:from>
    <xdr:to>
      <xdr:col>2</xdr:col>
      <xdr:colOff>127000</xdr:colOff>
      <xdr:row>80</xdr:row>
      <xdr:rowOff>152105</xdr:rowOff>
    </xdr:to>
    <xdr:sp macro="" textlink="">
      <xdr:nvSpPr>
        <xdr:cNvPr id="218" name="円/楕円 217"/>
        <xdr:cNvSpPr/>
      </xdr:nvSpPr>
      <xdr:spPr>
        <a:xfrm>
          <a:off x="1397000" y="137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162282</xdr:rowOff>
    </xdr:from>
    <xdr:ext cx="762000" cy="259045"/>
    <xdr:sp macro="" textlink="">
      <xdr:nvSpPr>
        <xdr:cNvPr id="219" name="テキスト ボックス 218"/>
        <xdr:cNvSpPr txBox="1"/>
      </xdr:nvSpPr>
      <xdr:spPr>
        <a:xfrm>
          <a:off x="1066800" y="135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平成２７年４月１日ラスパイレス指数は１００．０で、国家公務員と同水準となっている。採用・退職による職員構成の変動によるもので、前年度比は＋０．３である。</a:t>
          </a:r>
        </a:p>
        <a:p>
          <a:r>
            <a:rPr kumimoji="1" lang="ja-JP" altLang="en-US" sz="1100">
              <a:latin typeface="ＭＳ Ｐゴシック"/>
            </a:rPr>
            <a:t>　給与の適正化については、今後も国家公務員や類似団体の状況を踏まえ、取り組んでいく。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106539</xdr:rowOff>
    </xdr:to>
    <xdr:cxnSp macro="">
      <xdr:nvCxnSpPr>
        <xdr:cNvPr id="253" name="直線コネクタ 252"/>
        <xdr:cNvCxnSpPr/>
      </xdr:nvCxnSpPr>
      <xdr:spPr>
        <a:xfrm>
          <a:off x="16179800" y="142966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72266</xdr:rowOff>
    </xdr:from>
    <xdr:ext cx="762000" cy="259045"/>
    <xdr:sp macro="" textlink="">
      <xdr:nvSpPr>
        <xdr:cNvPr id="254" name="給与水準   （国との比較）平均値テキスト"/>
        <xdr:cNvSpPr txBox="1"/>
      </xdr:nvSpPr>
      <xdr:spPr>
        <a:xfrm>
          <a:off x="17106900" y="1413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89</xdr:row>
      <xdr:rowOff>83255</xdr:rowOff>
    </xdr:to>
    <xdr:cxnSp macro="">
      <xdr:nvCxnSpPr>
        <xdr:cNvPr id="256" name="直線コネクタ 255"/>
        <xdr:cNvCxnSpPr/>
      </xdr:nvCxnSpPr>
      <xdr:spPr>
        <a:xfrm flipV="1">
          <a:off x="15290800" y="14296672"/>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83255</xdr:rowOff>
    </xdr:from>
    <xdr:to>
      <xdr:col>22</xdr:col>
      <xdr:colOff>203200</xdr:colOff>
      <xdr:row>89</xdr:row>
      <xdr:rowOff>150284</xdr:rowOff>
    </xdr:to>
    <xdr:cxnSp macro="">
      <xdr:nvCxnSpPr>
        <xdr:cNvPr id="259" name="直線コネクタ 258"/>
        <xdr:cNvCxnSpPr/>
      </xdr:nvCxnSpPr>
      <xdr:spPr>
        <a:xfrm flipV="1">
          <a:off x="14401800" y="153423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150284</xdr:rowOff>
    </xdr:to>
    <xdr:cxnSp macro="">
      <xdr:nvCxnSpPr>
        <xdr:cNvPr id="262" name="直線コネクタ 261"/>
        <xdr:cNvCxnSpPr/>
      </xdr:nvCxnSpPr>
      <xdr:spPr>
        <a:xfrm>
          <a:off x="13512800" y="14363700"/>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2" name="円/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27816</xdr:rowOff>
    </xdr:from>
    <xdr:ext cx="762000" cy="259045"/>
    <xdr:sp macro="" textlink="">
      <xdr:nvSpPr>
        <xdr:cNvPr id="273" name="給与水準   （国との比較）該当値テキスト"/>
        <xdr:cNvSpPr txBox="1"/>
      </xdr:nvSpPr>
      <xdr:spPr>
        <a:xfrm>
          <a:off x="17106900" y="142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4" name="円/楕円 273"/>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5" name="テキスト ボックス 274"/>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32455</xdr:rowOff>
    </xdr:from>
    <xdr:to>
      <xdr:col>22</xdr:col>
      <xdr:colOff>254000</xdr:colOff>
      <xdr:row>89</xdr:row>
      <xdr:rowOff>134055</xdr:rowOff>
    </xdr:to>
    <xdr:sp macro="" textlink="">
      <xdr:nvSpPr>
        <xdr:cNvPr id="276" name="円/楕円 275"/>
        <xdr:cNvSpPr/>
      </xdr:nvSpPr>
      <xdr:spPr>
        <a:xfrm>
          <a:off x="15240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144232</xdr:rowOff>
    </xdr:from>
    <xdr:ext cx="762000" cy="259045"/>
    <xdr:sp macro="" textlink="">
      <xdr:nvSpPr>
        <xdr:cNvPr id="277" name="テキスト ボックス 276"/>
        <xdr:cNvSpPr txBox="1"/>
      </xdr:nvSpPr>
      <xdr:spPr>
        <a:xfrm>
          <a:off x="14909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8" name="円/楕円 277"/>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79" name="テキスト ボックス 278"/>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0" name="円/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1" name="テキスト ボックス 28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平成２７年４月１日の職員数は２，９９１人で、人口千人あたりの職員数が７．０１となり、前年度比＋０．１０人となっている。</a:t>
          </a:r>
        </a:p>
        <a:p>
          <a:r>
            <a:rPr kumimoji="1" lang="ja-JP" altLang="en-US" sz="1100">
              <a:solidFill>
                <a:sysClr val="windowText" lastClr="000000"/>
              </a:solidFill>
              <a:effectLst/>
              <a:latin typeface="+mn-lt"/>
              <a:ea typeface="+mn-ea"/>
              <a:cs typeface="+mn-cs"/>
            </a:rPr>
            <a:t>　平成２６年度から平成２７年度にかけて、７人の職員増となっているが、今後は行財政改革実施計画の重点項目として、平成２９年４月１日時点での職員数を２，９００人とする目標を掲げ、職員数の削減に取り組み、定員の適正化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128905</xdr:rowOff>
    </xdr:from>
    <xdr:to>
      <xdr:col>24</xdr:col>
      <xdr:colOff>558800</xdr:colOff>
      <xdr:row>62</xdr:row>
      <xdr:rowOff>169121</xdr:rowOff>
    </xdr:to>
    <xdr:cxnSp macro="">
      <xdr:nvCxnSpPr>
        <xdr:cNvPr id="316" name="直線コネクタ 315"/>
        <xdr:cNvCxnSpPr/>
      </xdr:nvCxnSpPr>
      <xdr:spPr>
        <a:xfrm>
          <a:off x="16179800" y="1075880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7"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84667</xdr:rowOff>
    </xdr:from>
    <xdr:to>
      <xdr:col>23</xdr:col>
      <xdr:colOff>406400</xdr:colOff>
      <xdr:row>62</xdr:row>
      <xdr:rowOff>128905</xdr:rowOff>
    </xdr:to>
    <xdr:cxnSp macro="">
      <xdr:nvCxnSpPr>
        <xdr:cNvPr id="319" name="直線コネクタ 318"/>
        <xdr:cNvCxnSpPr/>
      </xdr:nvCxnSpPr>
      <xdr:spPr>
        <a:xfrm>
          <a:off x="15290800" y="107145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1" name="テキスト ボックス 320"/>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84667</xdr:rowOff>
    </xdr:from>
    <xdr:to>
      <xdr:col>22</xdr:col>
      <xdr:colOff>203200</xdr:colOff>
      <xdr:row>62</xdr:row>
      <xdr:rowOff>116840</xdr:rowOff>
    </xdr:to>
    <xdr:cxnSp macro="">
      <xdr:nvCxnSpPr>
        <xdr:cNvPr id="322" name="直線コネクタ 321"/>
        <xdr:cNvCxnSpPr/>
      </xdr:nvCxnSpPr>
      <xdr:spPr>
        <a:xfrm flipV="1">
          <a:off x="14401800" y="1071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4" name="テキスト ボックス 323"/>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169121</xdr:rowOff>
    </xdr:to>
    <xdr:cxnSp macro="">
      <xdr:nvCxnSpPr>
        <xdr:cNvPr id="325" name="直線コネクタ 324"/>
        <xdr:cNvCxnSpPr/>
      </xdr:nvCxnSpPr>
      <xdr:spPr>
        <a:xfrm flipV="1">
          <a:off x="13512800" y="1074674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7" name="テキスト ボックス 326"/>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29" name="テキスト ボックス 328"/>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118321</xdr:rowOff>
    </xdr:from>
    <xdr:to>
      <xdr:col>24</xdr:col>
      <xdr:colOff>609600</xdr:colOff>
      <xdr:row>63</xdr:row>
      <xdr:rowOff>48471</xdr:rowOff>
    </xdr:to>
    <xdr:sp macro="" textlink="">
      <xdr:nvSpPr>
        <xdr:cNvPr id="335" name="円/楕円 334"/>
        <xdr:cNvSpPr/>
      </xdr:nvSpPr>
      <xdr:spPr>
        <a:xfrm>
          <a:off x="16967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90398</xdr:rowOff>
    </xdr:from>
    <xdr:ext cx="762000" cy="259045"/>
    <xdr:sp macro="" textlink="">
      <xdr:nvSpPr>
        <xdr:cNvPr id="336" name="定員管理の状況該当値テキスト"/>
        <xdr:cNvSpPr txBox="1"/>
      </xdr:nvSpPr>
      <xdr:spPr>
        <a:xfrm>
          <a:off x="17106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78105</xdr:rowOff>
    </xdr:from>
    <xdr:to>
      <xdr:col>23</xdr:col>
      <xdr:colOff>457200</xdr:colOff>
      <xdr:row>63</xdr:row>
      <xdr:rowOff>8255</xdr:rowOff>
    </xdr:to>
    <xdr:sp macro="" textlink="">
      <xdr:nvSpPr>
        <xdr:cNvPr id="337" name="円/楕円 336"/>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164482</xdr:rowOff>
    </xdr:from>
    <xdr:ext cx="736600" cy="259045"/>
    <xdr:sp macro="" textlink="">
      <xdr:nvSpPr>
        <xdr:cNvPr id="338" name="テキスト ボックス 337"/>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39" name="円/楕円 338"/>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40" name="テキスト ボックス 339"/>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66040</xdr:rowOff>
    </xdr:from>
    <xdr:to>
      <xdr:col>21</xdr:col>
      <xdr:colOff>50800</xdr:colOff>
      <xdr:row>62</xdr:row>
      <xdr:rowOff>167640</xdr:rowOff>
    </xdr:to>
    <xdr:sp macro="" textlink="">
      <xdr:nvSpPr>
        <xdr:cNvPr id="341" name="円/楕円 340"/>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152417</xdr:rowOff>
    </xdr:from>
    <xdr:ext cx="762000" cy="259045"/>
    <xdr:sp macro="" textlink="">
      <xdr:nvSpPr>
        <xdr:cNvPr id="342" name="テキスト ボックス 341"/>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118321</xdr:rowOff>
    </xdr:from>
    <xdr:to>
      <xdr:col>19</xdr:col>
      <xdr:colOff>533400</xdr:colOff>
      <xdr:row>63</xdr:row>
      <xdr:rowOff>48471</xdr:rowOff>
    </xdr:to>
    <xdr:sp macro="" textlink="">
      <xdr:nvSpPr>
        <xdr:cNvPr id="343" name="円/楕円 342"/>
        <xdr:cNvSpPr/>
      </xdr:nvSpPr>
      <xdr:spPr>
        <a:xfrm>
          <a:off x="13462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33248</xdr:rowOff>
    </xdr:from>
    <xdr:ext cx="762000" cy="259045"/>
    <xdr:sp macro="" textlink="">
      <xdr:nvSpPr>
        <xdr:cNvPr id="344" name="テキスト ボックス 343"/>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前年度より０．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ポイント改善しているが、類似団体を</a:t>
          </a:r>
          <a:r>
            <a:rPr lang="ja-JP" altLang="en-US" sz="1100" b="0" i="0" baseline="0">
              <a:solidFill>
                <a:sysClr val="windowText" lastClr="000000"/>
              </a:solidFill>
              <a:effectLst/>
              <a:latin typeface="+mn-lt"/>
              <a:ea typeface="+mn-ea"/>
              <a:cs typeface="+mn-cs"/>
            </a:rPr>
            <a:t>４．１</a:t>
          </a:r>
          <a:r>
            <a:rPr lang="ja-JP" altLang="ja-JP" sz="1100" b="0" i="0" baseline="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下水道事業特別会計や、土地造成事業特別会計などへ繰出金が高い水準で推移しており第三セクター等改革推進債</a:t>
          </a:r>
          <a:r>
            <a:rPr lang="ja-JP" altLang="en-US" sz="1100" b="0" i="0" baseline="0">
              <a:solidFill>
                <a:sysClr val="windowText" lastClr="000000"/>
              </a:solidFill>
              <a:effectLst/>
              <a:latin typeface="+mn-lt"/>
              <a:ea typeface="+mn-ea"/>
              <a:cs typeface="+mn-cs"/>
            </a:rPr>
            <a:t>償還費</a:t>
          </a:r>
          <a:r>
            <a:rPr lang="ja-JP" altLang="ja-JP" sz="1100" b="0" i="0" baseline="0">
              <a:solidFill>
                <a:sysClr val="windowText" lastClr="000000"/>
              </a:solidFill>
              <a:effectLst/>
              <a:latin typeface="+mn-lt"/>
              <a:ea typeface="+mn-ea"/>
              <a:cs typeface="+mn-cs"/>
            </a:rPr>
            <a:t>の負担や今後、老朽施設の大規模な更新</a:t>
          </a:r>
          <a:r>
            <a:rPr lang="ja-JP" altLang="en-US" sz="1100" b="0" i="0" baseline="0">
              <a:solidFill>
                <a:sysClr val="windowText" lastClr="000000"/>
              </a:solidFill>
              <a:effectLst/>
              <a:latin typeface="+mn-lt"/>
              <a:ea typeface="+mn-ea"/>
              <a:cs typeface="+mn-cs"/>
            </a:rPr>
            <a:t>をはじめとしたまちなか再生事業</a:t>
          </a:r>
          <a:r>
            <a:rPr lang="ja-JP" altLang="ja-JP" sz="1100" b="0" i="0" baseline="0">
              <a:solidFill>
                <a:sysClr val="windowText" lastClr="000000"/>
              </a:solidFill>
              <a:effectLst/>
              <a:latin typeface="+mn-lt"/>
              <a:ea typeface="+mn-ea"/>
              <a:cs typeface="+mn-cs"/>
            </a:rPr>
            <a:t>が控えていることから、予断を許さない状況である。今後も、将来の公債費負担を勘案しながら、毎年の事業量を調整し、起債発行額を抑制する。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150876</xdr:rowOff>
    </xdr:from>
    <xdr:to>
      <xdr:col>24</xdr:col>
      <xdr:colOff>558800</xdr:colOff>
      <xdr:row>42</xdr:row>
      <xdr:rowOff>160528</xdr:rowOff>
    </xdr:to>
    <xdr:cxnSp macro="">
      <xdr:nvCxnSpPr>
        <xdr:cNvPr id="376" name="直線コネクタ 375"/>
        <xdr:cNvCxnSpPr/>
      </xdr:nvCxnSpPr>
      <xdr:spPr>
        <a:xfrm>
          <a:off x="16179800" y="73517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7"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42</xdr:row>
      <xdr:rowOff>170180</xdr:rowOff>
    </xdr:to>
    <xdr:cxnSp macro="">
      <xdr:nvCxnSpPr>
        <xdr:cNvPr id="379" name="直線コネクタ 378"/>
        <xdr:cNvCxnSpPr/>
      </xdr:nvCxnSpPr>
      <xdr:spPr>
        <a:xfrm flipV="1">
          <a:off x="15290800" y="735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1" name="テキスト ボックス 38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8382</xdr:rowOff>
    </xdr:to>
    <xdr:cxnSp macro="">
      <xdr:nvCxnSpPr>
        <xdr:cNvPr id="382" name="直線コネクタ 381"/>
        <xdr:cNvCxnSpPr/>
      </xdr:nvCxnSpPr>
      <xdr:spPr>
        <a:xfrm flipV="1">
          <a:off x="14401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4" name="テキスト ボックス 383"/>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18034</xdr:rowOff>
    </xdr:to>
    <xdr:cxnSp macro="">
      <xdr:nvCxnSpPr>
        <xdr:cNvPr id="385" name="直線コネクタ 384"/>
        <xdr:cNvCxnSpPr/>
      </xdr:nvCxnSpPr>
      <xdr:spPr>
        <a:xfrm flipV="1">
          <a:off x="13512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7" name="テキスト ボックス 38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9" name="テキスト ボックス 388"/>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109728</xdr:rowOff>
    </xdr:from>
    <xdr:to>
      <xdr:col>24</xdr:col>
      <xdr:colOff>609600</xdr:colOff>
      <xdr:row>43</xdr:row>
      <xdr:rowOff>39878</xdr:rowOff>
    </xdr:to>
    <xdr:sp macro="" textlink="">
      <xdr:nvSpPr>
        <xdr:cNvPr id="395" name="円/楕円 394"/>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81805</xdr:rowOff>
    </xdr:from>
    <xdr:ext cx="762000" cy="259045"/>
    <xdr:sp macro="" textlink="">
      <xdr:nvSpPr>
        <xdr:cNvPr id="396"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397" name="円/楕円 396"/>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398" name="テキスト ボックス 397"/>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399" name="円/楕円 398"/>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0" name="テキスト ボックス 399"/>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1" name="円/楕円 400"/>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2" name="テキスト ボックス 401"/>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03" name="円/楕円 402"/>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04" name="テキスト ボックス 403"/>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前年度より</a:t>
          </a:r>
          <a:r>
            <a:rPr lang="ja-JP" altLang="en-US" sz="1100" b="0" i="0" baseline="0">
              <a:solidFill>
                <a:schemeClr val="dk1"/>
              </a:solidFill>
              <a:effectLst/>
              <a:latin typeface="+mn-lt"/>
              <a:ea typeface="+mn-ea"/>
              <a:cs typeface="+mn-cs"/>
            </a:rPr>
            <a:t>３．７</a:t>
          </a:r>
          <a:r>
            <a:rPr lang="ja-JP" altLang="ja-JP" sz="1100" b="0" i="0" baseline="0">
              <a:solidFill>
                <a:schemeClr val="dk1"/>
              </a:solidFill>
              <a:effectLst/>
              <a:latin typeface="+mn-lt"/>
              <a:ea typeface="+mn-ea"/>
              <a:cs typeface="+mn-cs"/>
            </a:rPr>
            <a:t>ポイント改善したものの、類似団体平均を大きく上回っている。下水道事業特別会計や土地造成事業特別会計における公営企業債に対する繰入見込額等が多額になっていることが主な原因であるが、引き続きこれらの改善に努め、負債の圧縮に取り組む。</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115316</xdr:rowOff>
    </xdr:from>
    <xdr:to>
      <xdr:col>24</xdr:col>
      <xdr:colOff>558800</xdr:colOff>
      <xdr:row>19</xdr:row>
      <xdr:rowOff>145076</xdr:rowOff>
    </xdr:to>
    <xdr:cxnSp macro="">
      <xdr:nvCxnSpPr>
        <xdr:cNvPr id="438" name="直線コネクタ 437"/>
        <xdr:cNvCxnSpPr/>
      </xdr:nvCxnSpPr>
      <xdr:spPr>
        <a:xfrm flipV="1">
          <a:off x="16179800" y="3372866"/>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9"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145076</xdr:rowOff>
    </xdr:from>
    <xdr:to>
      <xdr:col>23</xdr:col>
      <xdr:colOff>406400</xdr:colOff>
      <xdr:row>20</xdr:row>
      <xdr:rowOff>43603</xdr:rowOff>
    </xdr:to>
    <xdr:cxnSp macro="">
      <xdr:nvCxnSpPr>
        <xdr:cNvPr id="441" name="直線コネクタ 440"/>
        <xdr:cNvCxnSpPr/>
      </xdr:nvCxnSpPr>
      <xdr:spPr>
        <a:xfrm flipV="1">
          <a:off x="15290800" y="340262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3" name="テキスト ボックス 442"/>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43603</xdr:rowOff>
    </xdr:from>
    <xdr:to>
      <xdr:col>22</xdr:col>
      <xdr:colOff>203200</xdr:colOff>
      <xdr:row>20</xdr:row>
      <xdr:rowOff>134493</xdr:rowOff>
    </xdr:to>
    <xdr:cxnSp macro="">
      <xdr:nvCxnSpPr>
        <xdr:cNvPr id="444" name="直線コネクタ 443"/>
        <xdr:cNvCxnSpPr/>
      </xdr:nvCxnSpPr>
      <xdr:spPr>
        <a:xfrm flipV="1">
          <a:off x="14401800" y="3472603"/>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5" name="フローチャート : 判断 444"/>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6" name="テキスト ボックス 445"/>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134493</xdr:rowOff>
    </xdr:from>
    <xdr:to>
      <xdr:col>21</xdr:col>
      <xdr:colOff>0</xdr:colOff>
      <xdr:row>21</xdr:row>
      <xdr:rowOff>44281</xdr:rowOff>
    </xdr:to>
    <xdr:cxnSp macro="">
      <xdr:nvCxnSpPr>
        <xdr:cNvPr id="447" name="直線コネクタ 446"/>
        <xdr:cNvCxnSpPr/>
      </xdr:nvCxnSpPr>
      <xdr:spPr>
        <a:xfrm flipV="1">
          <a:off x="13512800" y="3563493"/>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8" name="フローチャート : 判断 447"/>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9" name="テキスト ボックス 448"/>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0" name="フローチャート : 判断 449"/>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1" name="テキスト ボックス 450"/>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57" name="円/楕円 456"/>
        <xdr:cNvSpPr/>
      </xdr:nvSpPr>
      <xdr:spPr>
        <a:xfrm>
          <a:off x="169672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36593</xdr:rowOff>
    </xdr:from>
    <xdr:ext cx="762000" cy="259045"/>
    <xdr:sp macro="" textlink="">
      <xdr:nvSpPr>
        <xdr:cNvPr id="458" name="将来負担の状況該当値テキスト"/>
        <xdr:cNvSpPr txBox="1"/>
      </xdr:nvSpPr>
      <xdr:spPr>
        <a:xfrm>
          <a:off x="17106900" y="329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94276</xdr:rowOff>
    </xdr:from>
    <xdr:to>
      <xdr:col>23</xdr:col>
      <xdr:colOff>457200</xdr:colOff>
      <xdr:row>20</xdr:row>
      <xdr:rowOff>24426</xdr:rowOff>
    </xdr:to>
    <xdr:sp macro="" textlink="">
      <xdr:nvSpPr>
        <xdr:cNvPr id="459" name="円/楕円 458"/>
        <xdr:cNvSpPr/>
      </xdr:nvSpPr>
      <xdr:spPr>
        <a:xfrm>
          <a:off x="16129000" y="33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9203</xdr:rowOff>
    </xdr:from>
    <xdr:ext cx="736600" cy="259045"/>
    <xdr:sp macro="" textlink="">
      <xdr:nvSpPr>
        <xdr:cNvPr id="460" name="テキスト ボックス 459"/>
        <xdr:cNvSpPr txBox="1"/>
      </xdr:nvSpPr>
      <xdr:spPr>
        <a:xfrm>
          <a:off x="15798800" y="343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164253</xdr:rowOff>
    </xdr:from>
    <xdr:to>
      <xdr:col>22</xdr:col>
      <xdr:colOff>254000</xdr:colOff>
      <xdr:row>20</xdr:row>
      <xdr:rowOff>94403</xdr:rowOff>
    </xdr:to>
    <xdr:sp macro="" textlink="">
      <xdr:nvSpPr>
        <xdr:cNvPr id="461" name="円/楕円 460"/>
        <xdr:cNvSpPr/>
      </xdr:nvSpPr>
      <xdr:spPr>
        <a:xfrm>
          <a:off x="15240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79180</xdr:rowOff>
    </xdr:from>
    <xdr:ext cx="762000" cy="259045"/>
    <xdr:sp macro="" textlink="">
      <xdr:nvSpPr>
        <xdr:cNvPr id="462" name="テキスト ボックス 461"/>
        <xdr:cNvSpPr txBox="1"/>
      </xdr:nvSpPr>
      <xdr:spPr>
        <a:xfrm>
          <a:off x="14909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83693</xdr:rowOff>
    </xdr:from>
    <xdr:to>
      <xdr:col>21</xdr:col>
      <xdr:colOff>50800</xdr:colOff>
      <xdr:row>21</xdr:row>
      <xdr:rowOff>13843</xdr:rowOff>
    </xdr:to>
    <xdr:sp macro="" textlink="">
      <xdr:nvSpPr>
        <xdr:cNvPr id="463" name="円/楕円 462"/>
        <xdr:cNvSpPr/>
      </xdr:nvSpPr>
      <xdr:spPr>
        <a:xfrm>
          <a:off x="14351000" y="3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170070</xdr:rowOff>
    </xdr:from>
    <xdr:ext cx="762000" cy="259045"/>
    <xdr:sp macro="" textlink="">
      <xdr:nvSpPr>
        <xdr:cNvPr id="464" name="テキスト ボックス 463"/>
        <xdr:cNvSpPr txBox="1"/>
      </xdr:nvSpPr>
      <xdr:spPr>
        <a:xfrm>
          <a:off x="14020800" y="359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164931</xdr:rowOff>
    </xdr:from>
    <xdr:to>
      <xdr:col>19</xdr:col>
      <xdr:colOff>533400</xdr:colOff>
      <xdr:row>21</xdr:row>
      <xdr:rowOff>95081</xdr:rowOff>
    </xdr:to>
    <xdr:sp macro="" textlink="">
      <xdr:nvSpPr>
        <xdr:cNvPr id="465" name="円/楕円 464"/>
        <xdr:cNvSpPr/>
      </xdr:nvSpPr>
      <xdr:spPr>
        <a:xfrm>
          <a:off x="13462000" y="35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79858</xdr:rowOff>
    </xdr:from>
    <xdr:ext cx="762000" cy="259045"/>
    <xdr:sp macro="" textlink="">
      <xdr:nvSpPr>
        <xdr:cNvPr id="466" name="テキスト ボックス 465"/>
        <xdr:cNvSpPr txBox="1"/>
      </xdr:nvSpPr>
      <xdr:spPr>
        <a:xfrm>
          <a:off x="13131800" y="368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377,208
373,955
208.84
145,943,095
145,049,782
439,128
78,079,880
166,592,083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退職金支払対象者の減</a:t>
          </a:r>
          <a:r>
            <a:rPr kumimoji="1" lang="ja-JP" altLang="en-US" sz="1100">
              <a:solidFill>
                <a:sysClr val="windowText" lastClr="000000"/>
              </a:solidFill>
              <a:effectLst/>
              <a:latin typeface="+mn-lt"/>
              <a:ea typeface="+mn-ea"/>
              <a:cs typeface="+mn-cs"/>
            </a:rPr>
            <a:t>や行財政改革を行っているが、人事院勧告による給与額の増</a:t>
          </a:r>
          <a:r>
            <a:rPr kumimoji="1" lang="ja-JP" altLang="ja-JP" sz="1100">
              <a:solidFill>
                <a:sysClr val="windowText" lastClr="000000"/>
              </a:solidFill>
              <a:effectLst/>
              <a:latin typeface="+mn-lt"/>
              <a:ea typeface="+mn-ea"/>
              <a:cs typeface="+mn-cs"/>
            </a:rPr>
            <a:t>などにより、昨年度に比</a:t>
          </a:r>
          <a:r>
            <a:rPr kumimoji="1" lang="ja-JP" altLang="en-US" sz="1100">
              <a:solidFill>
                <a:sysClr val="windowText" lastClr="000000"/>
              </a:solidFill>
              <a:effectLst/>
              <a:latin typeface="+mn-lt"/>
              <a:ea typeface="+mn-ea"/>
              <a:cs typeface="+mn-cs"/>
            </a:rPr>
            <a:t>べ１</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悪化しており、</a:t>
          </a:r>
          <a:r>
            <a:rPr kumimoji="1" lang="ja-JP" altLang="ja-JP" sz="1100">
              <a:solidFill>
                <a:sysClr val="windowText" lastClr="000000"/>
              </a:solidFill>
              <a:effectLst/>
              <a:latin typeface="+mn-lt"/>
              <a:ea typeface="+mn-ea"/>
              <a:cs typeface="+mn-cs"/>
            </a:rPr>
            <a:t>依然として類似団体を上回っている。今後は、行財政改革実施計画の重点事項として平成２９年４月１日時点での職員数</a:t>
          </a:r>
          <a:r>
            <a:rPr kumimoji="1" lang="ja-JP" altLang="en-US" sz="1100">
              <a:solidFill>
                <a:sysClr val="windowText" lastClr="000000"/>
              </a:solidFill>
              <a:effectLst/>
              <a:latin typeface="+mn-lt"/>
              <a:ea typeface="+mn-ea"/>
              <a:cs typeface="+mn-cs"/>
            </a:rPr>
            <a:t>２，９００</a:t>
          </a:r>
          <a:r>
            <a:rPr kumimoji="1" lang="ja-JP" altLang="ja-JP" sz="1100">
              <a:solidFill>
                <a:sysClr val="windowText" lastClr="000000"/>
              </a:solidFill>
              <a:effectLst/>
              <a:latin typeface="+mn-lt"/>
              <a:ea typeface="+mn-ea"/>
              <a:cs typeface="+mn-cs"/>
            </a:rPr>
            <a:t>人とする目標を掲げ職員数の削減に取り組み、より一層の歳出減につとめていく。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97065</xdr:rowOff>
    </xdr:from>
    <xdr:to>
      <xdr:col>7</xdr:col>
      <xdr:colOff>15875</xdr:colOff>
      <xdr:row>40</xdr:row>
      <xdr:rowOff>34472</xdr:rowOff>
    </xdr:to>
    <xdr:cxnSp macro="">
      <xdr:nvCxnSpPr>
        <xdr:cNvPr id="66" name="直線コネクタ 65"/>
        <xdr:cNvCxnSpPr/>
      </xdr:nvCxnSpPr>
      <xdr:spPr>
        <a:xfrm>
          <a:off x="3987800" y="67836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40</xdr:row>
      <xdr:rowOff>56243</xdr:rowOff>
    </xdr:to>
    <xdr:cxnSp macro="">
      <xdr:nvCxnSpPr>
        <xdr:cNvPr id="69" name="直線コネクタ 68"/>
        <xdr:cNvCxnSpPr/>
      </xdr:nvCxnSpPr>
      <xdr:spPr>
        <a:xfrm flipV="1">
          <a:off x="3098800" y="6783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56243</xdr:rowOff>
    </xdr:from>
    <xdr:to>
      <xdr:col>4</xdr:col>
      <xdr:colOff>346075</xdr:colOff>
      <xdr:row>40</xdr:row>
      <xdr:rowOff>143328</xdr:rowOff>
    </xdr:to>
    <xdr:cxnSp macro="">
      <xdr:nvCxnSpPr>
        <xdr:cNvPr id="72" name="直線コネクタ 71"/>
        <xdr:cNvCxnSpPr/>
      </xdr:nvCxnSpPr>
      <xdr:spPr>
        <a:xfrm flipV="1">
          <a:off x="2209800" y="6914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143328</xdr:rowOff>
    </xdr:from>
    <xdr:to>
      <xdr:col>3</xdr:col>
      <xdr:colOff>142875</xdr:colOff>
      <xdr:row>40</xdr:row>
      <xdr:rowOff>154215</xdr:rowOff>
    </xdr:to>
    <xdr:cxnSp macro="">
      <xdr:nvCxnSpPr>
        <xdr:cNvPr id="75" name="直線コネクタ 74"/>
        <xdr:cNvCxnSpPr/>
      </xdr:nvCxnSpPr>
      <xdr:spPr>
        <a:xfrm flipV="1">
          <a:off x="1320800" y="7001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5" name="円/楕円 84"/>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127199</xdr:rowOff>
    </xdr:from>
    <xdr:ext cx="762000" cy="259045"/>
    <xdr:sp macro="" textlink="">
      <xdr:nvSpPr>
        <xdr:cNvPr id="86" name="人件費該当値テキスト"/>
        <xdr:cNvSpPr txBox="1"/>
      </xdr:nvSpPr>
      <xdr:spPr>
        <a:xfrm>
          <a:off x="4914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46265</xdr:rowOff>
    </xdr:from>
    <xdr:to>
      <xdr:col>5</xdr:col>
      <xdr:colOff>600075</xdr:colOff>
      <xdr:row>39</xdr:row>
      <xdr:rowOff>147865</xdr:rowOff>
    </xdr:to>
    <xdr:sp macro="" textlink="">
      <xdr:nvSpPr>
        <xdr:cNvPr id="87" name="円/楕円 86"/>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132642</xdr:rowOff>
    </xdr:from>
    <xdr:ext cx="736600" cy="259045"/>
    <xdr:sp macro="" textlink="">
      <xdr:nvSpPr>
        <xdr:cNvPr id="88" name="テキスト ボックス 87"/>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5443</xdr:rowOff>
    </xdr:from>
    <xdr:to>
      <xdr:col>4</xdr:col>
      <xdr:colOff>396875</xdr:colOff>
      <xdr:row>40</xdr:row>
      <xdr:rowOff>107043</xdr:rowOff>
    </xdr:to>
    <xdr:sp macro="" textlink="">
      <xdr:nvSpPr>
        <xdr:cNvPr id="89" name="円/楕円 88"/>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91820</xdr:rowOff>
    </xdr:from>
    <xdr:ext cx="762000" cy="259045"/>
    <xdr:sp macro="" textlink="">
      <xdr:nvSpPr>
        <xdr:cNvPr id="90" name="テキスト ボックス 89"/>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92528</xdr:rowOff>
    </xdr:from>
    <xdr:to>
      <xdr:col>3</xdr:col>
      <xdr:colOff>193675</xdr:colOff>
      <xdr:row>41</xdr:row>
      <xdr:rowOff>22678</xdr:rowOff>
    </xdr:to>
    <xdr:sp macro="" textlink="">
      <xdr:nvSpPr>
        <xdr:cNvPr id="91" name="円/楕円 90"/>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7455</xdr:rowOff>
    </xdr:from>
    <xdr:ext cx="762000" cy="259045"/>
    <xdr:sp macro="" textlink="">
      <xdr:nvSpPr>
        <xdr:cNvPr id="92" name="テキスト ボックス 91"/>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103415</xdr:rowOff>
    </xdr:from>
    <xdr:to>
      <xdr:col>1</xdr:col>
      <xdr:colOff>676275</xdr:colOff>
      <xdr:row>41</xdr:row>
      <xdr:rowOff>33565</xdr:rowOff>
    </xdr:to>
    <xdr:sp macro="" textlink="">
      <xdr:nvSpPr>
        <xdr:cNvPr id="93" name="円/楕円 92"/>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18342</xdr:rowOff>
    </xdr:from>
    <xdr:ext cx="762000" cy="259045"/>
    <xdr:sp macro="" textlink="">
      <xdr:nvSpPr>
        <xdr:cNvPr id="94" name="テキスト ボックス 93"/>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物件費の経常収支比率が類似団体に比べて低い水準で推移している。２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市営住宅運営管理委託等民間委託の推進や、予防接種委託、小学校校務用パソコン借上等の増加などがあり１．６ポイントの増加となった。し</a:t>
          </a:r>
          <a:r>
            <a:rPr lang="ja-JP" altLang="ja-JP" sz="1100" b="0" i="0" baseline="0">
              <a:solidFill>
                <a:sysClr val="windowText" lastClr="000000"/>
              </a:solidFill>
              <a:effectLst/>
              <a:latin typeface="+mn-lt"/>
              <a:ea typeface="+mn-ea"/>
              <a:cs typeface="+mn-cs"/>
            </a:rPr>
            <a:t>かし類似団体に比べて民間委託が依然として進んでいないため、今後進めていく。</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38100</xdr:rowOff>
    </xdr:from>
    <xdr:to>
      <xdr:col>24</xdr:col>
      <xdr:colOff>31750</xdr:colOff>
      <xdr:row>15</xdr:row>
      <xdr:rowOff>69850</xdr:rowOff>
    </xdr:to>
    <xdr:cxnSp macro="">
      <xdr:nvCxnSpPr>
        <xdr:cNvPr id="127" name="直線コネクタ 126"/>
        <xdr:cNvCxnSpPr/>
      </xdr:nvCxnSpPr>
      <xdr:spPr>
        <a:xfrm>
          <a:off x="15671800" y="2438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133350</xdr:rowOff>
    </xdr:from>
    <xdr:to>
      <xdr:col>22</xdr:col>
      <xdr:colOff>565150</xdr:colOff>
      <xdr:row>14</xdr:row>
      <xdr:rowOff>38100</xdr:rowOff>
    </xdr:to>
    <xdr:cxnSp macro="">
      <xdr:nvCxnSpPr>
        <xdr:cNvPr id="130" name="直線コネクタ 129"/>
        <xdr:cNvCxnSpPr/>
      </xdr:nvCxnSpPr>
      <xdr:spPr>
        <a:xfrm>
          <a:off x="14782800" y="236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133350</xdr:rowOff>
    </xdr:to>
    <xdr:cxnSp macro="">
      <xdr:nvCxnSpPr>
        <xdr:cNvPr id="133" name="直線コネクタ 132"/>
        <xdr:cNvCxnSpPr/>
      </xdr:nvCxnSpPr>
      <xdr:spPr>
        <a:xfrm>
          <a:off x="13893800" y="229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31750</xdr:rowOff>
    </xdr:from>
    <xdr:to>
      <xdr:col>20</xdr:col>
      <xdr:colOff>158750</xdr:colOff>
      <xdr:row>13</xdr:row>
      <xdr:rowOff>69850</xdr:rowOff>
    </xdr:to>
    <xdr:cxnSp macro="">
      <xdr:nvCxnSpPr>
        <xdr:cNvPr id="136" name="直線コネクタ 135"/>
        <xdr:cNvCxnSpPr/>
      </xdr:nvCxnSpPr>
      <xdr:spPr>
        <a:xfrm>
          <a:off x="13004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158750</xdr:rowOff>
    </xdr:from>
    <xdr:to>
      <xdr:col>22</xdr:col>
      <xdr:colOff>615950</xdr:colOff>
      <xdr:row>14</xdr:row>
      <xdr:rowOff>88900</xdr:rowOff>
    </xdr:to>
    <xdr:sp macro="" textlink="">
      <xdr:nvSpPr>
        <xdr:cNvPr id="148" name="円/楕円 147"/>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99077</xdr:rowOff>
    </xdr:from>
    <xdr:ext cx="736600" cy="259045"/>
    <xdr:sp macro="" textlink="">
      <xdr:nvSpPr>
        <xdr:cNvPr id="149" name="テキスト ボックス 148"/>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82550</xdr:rowOff>
    </xdr:from>
    <xdr:to>
      <xdr:col>21</xdr:col>
      <xdr:colOff>412750</xdr:colOff>
      <xdr:row>14</xdr:row>
      <xdr:rowOff>12700</xdr:rowOff>
    </xdr:to>
    <xdr:sp macro="" textlink="">
      <xdr:nvSpPr>
        <xdr:cNvPr id="150" name="円/楕円 149"/>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22877</xdr:rowOff>
    </xdr:from>
    <xdr:ext cx="762000" cy="259045"/>
    <xdr:sp macro="" textlink="">
      <xdr:nvSpPr>
        <xdr:cNvPr id="151" name="テキスト ボックス 150"/>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2" name="円/楕円 151"/>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3" name="テキスト ボックス 152"/>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4" name="円/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臨時福祉給付金及び子育て世帯臨時特例給付金制度の新設のため１２．６億円、障害者福祉サービス等給付が利用者の増加等により３．０億円増加したことにより、</a:t>
          </a:r>
          <a:r>
            <a:rPr lang="ja-JP" altLang="ja-JP" sz="1100" b="0" i="0" baseline="0">
              <a:solidFill>
                <a:sysClr val="windowText" lastClr="000000"/>
              </a:solidFill>
              <a:effectLst/>
              <a:latin typeface="+mn-lt"/>
              <a:ea typeface="+mn-ea"/>
              <a:cs typeface="+mn-cs"/>
            </a:rPr>
            <a:t>昨年度に比べて０．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している。今後も引き続き適正な事業運営の実施を通じて歳出減に努めていく。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39915</xdr:rowOff>
    </xdr:to>
    <xdr:cxnSp macro="">
      <xdr:nvCxnSpPr>
        <xdr:cNvPr id="190" name="直線コネクタ 189"/>
        <xdr:cNvCxnSpPr/>
      </xdr:nvCxnSpPr>
      <xdr:spPr>
        <a:xfrm>
          <a:off x="3987800" y="9973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116115</xdr:rowOff>
    </xdr:to>
    <xdr:cxnSp macro="">
      <xdr:nvCxnSpPr>
        <xdr:cNvPr id="193" name="直線コネクタ 192"/>
        <xdr:cNvCxnSpPr/>
      </xdr:nvCxnSpPr>
      <xdr:spPr>
        <a:xfrm flipV="1">
          <a:off x="3098800" y="9973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5" name="テキスト ボックス 194"/>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58</xdr:row>
      <xdr:rowOff>116115</xdr:rowOff>
    </xdr:to>
    <xdr:cxnSp macro="">
      <xdr:nvCxnSpPr>
        <xdr:cNvPr id="196" name="直線コネクタ 195"/>
        <xdr:cNvCxnSpPr/>
      </xdr:nvCxnSpPr>
      <xdr:spPr>
        <a:xfrm>
          <a:off x="2209800" y="9918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8" name="テキスト ボックス 197"/>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58</xdr:row>
      <xdr:rowOff>50800</xdr:rowOff>
    </xdr:to>
    <xdr:cxnSp macro="">
      <xdr:nvCxnSpPr>
        <xdr:cNvPr id="199" name="直線コネクタ 198"/>
        <xdr:cNvCxnSpPr/>
      </xdr:nvCxnSpPr>
      <xdr:spPr>
        <a:xfrm flipV="1">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201" name="テキスト ボックス 200"/>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119942</xdr:rowOff>
    </xdr:from>
    <xdr:ext cx="762000" cy="259045"/>
    <xdr:sp macro="" textlink="">
      <xdr:nvSpPr>
        <xdr:cNvPr id="203" name="テキスト ボックス 202"/>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9" name="円/楕円 208"/>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10"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1" name="円/楕円 210"/>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12" name="テキスト ボックス 211"/>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65315</xdr:rowOff>
    </xdr:from>
    <xdr:to>
      <xdr:col>4</xdr:col>
      <xdr:colOff>396875</xdr:colOff>
      <xdr:row>58</xdr:row>
      <xdr:rowOff>166915</xdr:rowOff>
    </xdr:to>
    <xdr:sp macro="" textlink="">
      <xdr:nvSpPr>
        <xdr:cNvPr id="213" name="円/楕円 212"/>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151692</xdr:rowOff>
    </xdr:from>
    <xdr:ext cx="762000" cy="259045"/>
    <xdr:sp macro="" textlink="">
      <xdr:nvSpPr>
        <xdr:cNvPr id="214" name="テキスト ボックス 213"/>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5" name="円/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7" name="円/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昨年度</a:t>
          </a:r>
          <a:r>
            <a:rPr lang="ja-JP" altLang="en-US" sz="1100" b="0" i="0" baseline="0">
              <a:solidFill>
                <a:sysClr val="windowText" lastClr="000000"/>
              </a:solidFill>
              <a:effectLst/>
              <a:latin typeface="+mn-lt"/>
              <a:ea typeface="+mn-ea"/>
              <a:cs typeface="+mn-cs"/>
            </a:rPr>
            <a:t>と同じ２１．６ポイントで推移している。</a:t>
          </a:r>
          <a:r>
            <a:rPr lang="ja-JP" altLang="ja-JP" sz="1100" b="0" i="0" baseline="0">
              <a:solidFill>
                <a:sysClr val="windowText" lastClr="000000"/>
              </a:solidFill>
              <a:effectLst/>
              <a:latin typeface="+mn-lt"/>
              <a:ea typeface="+mn-ea"/>
              <a:cs typeface="+mn-cs"/>
            </a:rPr>
            <a:t>しかし、下水道事業特別会計等への繰出金が、依然多額となっており、類似団体平均を９．</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58420</xdr:rowOff>
    </xdr:from>
    <xdr:to>
      <xdr:col>24</xdr:col>
      <xdr:colOff>31750</xdr:colOff>
      <xdr:row>60</xdr:row>
      <xdr:rowOff>58420</xdr:rowOff>
    </xdr:to>
    <xdr:cxnSp macro="">
      <xdr:nvCxnSpPr>
        <xdr:cNvPr id="251" name="直線コネクタ 250"/>
        <xdr:cNvCxnSpPr/>
      </xdr:nvCxnSpPr>
      <xdr:spPr>
        <a:xfrm>
          <a:off x="15671800" y="1034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66040</xdr:rowOff>
    </xdr:to>
    <xdr:cxnSp macro="">
      <xdr:nvCxnSpPr>
        <xdr:cNvPr id="254" name="直線コネクタ 253"/>
        <xdr:cNvCxnSpPr/>
      </xdr:nvCxnSpPr>
      <xdr:spPr>
        <a:xfrm flipV="1">
          <a:off x="14782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153670</xdr:rowOff>
    </xdr:from>
    <xdr:to>
      <xdr:col>21</xdr:col>
      <xdr:colOff>361950</xdr:colOff>
      <xdr:row>60</xdr:row>
      <xdr:rowOff>66040</xdr:rowOff>
    </xdr:to>
    <xdr:cxnSp macro="">
      <xdr:nvCxnSpPr>
        <xdr:cNvPr id="257" name="直線コネクタ 256"/>
        <xdr:cNvCxnSpPr/>
      </xdr:nvCxnSpPr>
      <xdr:spPr>
        <a:xfrm>
          <a:off x="13893800" y="1026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153670</xdr:rowOff>
    </xdr:to>
    <xdr:cxnSp macro="">
      <xdr:nvCxnSpPr>
        <xdr:cNvPr id="260" name="直線コネクタ 259"/>
        <xdr:cNvCxnSpPr/>
      </xdr:nvCxnSpPr>
      <xdr:spPr>
        <a:xfrm>
          <a:off x="13004800" y="1018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7620</xdr:rowOff>
    </xdr:from>
    <xdr:to>
      <xdr:col>24</xdr:col>
      <xdr:colOff>82550</xdr:colOff>
      <xdr:row>60</xdr:row>
      <xdr:rowOff>109220</xdr:rowOff>
    </xdr:to>
    <xdr:sp macro="" textlink="">
      <xdr:nvSpPr>
        <xdr:cNvPr id="270" name="円/楕円 269"/>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87647</xdr:rowOff>
    </xdr:from>
    <xdr:ext cx="762000" cy="259045"/>
    <xdr:sp macro="" textlink="">
      <xdr:nvSpPr>
        <xdr:cNvPr id="271" name="その他該当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xdr:rowOff>
    </xdr:from>
    <xdr:to>
      <xdr:col>22</xdr:col>
      <xdr:colOff>615950</xdr:colOff>
      <xdr:row>60</xdr:row>
      <xdr:rowOff>109220</xdr:rowOff>
    </xdr:to>
    <xdr:sp macro="" textlink="">
      <xdr:nvSpPr>
        <xdr:cNvPr id="272" name="円/楕円 271"/>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93997</xdr:rowOff>
    </xdr:from>
    <xdr:ext cx="736600" cy="259045"/>
    <xdr:sp macro="" textlink="">
      <xdr:nvSpPr>
        <xdr:cNvPr id="273" name="テキスト ボックス 272"/>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xdr:rowOff>
    </xdr:from>
    <xdr:to>
      <xdr:col>21</xdr:col>
      <xdr:colOff>412750</xdr:colOff>
      <xdr:row>60</xdr:row>
      <xdr:rowOff>116840</xdr:rowOff>
    </xdr:to>
    <xdr:sp macro="" textlink="">
      <xdr:nvSpPr>
        <xdr:cNvPr id="274" name="円/楕円 273"/>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101617</xdr:rowOff>
    </xdr:from>
    <xdr:ext cx="762000" cy="259045"/>
    <xdr:sp macro="" textlink="">
      <xdr:nvSpPr>
        <xdr:cNvPr id="275" name="テキスト ボックス 274"/>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102870</xdr:rowOff>
    </xdr:from>
    <xdr:to>
      <xdr:col>20</xdr:col>
      <xdr:colOff>209550</xdr:colOff>
      <xdr:row>60</xdr:row>
      <xdr:rowOff>33020</xdr:rowOff>
    </xdr:to>
    <xdr:sp macro="" textlink="">
      <xdr:nvSpPr>
        <xdr:cNvPr id="276" name="円/楕円 275"/>
        <xdr:cNvSpPr/>
      </xdr:nvSpPr>
      <xdr:spPr>
        <a:xfrm>
          <a:off x="13843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17797</xdr:rowOff>
    </xdr:from>
    <xdr:ext cx="762000" cy="259045"/>
    <xdr:sp macro="" textlink="">
      <xdr:nvSpPr>
        <xdr:cNvPr id="277" name="テキスト ボックス 276"/>
        <xdr:cNvSpPr txBox="1"/>
      </xdr:nvSpPr>
      <xdr:spPr>
        <a:xfrm>
          <a:off x="13512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8" name="円/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9" name="テキスト ボックス 278"/>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一部事務組合負担金が類似団体平均に比べて少ないことなどから、補助費等にかかる経常収支比率は類似団体平均を下回っている。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152400</xdr:rowOff>
    </xdr:from>
    <xdr:to>
      <xdr:col>24</xdr:col>
      <xdr:colOff>31750</xdr:colOff>
      <xdr:row>33</xdr:row>
      <xdr:rowOff>44450</xdr:rowOff>
    </xdr:to>
    <xdr:cxnSp macro="">
      <xdr:nvCxnSpPr>
        <xdr:cNvPr id="312" name="直線コネクタ 311"/>
        <xdr:cNvCxnSpPr/>
      </xdr:nvCxnSpPr>
      <xdr:spPr>
        <a:xfrm>
          <a:off x="15671800" y="5638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152400</xdr:rowOff>
    </xdr:from>
    <xdr:to>
      <xdr:col>22</xdr:col>
      <xdr:colOff>565150</xdr:colOff>
      <xdr:row>32</xdr:row>
      <xdr:rowOff>165100</xdr:rowOff>
    </xdr:to>
    <xdr:cxnSp macro="">
      <xdr:nvCxnSpPr>
        <xdr:cNvPr id="315" name="直線コネクタ 314"/>
        <xdr:cNvCxnSpPr/>
      </xdr:nvCxnSpPr>
      <xdr:spPr>
        <a:xfrm flipV="1">
          <a:off x="14782800" y="563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114300</xdr:rowOff>
    </xdr:from>
    <xdr:to>
      <xdr:col>21</xdr:col>
      <xdr:colOff>361950</xdr:colOff>
      <xdr:row>32</xdr:row>
      <xdr:rowOff>165100</xdr:rowOff>
    </xdr:to>
    <xdr:cxnSp macro="">
      <xdr:nvCxnSpPr>
        <xdr:cNvPr id="318" name="直線コネクタ 317"/>
        <xdr:cNvCxnSpPr/>
      </xdr:nvCxnSpPr>
      <xdr:spPr>
        <a:xfrm>
          <a:off x="13893800" y="560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114300</xdr:rowOff>
    </xdr:from>
    <xdr:to>
      <xdr:col>20</xdr:col>
      <xdr:colOff>158750</xdr:colOff>
      <xdr:row>32</xdr:row>
      <xdr:rowOff>114300</xdr:rowOff>
    </xdr:to>
    <xdr:cxnSp macro="">
      <xdr:nvCxnSpPr>
        <xdr:cNvPr id="321" name="直線コネクタ 320"/>
        <xdr:cNvCxnSpPr/>
      </xdr:nvCxnSpPr>
      <xdr:spPr>
        <a:xfrm>
          <a:off x="13004800" y="560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165100</xdr:rowOff>
    </xdr:from>
    <xdr:to>
      <xdr:col>24</xdr:col>
      <xdr:colOff>82550</xdr:colOff>
      <xdr:row>33</xdr:row>
      <xdr:rowOff>95250</xdr:rowOff>
    </xdr:to>
    <xdr:sp macro="" textlink="">
      <xdr:nvSpPr>
        <xdr:cNvPr id="331" name="円/楕円 330"/>
        <xdr:cNvSpPr/>
      </xdr:nvSpPr>
      <xdr:spPr>
        <a:xfrm>
          <a:off x="16459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10177</xdr:rowOff>
    </xdr:from>
    <xdr:ext cx="762000" cy="259045"/>
    <xdr:sp macro="" textlink="">
      <xdr:nvSpPr>
        <xdr:cNvPr id="332" name="補助費等該当値テキスト"/>
        <xdr:cNvSpPr txBox="1"/>
      </xdr:nvSpPr>
      <xdr:spPr>
        <a:xfrm>
          <a:off x="16598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101600</xdr:rowOff>
    </xdr:from>
    <xdr:to>
      <xdr:col>22</xdr:col>
      <xdr:colOff>615950</xdr:colOff>
      <xdr:row>33</xdr:row>
      <xdr:rowOff>31750</xdr:rowOff>
    </xdr:to>
    <xdr:sp macro="" textlink="">
      <xdr:nvSpPr>
        <xdr:cNvPr id="333" name="円/楕円 332"/>
        <xdr:cNvSpPr/>
      </xdr:nvSpPr>
      <xdr:spPr>
        <a:xfrm>
          <a:off x="15621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41927</xdr:rowOff>
    </xdr:from>
    <xdr:ext cx="736600" cy="259045"/>
    <xdr:sp macro="" textlink="">
      <xdr:nvSpPr>
        <xdr:cNvPr id="334" name="テキスト ボックス 333"/>
        <xdr:cNvSpPr txBox="1"/>
      </xdr:nvSpPr>
      <xdr:spPr>
        <a:xfrm>
          <a:off x="15290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114300</xdr:rowOff>
    </xdr:from>
    <xdr:to>
      <xdr:col>21</xdr:col>
      <xdr:colOff>412750</xdr:colOff>
      <xdr:row>33</xdr:row>
      <xdr:rowOff>44450</xdr:rowOff>
    </xdr:to>
    <xdr:sp macro="" textlink="">
      <xdr:nvSpPr>
        <xdr:cNvPr id="335" name="円/楕円 334"/>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54627</xdr:rowOff>
    </xdr:from>
    <xdr:ext cx="762000" cy="259045"/>
    <xdr:sp macro="" textlink="">
      <xdr:nvSpPr>
        <xdr:cNvPr id="336" name="テキスト ボックス 335"/>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63500</xdr:rowOff>
    </xdr:from>
    <xdr:to>
      <xdr:col>20</xdr:col>
      <xdr:colOff>209550</xdr:colOff>
      <xdr:row>32</xdr:row>
      <xdr:rowOff>165100</xdr:rowOff>
    </xdr:to>
    <xdr:sp macro="" textlink="">
      <xdr:nvSpPr>
        <xdr:cNvPr id="337" name="円/楕円 336"/>
        <xdr:cNvSpPr/>
      </xdr:nvSpPr>
      <xdr:spPr>
        <a:xfrm>
          <a:off x="13843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3827</xdr:rowOff>
    </xdr:from>
    <xdr:ext cx="762000" cy="259045"/>
    <xdr:sp macro="" textlink="">
      <xdr:nvSpPr>
        <xdr:cNvPr id="338" name="テキスト ボックス 337"/>
        <xdr:cNvSpPr txBox="1"/>
      </xdr:nvSpPr>
      <xdr:spPr>
        <a:xfrm>
          <a:off x="13512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63500</xdr:rowOff>
    </xdr:from>
    <xdr:to>
      <xdr:col>19</xdr:col>
      <xdr:colOff>6350</xdr:colOff>
      <xdr:row>32</xdr:row>
      <xdr:rowOff>165100</xdr:rowOff>
    </xdr:to>
    <xdr:sp macro="" textlink="">
      <xdr:nvSpPr>
        <xdr:cNvPr id="339" name="円/楕円 338"/>
        <xdr:cNvSpPr/>
      </xdr:nvSpPr>
      <xdr:spPr>
        <a:xfrm>
          <a:off x="12954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3827</xdr:rowOff>
    </xdr:from>
    <xdr:ext cx="762000" cy="259045"/>
    <xdr:sp macro="" textlink="">
      <xdr:nvSpPr>
        <xdr:cNvPr id="340" name="テキスト ボックス 339"/>
        <xdr:cNvSpPr txBox="1"/>
      </xdr:nvSpPr>
      <xdr:spPr>
        <a:xfrm>
          <a:off x="12623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一般廃棄物処理事業債で約２７億円や、公共用地先行取得等事業債の約９億円の増の影響もあり、昨年度にくらべ０．６ポイント増加している。</a:t>
          </a:r>
          <a:r>
            <a:rPr lang="ja-JP" altLang="ja-JP" sz="1100" b="0" i="0" baseline="0">
              <a:solidFill>
                <a:sysClr val="windowText" lastClr="000000"/>
              </a:solidFill>
              <a:effectLst/>
              <a:latin typeface="+mn-lt"/>
              <a:ea typeface="+mn-ea"/>
              <a:cs typeface="+mn-cs"/>
            </a:rPr>
            <a:t>今後も、将来の公債費負担を勘案しながら</a:t>
          </a:r>
          <a:r>
            <a:rPr lang="ja-JP" altLang="en-US" sz="1100" b="0" i="0" baseline="0">
              <a:solidFill>
                <a:sysClr val="windowText" lastClr="000000"/>
              </a:solidFill>
              <a:effectLst/>
              <a:latin typeface="+mn-lt"/>
              <a:ea typeface="+mn-ea"/>
              <a:cs typeface="+mn-cs"/>
            </a:rPr>
            <a:t>、市民に不可欠なサービスを安定的に維持しつつ</a:t>
          </a:r>
          <a:r>
            <a:rPr lang="ja-JP" altLang="ja-JP" sz="1100" b="0" i="0" baseline="0">
              <a:solidFill>
                <a:sysClr val="windowText" lastClr="000000"/>
              </a:solidFill>
              <a:effectLst/>
              <a:latin typeface="+mn-lt"/>
              <a:ea typeface="+mn-ea"/>
              <a:cs typeface="+mn-cs"/>
            </a:rPr>
            <a:t>毎年の事業量を調整し</a:t>
          </a:r>
          <a:r>
            <a:rPr lang="ja-JP" altLang="en-US" sz="1100" b="0" i="0" baseline="0">
              <a:solidFill>
                <a:sysClr val="windowText" lastClr="000000"/>
              </a:solidFill>
              <a:effectLst/>
              <a:latin typeface="+mn-lt"/>
              <a:ea typeface="+mn-ea"/>
              <a:cs typeface="+mn-cs"/>
            </a:rPr>
            <a:t>起債の抑制を念頭におきながら持続可能な財政構造の確立につとめる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81280</xdr:rowOff>
    </xdr:to>
    <xdr:cxnSp macro="">
      <xdr:nvCxnSpPr>
        <xdr:cNvPr id="371" name="直線コネクタ 370"/>
        <xdr:cNvCxnSpPr/>
      </xdr:nvCxnSpPr>
      <xdr:spPr>
        <a:xfrm>
          <a:off x="3987800" y="133995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81280</xdr:rowOff>
    </xdr:to>
    <xdr:cxnSp macro="">
      <xdr:nvCxnSpPr>
        <xdr:cNvPr id="374" name="直線コネクタ 373"/>
        <xdr:cNvCxnSpPr/>
      </xdr:nvCxnSpPr>
      <xdr:spPr>
        <a:xfrm flipV="1">
          <a:off x="3098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90424</xdr:rowOff>
    </xdr:to>
    <xdr:cxnSp macro="">
      <xdr:nvCxnSpPr>
        <xdr:cNvPr id="377" name="直線コネクタ 376"/>
        <xdr:cNvCxnSpPr/>
      </xdr:nvCxnSpPr>
      <xdr:spPr>
        <a:xfrm flipV="1">
          <a:off x="2209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90424</xdr:rowOff>
    </xdr:to>
    <xdr:cxnSp macro="">
      <xdr:nvCxnSpPr>
        <xdr:cNvPr id="380" name="直線コネクタ 379"/>
        <xdr:cNvCxnSpPr/>
      </xdr:nvCxnSpPr>
      <xdr:spPr>
        <a:xfrm>
          <a:off x="1320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90" name="円/楕円 38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91"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92" name="円/楕円 391"/>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93" name="テキスト ボックス 39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4" name="円/楕円 393"/>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5" name="テキスト ボックス 394"/>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6" name="円/楕円 395"/>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7" name="テキスト ボックス 396"/>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8" name="円/楕円 397"/>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9" name="テキスト ボックス 39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人件費、扶助費等にかかる経常収支比率の</a:t>
          </a:r>
          <a:r>
            <a:rPr lang="ja-JP" altLang="en-US" sz="1100" b="0" i="0" baseline="0">
              <a:solidFill>
                <a:sysClr val="windowText" lastClr="000000"/>
              </a:solidFill>
              <a:effectLst/>
              <a:latin typeface="+mn-lt"/>
              <a:ea typeface="+mn-ea"/>
              <a:cs typeface="+mn-cs"/>
            </a:rPr>
            <a:t>悪化</a:t>
          </a:r>
          <a:r>
            <a:rPr lang="ja-JP" altLang="ja-JP" sz="1100" b="0" i="0" baseline="0">
              <a:solidFill>
                <a:sysClr val="windowText" lastClr="000000"/>
              </a:solidFill>
              <a:effectLst/>
              <a:latin typeface="+mn-lt"/>
              <a:ea typeface="+mn-ea"/>
              <a:cs typeface="+mn-cs"/>
            </a:rPr>
            <a:t>により、昨年度に比べて</a:t>
          </a:r>
          <a:r>
            <a:rPr lang="ja-JP" altLang="en-US" sz="1100" b="0" i="0" baseline="0">
              <a:solidFill>
                <a:sysClr val="windowText" lastClr="000000"/>
              </a:solidFill>
              <a:effectLst/>
              <a:latin typeface="+mn-lt"/>
              <a:ea typeface="+mn-ea"/>
              <a:cs typeface="+mn-cs"/>
            </a:rPr>
            <a:t>３．２</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悪化</a:t>
          </a:r>
          <a:r>
            <a:rPr lang="ja-JP" altLang="ja-JP" sz="1100" b="0" i="0" baseline="0">
              <a:solidFill>
                <a:sysClr val="windowText" lastClr="000000"/>
              </a:solidFill>
              <a:effectLst/>
              <a:latin typeface="+mn-lt"/>
              <a:ea typeface="+mn-ea"/>
              <a:cs typeface="+mn-cs"/>
            </a:rPr>
            <a:t>となった。しかし依然として繰出金にかかる経常収支比率が類似団体と比べて高い水準にあり、公債費以外の経常収支比率は類似団体平均を</a:t>
          </a:r>
          <a:r>
            <a:rPr lang="ja-JP" altLang="en-US" sz="1100" b="0" i="0" baseline="0">
              <a:solidFill>
                <a:sysClr val="windowText" lastClr="000000"/>
              </a:solidFill>
              <a:effectLst/>
              <a:latin typeface="+mn-lt"/>
              <a:ea typeface="+mn-ea"/>
              <a:cs typeface="+mn-cs"/>
            </a:rPr>
            <a:t>６．３</a:t>
          </a:r>
          <a:r>
            <a:rPr lang="ja-JP" altLang="ja-JP" sz="1100" b="0" i="0" baseline="0">
              <a:solidFill>
                <a:sysClr val="windowText" lastClr="000000"/>
              </a:solidFill>
              <a:effectLst/>
              <a:latin typeface="+mn-lt"/>
              <a:ea typeface="+mn-ea"/>
              <a:cs typeface="+mn-cs"/>
            </a:rPr>
            <a:t>ポイント上回っている。今後も、市民と行政の役割分担について、公助、共助、自助の観点から事務事業をもう一度見直していく。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119380</xdr:rowOff>
    </xdr:from>
    <xdr:to>
      <xdr:col>24</xdr:col>
      <xdr:colOff>31750</xdr:colOff>
      <xdr:row>79</xdr:row>
      <xdr:rowOff>69850</xdr:rowOff>
    </xdr:to>
    <xdr:cxnSp macro="">
      <xdr:nvCxnSpPr>
        <xdr:cNvPr id="432" name="直線コネクタ 431"/>
        <xdr:cNvCxnSpPr/>
      </xdr:nvCxnSpPr>
      <xdr:spPr>
        <a:xfrm>
          <a:off x="15671800" y="134924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119380</xdr:rowOff>
    </xdr:from>
    <xdr:to>
      <xdr:col>22</xdr:col>
      <xdr:colOff>565150</xdr:colOff>
      <xdr:row>79</xdr:row>
      <xdr:rowOff>8889</xdr:rowOff>
    </xdr:to>
    <xdr:cxnSp macro="">
      <xdr:nvCxnSpPr>
        <xdr:cNvPr id="435" name="直線コネクタ 434"/>
        <xdr:cNvCxnSpPr/>
      </xdr:nvCxnSpPr>
      <xdr:spPr>
        <a:xfrm flipV="1">
          <a:off x="14782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79</xdr:row>
      <xdr:rowOff>8889</xdr:rowOff>
    </xdr:to>
    <xdr:cxnSp macro="">
      <xdr:nvCxnSpPr>
        <xdr:cNvPr id="438" name="直線コネクタ 437"/>
        <xdr:cNvCxnSpPr/>
      </xdr:nvCxnSpPr>
      <xdr:spPr>
        <a:xfrm>
          <a:off x="13893800" y="134581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62230</xdr:rowOff>
    </xdr:from>
    <xdr:to>
      <xdr:col>20</xdr:col>
      <xdr:colOff>158750</xdr:colOff>
      <xdr:row>78</xdr:row>
      <xdr:rowOff>85089</xdr:rowOff>
    </xdr:to>
    <xdr:cxnSp macro="">
      <xdr:nvCxnSpPr>
        <xdr:cNvPr id="441" name="直線コネクタ 440"/>
        <xdr:cNvCxnSpPr/>
      </xdr:nvCxnSpPr>
      <xdr:spPr>
        <a:xfrm>
          <a:off x="13004800" y="13435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51" name="円/楕円 450"/>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52"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68580</xdr:rowOff>
    </xdr:from>
    <xdr:to>
      <xdr:col>22</xdr:col>
      <xdr:colOff>615950</xdr:colOff>
      <xdr:row>78</xdr:row>
      <xdr:rowOff>170180</xdr:rowOff>
    </xdr:to>
    <xdr:sp macro="" textlink="">
      <xdr:nvSpPr>
        <xdr:cNvPr id="453" name="円/楕円 452"/>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154957</xdr:rowOff>
    </xdr:from>
    <xdr:ext cx="736600" cy="259045"/>
    <xdr:sp macro="" textlink="">
      <xdr:nvSpPr>
        <xdr:cNvPr id="454" name="テキスト ボックス 453"/>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129539</xdr:rowOff>
    </xdr:from>
    <xdr:to>
      <xdr:col>21</xdr:col>
      <xdr:colOff>412750</xdr:colOff>
      <xdr:row>79</xdr:row>
      <xdr:rowOff>59689</xdr:rowOff>
    </xdr:to>
    <xdr:sp macro="" textlink="">
      <xdr:nvSpPr>
        <xdr:cNvPr id="455" name="円/楕円 454"/>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44466</xdr:rowOff>
    </xdr:from>
    <xdr:ext cx="762000" cy="259045"/>
    <xdr:sp macro="" textlink="">
      <xdr:nvSpPr>
        <xdr:cNvPr id="456" name="テキスト ボックス 455"/>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57" name="円/楕円 456"/>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58" name="テキスト ボックス 457"/>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xdr:rowOff>
    </xdr:from>
    <xdr:to>
      <xdr:col>19</xdr:col>
      <xdr:colOff>6350</xdr:colOff>
      <xdr:row>78</xdr:row>
      <xdr:rowOff>113030</xdr:rowOff>
    </xdr:to>
    <xdr:sp macro="" textlink="">
      <xdr:nvSpPr>
        <xdr:cNvPr id="459" name="円/楕円 458"/>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97807</xdr:rowOff>
    </xdr:from>
    <xdr:ext cx="762000" cy="259045"/>
    <xdr:sp macro="" textlink="">
      <xdr:nvSpPr>
        <xdr:cNvPr id="460" name="テキスト ボックス 459"/>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和歌山県和歌山市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40711</xdr:rowOff>
    </xdr:from>
    <xdr:to>
      <xdr:col>4</xdr:col>
      <xdr:colOff>1117600</xdr:colOff>
      <xdr:row>17</xdr:row>
      <xdr:rowOff>4684</xdr:rowOff>
    </xdr:to>
    <xdr:cxnSp macro="">
      <xdr:nvCxnSpPr>
        <xdr:cNvPr id="48" name="直線コネクタ 47"/>
        <xdr:cNvCxnSpPr/>
      </xdr:nvCxnSpPr>
      <xdr:spPr bwMode="auto">
        <a:xfrm flipV="1">
          <a:off x="5003800" y="2831536"/>
          <a:ext cx="6477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96535</xdr:rowOff>
    </xdr:from>
    <xdr:to>
      <xdr:col>4</xdr:col>
      <xdr:colOff>469900</xdr:colOff>
      <xdr:row>17</xdr:row>
      <xdr:rowOff>4684</xdr:rowOff>
    </xdr:to>
    <xdr:cxnSp macro="">
      <xdr:nvCxnSpPr>
        <xdr:cNvPr id="51" name="直線コネクタ 50"/>
        <xdr:cNvCxnSpPr/>
      </xdr:nvCxnSpPr>
      <xdr:spPr bwMode="auto">
        <a:xfrm>
          <a:off x="4305300" y="2887360"/>
          <a:ext cx="698500" cy="7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34722</xdr:rowOff>
    </xdr:from>
    <xdr:to>
      <xdr:col>3</xdr:col>
      <xdr:colOff>904875</xdr:colOff>
      <xdr:row>16</xdr:row>
      <xdr:rowOff>96535</xdr:rowOff>
    </xdr:to>
    <xdr:cxnSp macro="">
      <xdr:nvCxnSpPr>
        <xdr:cNvPr id="54" name="直線コネクタ 53"/>
        <xdr:cNvCxnSpPr/>
      </xdr:nvCxnSpPr>
      <xdr:spPr bwMode="auto">
        <a:xfrm>
          <a:off x="3606800" y="2825547"/>
          <a:ext cx="698500" cy="6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34722</xdr:rowOff>
    </xdr:from>
    <xdr:to>
      <xdr:col>3</xdr:col>
      <xdr:colOff>206375</xdr:colOff>
      <xdr:row>16</xdr:row>
      <xdr:rowOff>41763</xdr:rowOff>
    </xdr:to>
    <xdr:cxnSp macro="">
      <xdr:nvCxnSpPr>
        <xdr:cNvPr id="57" name="直線コネクタ 56"/>
        <xdr:cNvCxnSpPr/>
      </xdr:nvCxnSpPr>
      <xdr:spPr bwMode="auto">
        <a:xfrm flipV="1">
          <a:off x="2908300" y="2825547"/>
          <a:ext cx="6985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161361</xdr:rowOff>
    </xdr:from>
    <xdr:to>
      <xdr:col>5</xdr:col>
      <xdr:colOff>34925</xdr:colOff>
      <xdr:row>16</xdr:row>
      <xdr:rowOff>91511</xdr:rowOff>
    </xdr:to>
    <xdr:sp macro="" textlink="">
      <xdr:nvSpPr>
        <xdr:cNvPr id="67" name="円/楕円 66"/>
        <xdr:cNvSpPr/>
      </xdr:nvSpPr>
      <xdr:spPr bwMode="auto">
        <a:xfrm>
          <a:off x="5600700" y="278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6438</xdr:rowOff>
    </xdr:from>
    <xdr:ext cx="762000" cy="259045"/>
    <xdr:sp macro="" textlink="">
      <xdr:nvSpPr>
        <xdr:cNvPr id="68" name="人口1人当たり決算額の推移該当値テキスト130"/>
        <xdr:cNvSpPr txBox="1"/>
      </xdr:nvSpPr>
      <xdr:spPr>
        <a:xfrm>
          <a:off x="5740400" y="262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125334</xdr:rowOff>
    </xdr:from>
    <xdr:to>
      <xdr:col>4</xdr:col>
      <xdr:colOff>520700</xdr:colOff>
      <xdr:row>17</xdr:row>
      <xdr:rowOff>55484</xdr:rowOff>
    </xdr:to>
    <xdr:sp macro="" textlink="">
      <xdr:nvSpPr>
        <xdr:cNvPr id="69" name="円/楕円 68"/>
        <xdr:cNvSpPr/>
      </xdr:nvSpPr>
      <xdr:spPr bwMode="auto">
        <a:xfrm>
          <a:off x="4953000" y="291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65661</xdr:rowOff>
    </xdr:from>
    <xdr:ext cx="736600" cy="259045"/>
    <xdr:sp macro="" textlink="">
      <xdr:nvSpPr>
        <xdr:cNvPr id="70" name="テキスト ボックス 69"/>
        <xdr:cNvSpPr txBox="1"/>
      </xdr:nvSpPr>
      <xdr:spPr>
        <a:xfrm>
          <a:off x="4622800" y="2685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45735</xdr:rowOff>
    </xdr:from>
    <xdr:to>
      <xdr:col>3</xdr:col>
      <xdr:colOff>955675</xdr:colOff>
      <xdr:row>16</xdr:row>
      <xdr:rowOff>147335</xdr:rowOff>
    </xdr:to>
    <xdr:sp macro="" textlink="">
      <xdr:nvSpPr>
        <xdr:cNvPr id="71" name="円/楕円 70"/>
        <xdr:cNvSpPr/>
      </xdr:nvSpPr>
      <xdr:spPr bwMode="auto">
        <a:xfrm>
          <a:off x="4254500" y="283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157512</xdr:rowOff>
    </xdr:from>
    <xdr:ext cx="762000" cy="259045"/>
    <xdr:sp macro="" textlink="">
      <xdr:nvSpPr>
        <xdr:cNvPr id="72" name="テキスト ボックス 71"/>
        <xdr:cNvSpPr txBox="1"/>
      </xdr:nvSpPr>
      <xdr:spPr>
        <a:xfrm>
          <a:off x="3924300" y="260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155372</xdr:rowOff>
    </xdr:from>
    <xdr:to>
      <xdr:col>3</xdr:col>
      <xdr:colOff>257175</xdr:colOff>
      <xdr:row>16</xdr:row>
      <xdr:rowOff>85522</xdr:rowOff>
    </xdr:to>
    <xdr:sp macro="" textlink="">
      <xdr:nvSpPr>
        <xdr:cNvPr id="73" name="円/楕円 72"/>
        <xdr:cNvSpPr/>
      </xdr:nvSpPr>
      <xdr:spPr bwMode="auto">
        <a:xfrm>
          <a:off x="3556000" y="277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95699</xdr:rowOff>
    </xdr:from>
    <xdr:ext cx="762000" cy="259045"/>
    <xdr:sp macro="" textlink="">
      <xdr:nvSpPr>
        <xdr:cNvPr id="74" name="テキスト ボックス 73"/>
        <xdr:cNvSpPr txBox="1"/>
      </xdr:nvSpPr>
      <xdr:spPr>
        <a:xfrm>
          <a:off x="3225800" y="25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162413</xdr:rowOff>
    </xdr:from>
    <xdr:to>
      <xdr:col>2</xdr:col>
      <xdr:colOff>692150</xdr:colOff>
      <xdr:row>16</xdr:row>
      <xdr:rowOff>92563</xdr:rowOff>
    </xdr:to>
    <xdr:sp macro="" textlink="">
      <xdr:nvSpPr>
        <xdr:cNvPr id="75" name="円/楕円 74"/>
        <xdr:cNvSpPr/>
      </xdr:nvSpPr>
      <xdr:spPr bwMode="auto">
        <a:xfrm>
          <a:off x="2857500" y="278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102740</xdr:rowOff>
    </xdr:from>
    <xdr:ext cx="762000" cy="259045"/>
    <xdr:sp macro="" textlink="">
      <xdr:nvSpPr>
        <xdr:cNvPr id="76" name="テキスト ボックス 75"/>
        <xdr:cNvSpPr txBox="1"/>
      </xdr:nvSpPr>
      <xdr:spPr>
        <a:xfrm>
          <a:off x="2527300" y="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112484</xdr:rowOff>
    </xdr:from>
    <xdr:to>
      <xdr:col>4</xdr:col>
      <xdr:colOff>1117600</xdr:colOff>
      <xdr:row>34</xdr:row>
      <xdr:rowOff>155308</xdr:rowOff>
    </xdr:to>
    <xdr:cxnSp macro="">
      <xdr:nvCxnSpPr>
        <xdr:cNvPr id="109" name="直線コネクタ 108"/>
        <xdr:cNvCxnSpPr/>
      </xdr:nvCxnSpPr>
      <xdr:spPr bwMode="auto">
        <a:xfrm flipV="1">
          <a:off x="5003800" y="6379934"/>
          <a:ext cx="6477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136563</xdr:rowOff>
    </xdr:from>
    <xdr:to>
      <xdr:col>4</xdr:col>
      <xdr:colOff>469900</xdr:colOff>
      <xdr:row>34</xdr:row>
      <xdr:rowOff>155308</xdr:rowOff>
    </xdr:to>
    <xdr:cxnSp macro="">
      <xdr:nvCxnSpPr>
        <xdr:cNvPr id="112" name="直線コネクタ 111"/>
        <xdr:cNvCxnSpPr/>
      </xdr:nvCxnSpPr>
      <xdr:spPr bwMode="auto">
        <a:xfrm>
          <a:off x="4305300" y="640401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136563</xdr:rowOff>
    </xdr:from>
    <xdr:to>
      <xdr:col>3</xdr:col>
      <xdr:colOff>904875</xdr:colOff>
      <xdr:row>34</xdr:row>
      <xdr:rowOff>142545</xdr:rowOff>
    </xdr:to>
    <xdr:cxnSp macro="">
      <xdr:nvCxnSpPr>
        <xdr:cNvPr id="115" name="直線コネクタ 114"/>
        <xdr:cNvCxnSpPr/>
      </xdr:nvCxnSpPr>
      <xdr:spPr bwMode="auto">
        <a:xfrm flipV="1">
          <a:off x="3606800" y="6404013"/>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119456</xdr:rowOff>
    </xdr:from>
    <xdr:to>
      <xdr:col>3</xdr:col>
      <xdr:colOff>206375</xdr:colOff>
      <xdr:row>34</xdr:row>
      <xdr:rowOff>142545</xdr:rowOff>
    </xdr:to>
    <xdr:cxnSp macro="">
      <xdr:nvCxnSpPr>
        <xdr:cNvPr id="118" name="直線コネクタ 117"/>
        <xdr:cNvCxnSpPr/>
      </xdr:nvCxnSpPr>
      <xdr:spPr bwMode="auto">
        <a:xfrm>
          <a:off x="2908300" y="6386906"/>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61684</xdr:rowOff>
    </xdr:from>
    <xdr:to>
      <xdr:col>5</xdr:col>
      <xdr:colOff>34925</xdr:colOff>
      <xdr:row>34</xdr:row>
      <xdr:rowOff>163284</xdr:rowOff>
    </xdr:to>
    <xdr:sp macro="" textlink="">
      <xdr:nvSpPr>
        <xdr:cNvPr id="128" name="円/楕円 127"/>
        <xdr:cNvSpPr/>
      </xdr:nvSpPr>
      <xdr:spPr bwMode="auto">
        <a:xfrm>
          <a:off x="5600700" y="632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249661</xdr:rowOff>
    </xdr:from>
    <xdr:ext cx="762000" cy="259045"/>
    <xdr:sp macro="" textlink="">
      <xdr:nvSpPr>
        <xdr:cNvPr id="129" name="人口1人当たり決算額の推移該当値テキスト445"/>
        <xdr:cNvSpPr txBox="1"/>
      </xdr:nvSpPr>
      <xdr:spPr>
        <a:xfrm>
          <a:off x="5740400" y="617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104508</xdr:rowOff>
    </xdr:from>
    <xdr:to>
      <xdr:col>4</xdr:col>
      <xdr:colOff>520700</xdr:colOff>
      <xdr:row>34</xdr:row>
      <xdr:rowOff>206108</xdr:rowOff>
    </xdr:to>
    <xdr:sp macro="" textlink="">
      <xdr:nvSpPr>
        <xdr:cNvPr id="130" name="円/楕円 129"/>
        <xdr:cNvSpPr/>
      </xdr:nvSpPr>
      <xdr:spPr bwMode="auto">
        <a:xfrm>
          <a:off x="4953000" y="637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216285</xdr:rowOff>
    </xdr:from>
    <xdr:ext cx="736600" cy="259045"/>
    <xdr:sp macro="" textlink="">
      <xdr:nvSpPr>
        <xdr:cNvPr id="131" name="テキスト ボックス 130"/>
        <xdr:cNvSpPr txBox="1"/>
      </xdr:nvSpPr>
      <xdr:spPr>
        <a:xfrm>
          <a:off x="4622800" y="6140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85763</xdr:rowOff>
    </xdr:from>
    <xdr:to>
      <xdr:col>3</xdr:col>
      <xdr:colOff>955675</xdr:colOff>
      <xdr:row>34</xdr:row>
      <xdr:rowOff>187363</xdr:rowOff>
    </xdr:to>
    <xdr:sp macro="" textlink="">
      <xdr:nvSpPr>
        <xdr:cNvPr id="132" name="円/楕円 131"/>
        <xdr:cNvSpPr/>
      </xdr:nvSpPr>
      <xdr:spPr bwMode="auto">
        <a:xfrm>
          <a:off x="4254500" y="635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197540</xdr:rowOff>
    </xdr:from>
    <xdr:ext cx="762000" cy="259045"/>
    <xdr:sp macro="" textlink="">
      <xdr:nvSpPr>
        <xdr:cNvPr id="133" name="テキスト ボックス 132"/>
        <xdr:cNvSpPr txBox="1"/>
      </xdr:nvSpPr>
      <xdr:spPr>
        <a:xfrm>
          <a:off x="3924300" y="61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91745</xdr:rowOff>
    </xdr:from>
    <xdr:to>
      <xdr:col>3</xdr:col>
      <xdr:colOff>257175</xdr:colOff>
      <xdr:row>34</xdr:row>
      <xdr:rowOff>193345</xdr:rowOff>
    </xdr:to>
    <xdr:sp macro="" textlink="">
      <xdr:nvSpPr>
        <xdr:cNvPr id="134" name="円/楕円 133"/>
        <xdr:cNvSpPr/>
      </xdr:nvSpPr>
      <xdr:spPr bwMode="auto">
        <a:xfrm>
          <a:off x="3556000" y="635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203522</xdr:rowOff>
    </xdr:from>
    <xdr:ext cx="762000" cy="259045"/>
    <xdr:sp macro="" textlink="">
      <xdr:nvSpPr>
        <xdr:cNvPr id="135" name="テキスト ボックス 134"/>
        <xdr:cNvSpPr txBox="1"/>
      </xdr:nvSpPr>
      <xdr:spPr>
        <a:xfrm>
          <a:off x="3225800" y="612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68656</xdr:rowOff>
    </xdr:from>
    <xdr:to>
      <xdr:col>2</xdr:col>
      <xdr:colOff>692150</xdr:colOff>
      <xdr:row>34</xdr:row>
      <xdr:rowOff>170256</xdr:rowOff>
    </xdr:to>
    <xdr:sp macro="" textlink="">
      <xdr:nvSpPr>
        <xdr:cNvPr id="136" name="円/楕円 135"/>
        <xdr:cNvSpPr/>
      </xdr:nvSpPr>
      <xdr:spPr bwMode="auto">
        <a:xfrm>
          <a:off x="2857500" y="633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180433</xdr:rowOff>
    </xdr:from>
    <xdr:ext cx="762000" cy="259045"/>
    <xdr:sp macro="" textlink="">
      <xdr:nvSpPr>
        <xdr:cNvPr id="137" name="テキスト ボックス 136"/>
        <xdr:cNvSpPr txBox="1"/>
      </xdr:nvSpPr>
      <xdr:spPr>
        <a:xfrm>
          <a:off x="2527300" y="610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実質単年度収支については、平成</a:t>
          </a:r>
          <a:r>
            <a:rPr lang="ja-JP" altLang="en-US" sz="1100" b="0" i="0" baseline="0">
              <a:solidFill>
                <a:sysClr val="windowText" lastClr="000000"/>
              </a:solidFill>
              <a:effectLst/>
              <a:latin typeface="+mn-lt"/>
              <a:ea typeface="+mn-ea"/>
              <a:cs typeface="+mn-cs"/>
            </a:rPr>
            <a:t>２６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歳入において地方消費税交付金の６．６億円の増や配当割交付金の増などにより、約１４億円の増が</a:t>
          </a:r>
          <a:r>
            <a:rPr lang="ja-JP" altLang="ja-JP" sz="1100" b="0" i="0" baseline="0">
              <a:solidFill>
                <a:sysClr val="windowText" lastClr="000000"/>
              </a:solidFill>
              <a:effectLst/>
              <a:latin typeface="+mn-lt"/>
              <a:ea typeface="+mn-ea"/>
              <a:cs typeface="+mn-cs"/>
            </a:rPr>
            <a:t>あったものの</a:t>
          </a:r>
          <a:r>
            <a:rPr lang="ja-JP" altLang="en-US" sz="1100" b="0" i="0" baseline="0">
              <a:solidFill>
                <a:sysClr val="windowText" lastClr="000000"/>
              </a:solidFill>
              <a:effectLst/>
              <a:latin typeface="+mn-lt"/>
              <a:ea typeface="+mn-ea"/>
              <a:cs typeface="+mn-cs"/>
            </a:rPr>
            <a:t>人事院勧告による人件費の増などにより実質単年度収支は△１．０７ポイントと悪化した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実質収支額については、平成</a:t>
          </a:r>
          <a:r>
            <a:rPr lang="ja-JP" altLang="en-US" sz="1100" b="0" i="0" baseline="0">
              <a:solidFill>
                <a:sysClr val="windowText" lastClr="000000"/>
              </a:solidFill>
              <a:effectLst/>
              <a:latin typeface="+mn-lt"/>
              <a:ea typeface="+mn-ea"/>
              <a:cs typeface="+mn-cs"/>
            </a:rPr>
            <a:t>２２</a:t>
          </a:r>
          <a:r>
            <a:rPr lang="ja-JP" altLang="ja-JP" sz="1100" b="0" i="0" baseline="0">
              <a:solidFill>
                <a:sysClr val="windowText" lastClr="000000"/>
              </a:solidFill>
              <a:effectLst/>
              <a:latin typeface="+mn-lt"/>
              <a:ea typeface="+mn-ea"/>
              <a:cs typeface="+mn-cs"/>
            </a:rPr>
            <a:t>年度から</a:t>
          </a:r>
          <a:r>
            <a:rPr lang="ja-JP" altLang="en-US" sz="1100" b="0" i="0" baseline="0">
              <a:solidFill>
                <a:sysClr val="windowText" lastClr="000000"/>
              </a:solidFill>
              <a:effectLst/>
              <a:latin typeface="+mn-lt"/>
              <a:ea typeface="+mn-ea"/>
              <a:cs typeface="+mn-cs"/>
            </a:rPr>
            <a:t>２３</a:t>
          </a:r>
          <a:r>
            <a:rPr lang="ja-JP" altLang="ja-JP" sz="1100" b="0" i="0" baseline="0">
              <a:solidFill>
                <a:sysClr val="windowText" lastClr="000000"/>
              </a:solidFill>
              <a:effectLst/>
              <a:latin typeface="+mn-lt"/>
              <a:ea typeface="+mn-ea"/>
              <a:cs typeface="+mn-cs"/>
            </a:rPr>
            <a:t>年度までは標準財政規模の約２％</a:t>
          </a:r>
          <a:r>
            <a:rPr lang="ja-JP" altLang="en-US" sz="1100" b="0" i="0" baseline="0">
              <a:solidFill>
                <a:sysClr val="windowText" lastClr="000000"/>
              </a:solidFill>
              <a:effectLst/>
              <a:latin typeface="+mn-lt"/>
              <a:ea typeface="+mn-ea"/>
              <a:cs typeface="+mn-cs"/>
            </a:rPr>
            <a:t>前後</a:t>
          </a:r>
          <a:r>
            <a:rPr lang="ja-JP" altLang="ja-JP" sz="1100" b="0" i="0" baseline="0">
              <a:solidFill>
                <a:sysClr val="windowText" lastClr="000000"/>
              </a:solidFill>
              <a:effectLst/>
              <a:latin typeface="+mn-lt"/>
              <a:ea typeface="+mn-ea"/>
              <a:cs typeface="+mn-cs"/>
            </a:rPr>
            <a:t>で推移しており、２４年度</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減少傾向に転じたが、平成２５年度は、再び２％となった</a:t>
          </a:r>
          <a:r>
            <a:rPr lang="ja-JP" altLang="en-US" sz="1100" b="0" i="0" baseline="0">
              <a:solidFill>
                <a:sysClr val="windowText" lastClr="000000"/>
              </a:solidFill>
              <a:effectLst/>
              <a:latin typeface="+mn-lt"/>
              <a:ea typeface="+mn-ea"/>
              <a:cs typeface="+mn-cs"/>
            </a:rPr>
            <a:t>。しかし、平成２６年度においては、１．４３ポイント減少する結果となった</a:t>
          </a:r>
          <a:r>
            <a:rPr lang="ja-JP" altLang="ja-JP" sz="1100" b="0" i="0" baseline="0">
              <a:solidFill>
                <a:sysClr val="windowText" lastClr="000000"/>
              </a:solidFill>
              <a:effectLst/>
              <a:latin typeface="+mn-lt"/>
              <a:ea typeface="+mn-ea"/>
              <a:cs typeface="+mn-cs"/>
            </a:rPr>
            <a:t>。なお、財政調整基金残高は</a:t>
          </a:r>
          <a:r>
            <a:rPr lang="ja-JP" altLang="en-US" sz="1100" b="0" i="0" baseline="0">
              <a:solidFill>
                <a:sysClr val="windowText" lastClr="000000"/>
              </a:solidFill>
              <a:effectLst/>
              <a:latin typeface="+mn-lt"/>
              <a:ea typeface="+mn-ea"/>
              <a:cs typeface="+mn-cs"/>
            </a:rPr>
            <a:t>０．２７ポイントではあるが</a:t>
          </a:r>
          <a:r>
            <a:rPr lang="ja-JP" altLang="ja-JP" sz="1100" b="0" i="0" baseline="0">
              <a:solidFill>
                <a:sysClr val="windowText" lastClr="000000"/>
              </a:solidFill>
              <a:effectLst/>
              <a:latin typeface="+mn-lt"/>
              <a:ea typeface="+mn-ea"/>
              <a:cs typeface="+mn-cs"/>
            </a:rPr>
            <a:t>増加傾向にある。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mn-lt"/>
              <a:ea typeface="+mn-ea"/>
              <a:cs typeface="+mn-cs"/>
            </a:rPr>
            <a:t>連結実質収支は、約</a:t>
          </a:r>
          <a:r>
            <a:rPr lang="ja-JP" altLang="en-US" sz="1100" b="0" i="0" baseline="0">
              <a:solidFill>
                <a:sysClr val="windowText" lastClr="000000"/>
              </a:solidFill>
              <a:effectLst/>
              <a:latin typeface="+mn-lt"/>
              <a:ea typeface="+mn-ea"/>
              <a:cs typeface="+mn-cs"/>
            </a:rPr>
            <a:t>６２</a:t>
          </a:r>
          <a:r>
            <a:rPr lang="ja-JP" altLang="ja-JP" sz="1100" b="0" i="0" baseline="0">
              <a:solidFill>
                <a:sysClr val="windowText" lastClr="000000"/>
              </a:solidFill>
              <a:effectLst/>
              <a:latin typeface="+mn-lt"/>
              <a:ea typeface="+mn-ea"/>
              <a:cs typeface="+mn-cs"/>
            </a:rPr>
            <a:t>億円の黒字で、連結実質赤字比率は生じていない。国民健康保険事業の累積赤字の解消や、下水道事業の２３年度から引き続いての単年度黒字維持など、行財政改革の推進や一般会計からの支援等により、特別会計が抱える累積赤字額は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年度から約</a:t>
          </a:r>
          <a:r>
            <a:rPr lang="ja-JP" altLang="en-US" sz="1100" b="0" i="0" baseline="0">
              <a:solidFill>
                <a:sysClr val="windowText" lastClr="000000"/>
              </a:solidFill>
              <a:effectLst/>
              <a:latin typeface="+mn-lt"/>
              <a:ea typeface="+mn-ea"/>
              <a:cs typeface="+mn-cs"/>
            </a:rPr>
            <a:t>４．３</a:t>
          </a:r>
          <a:r>
            <a:rPr lang="ja-JP" altLang="ja-JP" sz="1100" b="0" i="0" baseline="0">
              <a:solidFill>
                <a:sysClr val="windowText" lastClr="000000"/>
              </a:solidFill>
              <a:effectLst/>
              <a:latin typeface="+mn-lt"/>
              <a:ea typeface="+mn-ea"/>
              <a:cs typeface="+mn-cs"/>
            </a:rPr>
            <a:t>億円減少している。しかし、平成</a:t>
          </a:r>
          <a:r>
            <a:rPr lang="ja-JP" altLang="en-US" sz="1100" b="0" i="0" baseline="0">
              <a:solidFill>
                <a:sysClr val="windowText" lastClr="000000"/>
              </a:solidFill>
              <a:effectLst/>
              <a:latin typeface="+mn-lt"/>
              <a:ea typeface="+mn-ea"/>
              <a:cs typeface="+mn-cs"/>
            </a:rPr>
            <a:t>２６</a:t>
          </a:r>
          <a:r>
            <a:rPr lang="ja-JP" altLang="ja-JP" sz="1100" b="0" i="0" baseline="0">
              <a:solidFill>
                <a:sysClr val="windowText" lastClr="000000"/>
              </a:solidFill>
              <a:effectLst/>
              <a:latin typeface="+mn-lt"/>
              <a:ea typeface="+mn-ea"/>
              <a:cs typeface="+mn-cs"/>
            </a:rPr>
            <a:t>年度末現在における特別会計全体の累積赤字額は依然として、約１</a:t>
          </a:r>
          <a:r>
            <a:rPr lang="ja-JP" altLang="en-US" sz="1100" b="0" i="0" baseline="0">
              <a:solidFill>
                <a:sysClr val="windowText" lastClr="000000"/>
              </a:solidFill>
              <a:effectLst/>
              <a:latin typeface="+mn-lt"/>
              <a:ea typeface="+mn-ea"/>
              <a:cs typeface="+mn-cs"/>
            </a:rPr>
            <a:t>２１．３</a:t>
          </a:r>
          <a:r>
            <a:rPr lang="ja-JP" altLang="ja-JP" sz="1100" b="0" i="0" baseline="0">
              <a:solidFill>
                <a:sysClr val="windowText" lastClr="000000"/>
              </a:solidFill>
              <a:effectLst/>
              <a:latin typeface="+mn-lt"/>
              <a:ea typeface="+mn-ea"/>
              <a:cs typeface="+mn-cs"/>
            </a:rPr>
            <a:t>億円あり、引き続き予断をゆるさない厳しい状況が続くことが予想される。土地造成事業は、土地の販売促進に努めたものの、負債額が売却による収入見込額を大幅に上回るいわゆる債務超過の状態にあり、今後とも一般会計からの支援が不可欠な状況となっ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元利償還金は、平成</a:t>
          </a:r>
          <a:r>
            <a:rPr lang="ja-JP" altLang="en-US" sz="1100" b="0" i="0" baseline="0">
              <a:solidFill>
                <a:sysClr val="windowText" lastClr="000000"/>
              </a:solidFill>
              <a:effectLst/>
              <a:latin typeface="+mn-lt"/>
              <a:ea typeface="+mn-ea"/>
              <a:cs typeface="+mn-cs"/>
            </a:rPr>
            <a:t>２６</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一般廃棄物処理事業債等の影響により、約５億４千万円増加している。</a:t>
          </a:r>
          <a:r>
            <a:rPr lang="ja-JP" altLang="ja-JP" sz="1100" b="0" i="0" baseline="0">
              <a:solidFill>
                <a:sysClr val="windowText" lastClr="000000"/>
              </a:solidFill>
              <a:effectLst/>
              <a:latin typeface="+mn-lt"/>
              <a:ea typeface="+mn-ea"/>
              <a:cs typeface="+mn-cs"/>
            </a:rPr>
            <a:t>控除財源で、都市計画税が</a:t>
          </a:r>
          <a:r>
            <a:rPr lang="ja-JP" altLang="en-US" sz="1100" b="0" i="0" baseline="0">
              <a:solidFill>
                <a:sysClr val="windowText" lastClr="000000"/>
              </a:solidFill>
              <a:effectLst/>
              <a:latin typeface="+mn-lt"/>
              <a:ea typeface="+mn-ea"/>
              <a:cs typeface="+mn-cs"/>
            </a:rPr>
            <a:t>約０．２億円増加したことや</a:t>
          </a:r>
          <a:r>
            <a:rPr lang="ja-JP" altLang="ja-JP" sz="1100" b="0" i="0" baseline="0">
              <a:solidFill>
                <a:sysClr val="windowText" lastClr="000000"/>
              </a:solidFill>
              <a:effectLst/>
              <a:latin typeface="+mn-lt"/>
              <a:ea typeface="+mn-ea"/>
              <a:cs typeface="+mn-cs"/>
            </a:rPr>
            <a:t>、国庫支出金等</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増加した影響もあり、算入公債費等は約</a:t>
          </a:r>
          <a:r>
            <a:rPr lang="ja-JP" altLang="en-US" sz="1100" b="0" i="0" baseline="0">
              <a:solidFill>
                <a:sysClr val="windowText" lastClr="000000"/>
              </a:solidFill>
              <a:effectLst/>
              <a:latin typeface="+mn-lt"/>
              <a:ea typeface="+mn-ea"/>
              <a:cs typeface="+mn-cs"/>
            </a:rPr>
            <a:t>３億円の</a:t>
          </a:r>
          <a:r>
            <a:rPr lang="ja-JP" altLang="ja-JP" sz="1100" b="0" i="0" baseline="0">
              <a:solidFill>
                <a:sysClr val="windowText" lastClr="000000"/>
              </a:solidFill>
              <a:effectLst/>
              <a:latin typeface="+mn-lt"/>
              <a:ea typeface="+mn-ea"/>
              <a:cs typeface="+mn-cs"/>
            </a:rPr>
            <a:t>増加となった。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一般会計等に係る地方債の現在高は、</a:t>
          </a:r>
          <a:r>
            <a:rPr lang="ja-JP" altLang="en-US" sz="1100" b="0" i="0" baseline="0">
              <a:solidFill>
                <a:sysClr val="windowText" lastClr="000000"/>
              </a:solidFill>
              <a:effectLst/>
              <a:latin typeface="+mn-lt"/>
              <a:ea typeface="+mn-ea"/>
              <a:cs typeface="+mn-cs"/>
            </a:rPr>
            <a:t>一般廃棄物処理事業債の増加や</a:t>
          </a:r>
          <a:r>
            <a:rPr lang="ja-JP" altLang="ja-JP" sz="1100" b="0" i="0" baseline="0">
              <a:solidFill>
                <a:sysClr val="windowText" lastClr="000000"/>
              </a:solidFill>
              <a:effectLst/>
              <a:latin typeface="+mn-lt"/>
              <a:ea typeface="+mn-ea"/>
              <a:cs typeface="+mn-cs"/>
            </a:rPr>
            <a:t>、臨時財政対策債の残高が増加している影響で約</a:t>
          </a:r>
          <a:r>
            <a:rPr lang="ja-JP" altLang="en-US" sz="1100" b="0" i="0" baseline="0">
              <a:solidFill>
                <a:sysClr val="windowText" lastClr="000000"/>
              </a:solidFill>
              <a:effectLst/>
              <a:latin typeface="+mn-lt"/>
              <a:ea typeface="+mn-ea"/>
              <a:cs typeface="+mn-cs"/>
            </a:rPr>
            <a:t>３，９１６</a:t>
          </a:r>
          <a:r>
            <a:rPr lang="ja-JP" altLang="ja-JP" sz="1100" b="0" i="0" baseline="0">
              <a:solidFill>
                <a:sysClr val="windowText" lastClr="000000"/>
              </a:solidFill>
              <a:effectLst/>
              <a:latin typeface="+mn-lt"/>
              <a:ea typeface="+mn-ea"/>
              <a:cs typeface="+mn-cs"/>
            </a:rPr>
            <a:t>億円増加しているが、臨時財政対策債は、基準財政需要額参入見込額にも全額理論算入されるため、充当可能財源等も同様に増加傾向にあり、臨時財政対策債の発行による将来負担比率（分子）への影響はほとんど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下水道事業に係る地方債残高の減等による公営企業債等繰入見込額の減</a:t>
          </a:r>
          <a:r>
            <a:rPr lang="ja-JP" altLang="en-US" sz="1100" b="0" i="0" baseline="0">
              <a:solidFill>
                <a:sysClr val="windowText" lastClr="000000"/>
              </a:solidFill>
              <a:effectLst/>
              <a:latin typeface="+mn-lt"/>
              <a:ea typeface="+mn-ea"/>
              <a:cs typeface="+mn-cs"/>
            </a:rPr>
            <a:t>などにより</a:t>
          </a:r>
          <a:r>
            <a:rPr lang="ja-JP" altLang="ja-JP" sz="1100" b="0" i="0" baseline="0">
              <a:solidFill>
                <a:sysClr val="windowText" lastClr="000000"/>
              </a:solidFill>
              <a:effectLst/>
              <a:latin typeface="+mn-lt"/>
              <a:ea typeface="+mn-ea"/>
              <a:cs typeface="+mn-cs"/>
            </a:rPr>
            <a:t>、将来負担比率は改善傾向にある。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election activeCell="T35" sqref="T3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145943095</v>
      </c>
      <c r="BO4" s="379"/>
      <c r="BP4" s="379"/>
      <c r="BQ4" s="379"/>
      <c r="BR4" s="379"/>
      <c r="BS4" s="379"/>
      <c r="BT4" s="379"/>
      <c r="BU4" s="380"/>
      <c r="BV4" s="378">
        <v>142982475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0.6</v>
      </c>
      <c r="CU4" s="556"/>
      <c r="CV4" s="556"/>
      <c r="CW4" s="556"/>
      <c r="CX4" s="556"/>
      <c r="CY4" s="556"/>
      <c r="CZ4" s="556"/>
      <c r="DA4" s="557"/>
      <c r="DB4" s="555">
        <v>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145049782</v>
      </c>
      <c r="BO5" s="384"/>
      <c r="BP5" s="384"/>
      <c r="BQ5" s="384"/>
      <c r="BR5" s="384"/>
      <c r="BS5" s="384"/>
      <c r="BT5" s="384"/>
      <c r="BU5" s="385"/>
      <c r="BV5" s="383">
        <v>140632912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98.5</v>
      </c>
      <c r="CU5" s="354"/>
      <c r="CV5" s="354"/>
      <c r="CW5" s="354"/>
      <c r="CX5" s="354"/>
      <c r="CY5" s="354"/>
      <c r="CZ5" s="354"/>
      <c r="DA5" s="355"/>
      <c r="DB5" s="353">
        <v>94.7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893313</v>
      </c>
      <c r="BO6" s="384"/>
      <c r="BP6" s="384"/>
      <c r="BQ6" s="384"/>
      <c r="BR6" s="384"/>
      <c r="BS6" s="384"/>
      <c r="BT6" s="384"/>
      <c r="BU6" s="385"/>
      <c r="BV6" s="383">
        <v>2349563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108.3</v>
      </c>
      <c r="CU6" s="530"/>
      <c r="CV6" s="530"/>
      <c r="CW6" s="530"/>
      <c r="CX6" s="530"/>
      <c r="CY6" s="530"/>
      <c r="CZ6" s="530"/>
      <c r="DA6" s="531"/>
      <c r="DB6" s="529">
        <v>104.7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454185</v>
      </c>
      <c r="BO7" s="384"/>
      <c r="BP7" s="384"/>
      <c r="BQ7" s="384"/>
      <c r="BR7" s="384"/>
      <c r="BS7" s="384"/>
      <c r="BT7" s="384"/>
      <c r="BU7" s="385"/>
      <c r="BV7" s="383">
        <v>807962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78079880</v>
      </c>
      <c r="CU7" s="384"/>
      <c r="CV7" s="384"/>
      <c r="CW7" s="384"/>
      <c r="CX7" s="384"/>
      <c r="CY7" s="384"/>
      <c r="CZ7" s="384"/>
      <c r="DA7" s="385"/>
      <c r="DB7" s="383">
        <v>77645359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439128</v>
      </c>
      <c r="BO8" s="384"/>
      <c r="BP8" s="384"/>
      <c r="BQ8" s="384"/>
      <c r="BR8" s="384"/>
      <c r="BS8" s="384"/>
      <c r="BT8" s="384"/>
      <c r="BU8" s="385"/>
      <c r="BV8" s="383">
        <v>1541601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0.79</v>
      </c>
      <c r="CU8" s="493"/>
      <c r="CV8" s="493"/>
      <c r="CW8" s="493"/>
      <c r="CX8" s="493"/>
      <c r="CY8" s="493"/>
      <c r="CZ8" s="493"/>
      <c r="DA8" s="494"/>
      <c r="DB8" s="492">
        <v>0.79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370364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-1102473</v>
      </c>
      <c r="BO9" s="384"/>
      <c r="BP9" s="384"/>
      <c r="BQ9" s="384"/>
      <c r="BR9" s="384"/>
      <c r="BS9" s="384"/>
      <c r="BT9" s="384"/>
      <c r="BU9" s="385"/>
      <c r="BV9" s="383">
        <v>1028405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17.5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375591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1268929</v>
      </c>
      <c r="BO10" s="384"/>
      <c r="BP10" s="384"/>
      <c r="BQ10" s="384"/>
      <c r="BR10" s="384"/>
      <c r="BS10" s="384"/>
      <c r="BT10" s="384"/>
      <c r="BU10" s="385"/>
      <c r="BV10" s="383">
        <v>754501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40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377208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1000000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373955</v>
      </c>
      <c r="S13" s="485"/>
      <c r="T13" s="485"/>
      <c r="U13" s="485"/>
      <c r="V13" s="486"/>
      <c r="W13" s="472" t="s">
        <v>122</v>
      </c>
      <c r="X13" s="396"/>
      <c r="Y13" s="396"/>
      <c r="Z13" s="396"/>
      <c r="AA13" s="396"/>
      <c r="AB13" s="397"/>
      <c r="AC13" s="359">
        <v>3201</v>
      </c>
      <c r="AD13" s="360"/>
      <c r="AE13" s="360"/>
      <c r="AF13" s="360"/>
      <c r="AG13" s="361"/>
      <c r="AH13" s="359">
        <v>4015</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-833544</v>
      </c>
      <c r="BO13" s="384"/>
      <c r="BP13" s="384"/>
      <c r="BQ13" s="384"/>
      <c r="BR13" s="384"/>
      <c r="BS13" s="384"/>
      <c r="BT13" s="384"/>
      <c r="BU13" s="385"/>
      <c r="BV13" s="383">
        <v>1782946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379064</v>
      </c>
      <c r="S14" s="485"/>
      <c r="T14" s="485"/>
      <c r="U14" s="485"/>
      <c r="V14" s="486"/>
      <c r="W14" s="487"/>
      <c r="X14" s="399"/>
      <c r="Y14" s="399"/>
      <c r="Z14" s="399"/>
      <c r="AA14" s="399"/>
      <c r="AB14" s="400"/>
      <c r="AC14" s="477">
        <v>2.1</v>
      </c>
      <c r="AD14" s="478"/>
      <c r="AE14" s="478"/>
      <c r="AF14" s="478"/>
      <c r="AG14" s="479"/>
      <c r="AH14" s="477">
        <v>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124.6</v>
      </c>
      <c r="CU14" s="456"/>
      <c r="CV14" s="456"/>
      <c r="CW14" s="456"/>
      <c r="CX14" s="456"/>
      <c r="CY14" s="456"/>
      <c r="CZ14" s="456"/>
      <c r="DA14" s="457"/>
      <c r="DB14" s="488">
        <v>128.30000000000001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375783</v>
      </c>
      <c r="S15" s="485"/>
      <c r="T15" s="485"/>
      <c r="U15" s="485"/>
      <c r="V15" s="486"/>
      <c r="W15" s="472" t="s">
        <v>129</v>
      </c>
      <c r="X15" s="396"/>
      <c r="Y15" s="396"/>
      <c r="Z15" s="396"/>
      <c r="AA15" s="396"/>
      <c r="AB15" s="397"/>
      <c r="AC15" s="359">
        <v>37197</v>
      </c>
      <c r="AD15" s="360"/>
      <c r="AE15" s="360"/>
      <c r="AF15" s="360"/>
      <c r="AG15" s="361"/>
      <c r="AH15" s="359">
        <v>41028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45336399</v>
      </c>
      <c r="BO15" s="379"/>
      <c r="BP15" s="379"/>
      <c r="BQ15" s="379"/>
      <c r="BR15" s="379"/>
      <c r="BS15" s="379"/>
      <c r="BT15" s="379"/>
      <c r="BU15" s="380"/>
      <c r="BV15" s="378">
        <v>44575514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24.2</v>
      </c>
      <c r="AD16" s="478"/>
      <c r="AE16" s="478"/>
      <c r="AF16" s="478"/>
      <c r="AG16" s="479"/>
      <c r="AH16" s="477">
        <v>24.3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57128267</v>
      </c>
      <c r="BO16" s="384"/>
      <c r="BP16" s="384"/>
      <c r="BQ16" s="384"/>
      <c r="BR16" s="384"/>
      <c r="BS16" s="384"/>
      <c r="BT16" s="384"/>
      <c r="BU16" s="385"/>
      <c r="BV16" s="383">
        <v>56251878</v>
      </c>
      <c r="BW16" s="384"/>
      <c r="BX16" s="384"/>
      <c r="BY16" s="384"/>
      <c r="BZ16" s="384"/>
      <c r="CA16" s="384"/>
      <c r="CB16" s="384"/>
      <c r="CC16" s="385"/>
      <c r="CD16" s="152"/>
      <c r="CE16" s="381" t="s">
        <v>135</v>
      </c>
      <c r="CF16" s="381"/>
      <c r="CG16" s="381"/>
      <c r="CH16" s="381"/>
      <c r="CI16" s="381"/>
      <c r="CJ16" s="381"/>
      <c r="CK16" s="381"/>
      <c r="CL16" s="381"/>
      <c r="CM16" s="381"/>
      <c r="CN16" s="381"/>
      <c r="CO16" s="381"/>
      <c r="CP16" s="381"/>
      <c r="CQ16" s="381"/>
      <c r="CR16" s="381"/>
      <c r="CS16" s="382"/>
      <c r="CT16" s="353">
        <v>11.9</v>
      </c>
      <c r="CU16" s="354"/>
      <c r="CV16" s="354"/>
      <c r="CW16" s="354"/>
      <c r="CX16" s="354"/>
      <c r="CY16" s="354"/>
      <c r="CZ16" s="354"/>
      <c r="DA16" s="355"/>
      <c r="DB16" s="353">
        <v>9</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133</v>
      </c>
      <c r="S17" s="470"/>
      <c r="T17" s="470"/>
      <c r="U17" s="470"/>
      <c r="V17" s="471"/>
      <c r="W17" s="472" t="s">
        <v>137</v>
      </c>
      <c r="X17" s="396"/>
      <c r="Y17" s="396"/>
      <c r="Z17" s="396"/>
      <c r="AA17" s="396"/>
      <c r="AB17" s="397"/>
      <c r="AC17" s="359">
        <v>113037</v>
      </c>
      <c r="AD17" s="360"/>
      <c r="AE17" s="360"/>
      <c r="AF17" s="360"/>
      <c r="AG17" s="361"/>
      <c r="AH17" s="359">
        <v>117835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59042219</v>
      </c>
      <c r="BO17" s="384"/>
      <c r="BP17" s="384"/>
      <c r="BQ17" s="384"/>
      <c r="BR17" s="384"/>
      <c r="BS17" s="384"/>
      <c r="BT17" s="384"/>
      <c r="BU17" s="385"/>
      <c r="BV17" s="383">
        <v>58300122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208.84</v>
      </c>
      <c r="M18" s="448"/>
      <c r="N18" s="448"/>
      <c r="O18" s="448"/>
      <c r="P18" s="448"/>
      <c r="Q18" s="448"/>
      <c r="R18" s="449"/>
      <c r="S18" s="449"/>
      <c r="T18" s="449"/>
      <c r="U18" s="449"/>
      <c r="V18" s="450"/>
      <c r="W18" s="464"/>
      <c r="X18" s="465"/>
      <c r="Y18" s="465"/>
      <c r="Z18" s="465"/>
      <c r="AA18" s="465"/>
      <c r="AB18" s="473"/>
      <c r="AC18" s="347">
        <v>73.7</v>
      </c>
      <c r="AD18" s="348"/>
      <c r="AE18" s="348"/>
      <c r="AF18" s="348"/>
      <c r="AG18" s="451"/>
      <c r="AH18" s="347">
        <v>69.900000000000006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79078540</v>
      </c>
      <c r="BO18" s="384"/>
      <c r="BP18" s="384"/>
      <c r="BQ18" s="384"/>
      <c r="BR18" s="384"/>
      <c r="BS18" s="384"/>
      <c r="BT18" s="384"/>
      <c r="BU18" s="385"/>
      <c r="BV18" s="383">
        <v>74987832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1773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88794405</v>
      </c>
      <c r="BO19" s="384"/>
      <c r="BP19" s="384"/>
      <c r="BQ19" s="384"/>
      <c r="BR19" s="384"/>
      <c r="BS19" s="384"/>
      <c r="BT19" s="384"/>
      <c r="BU19" s="385"/>
      <c r="BV19" s="383">
        <v>85784849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152569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166592083</v>
      </c>
      <c r="BO23" s="384"/>
      <c r="BP23" s="384"/>
      <c r="BQ23" s="384"/>
      <c r="BR23" s="384"/>
      <c r="BS23" s="384"/>
      <c r="BT23" s="384"/>
      <c r="BU23" s="385"/>
      <c r="BV23" s="383">
        <v>162675868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10300</v>
      </c>
      <c r="R24" s="360"/>
      <c r="S24" s="360"/>
      <c r="T24" s="360"/>
      <c r="U24" s="360"/>
      <c r="V24" s="361"/>
      <c r="W24" s="425"/>
      <c r="X24" s="416"/>
      <c r="Y24" s="417"/>
      <c r="Z24" s="356" t="s">
        <v>153</v>
      </c>
      <c r="AA24" s="357"/>
      <c r="AB24" s="357"/>
      <c r="AC24" s="357"/>
      <c r="AD24" s="357"/>
      <c r="AE24" s="357"/>
      <c r="AF24" s="357"/>
      <c r="AG24" s="358"/>
      <c r="AH24" s="359">
        <v>2513</v>
      </c>
      <c r="AI24" s="360"/>
      <c r="AJ24" s="360"/>
      <c r="AK24" s="360"/>
      <c r="AL24" s="361"/>
      <c r="AM24" s="359">
        <v>8159711</v>
      </c>
      <c r="AN24" s="360"/>
      <c r="AO24" s="360"/>
      <c r="AP24" s="360"/>
      <c r="AQ24" s="360"/>
      <c r="AR24" s="361"/>
      <c r="AS24" s="359">
        <v>3247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118280637</v>
      </c>
      <c r="BO24" s="384"/>
      <c r="BP24" s="384"/>
      <c r="BQ24" s="384"/>
      <c r="BR24" s="384"/>
      <c r="BS24" s="384"/>
      <c r="BT24" s="384"/>
      <c r="BU24" s="385"/>
      <c r="BV24" s="383">
        <v>112126734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8200</v>
      </c>
      <c r="R25" s="360"/>
      <c r="S25" s="360"/>
      <c r="T25" s="360"/>
      <c r="U25" s="360"/>
      <c r="V25" s="361"/>
      <c r="W25" s="425"/>
      <c r="X25" s="416"/>
      <c r="Y25" s="417"/>
      <c r="Z25" s="356" t="s">
        <v>156</v>
      </c>
      <c r="AA25" s="357"/>
      <c r="AB25" s="357"/>
      <c r="AC25" s="357"/>
      <c r="AD25" s="357"/>
      <c r="AE25" s="357"/>
      <c r="AF25" s="357"/>
      <c r="AG25" s="358"/>
      <c r="AH25" s="359">
        <v>398</v>
      </c>
      <c r="AI25" s="360"/>
      <c r="AJ25" s="360"/>
      <c r="AK25" s="360"/>
      <c r="AL25" s="361"/>
      <c r="AM25" s="359">
        <v>1330912</v>
      </c>
      <c r="AN25" s="360"/>
      <c r="AO25" s="360"/>
      <c r="AP25" s="360"/>
      <c r="AQ25" s="360"/>
      <c r="AR25" s="361"/>
      <c r="AS25" s="359">
        <v>3344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17383891</v>
      </c>
      <c r="BO25" s="379"/>
      <c r="BP25" s="379"/>
      <c r="BQ25" s="379"/>
      <c r="BR25" s="379"/>
      <c r="BS25" s="379"/>
      <c r="BT25" s="379"/>
      <c r="BU25" s="380"/>
      <c r="BV25" s="378">
        <v>19310641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6900</v>
      </c>
      <c r="R26" s="360"/>
      <c r="S26" s="360"/>
      <c r="T26" s="360"/>
      <c r="U26" s="360"/>
      <c r="V26" s="361"/>
      <c r="W26" s="425"/>
      <c r="X26" s="416"/>
      <c r="Y26" s="417"/>
      <c r="Z26" s="356" t="s">
        <v>159</v>
      </c>
      <c r="AA26" s="438"/>
      <c r="AB26" s="438"/>
      <c r="AC26" s="438"/>
      <c r="AD26" s="438"/>
      <c r="AE26" s="438"/>
      <c r="AF26" s="438"/>
      <c r="AG26" s="439"/>
      <c r="AH26" s="359">
        <v>281</v>
      </c>
      <c r="AI26" s="360"/>
      <c r="AJ26" s="360"/>
      <c r="AK26" s="360"/>
      <c r="AL26" s="361"/>
      <c r="AM26" s="359">
        <v>887679</v>
      </c>
      <c r="AN26" s="360"/>
      <c r="AO26" s="360"/>
      <c r="AP26" s="360"/>
      <c r="AQ26" s="360"/>
      <c r="AR26" s="361"/>
      <c r="AS26" s="359">
        <v>3159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7900</v>
      </c>
      <c r="R27" s="360"/>
      <c r="S27" s="360"/>
      <c r="T27" s="360"/>
      <c r="U27" s="360"/>
      <c r="V27" s="361"/>
      <c r="W27" s="425"/>
      <c r="X27" s="416"/>
      <c r="Y27" s="417"/>
      <c r="Z27" s="356" t="s">
        <v>162</v>
      </c>
      <c r="AA27" s="357"/>
      <c r="AB27" s="357"/>
      <c r="AC27" s="357"/>
      <c r="AD27" s="357"/>
      <c r="AE27" s="357"/>
      <c r="AF27" s="357"/>
      <c r="AG27" s="358"/>
      <c r="AH27" s="359">
        <v>131</v>
      </c>
      <c r="AI27" s="360"/>
      <c r="AJ27" s="360"/>
      <c r="AK27" s="360"/>
      <c r="AL27" s="361"/>
      <c r="AM27" s="359">
        <v>477941</v>
      </c>
      <c r="AN27" s="360"/>
      <c r="AO27" s="360"/>
      <c r="AP27" s="360"/>
      <c r="AQ27" s="360"/>
      <c r="AR27" s="361"/>
      <c r="AS27" s="359">
        <v>3648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7200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9903421</v>
      </c>
      <c r="BO28" s="379"/>
      <c r="BP28" s="379"/>
      <c r="BQ28" s="379"/>
      <c r="BR28" s="379"/>
      <c r="BS28" s="379"/>
      <c r="BT28" s="379"/>
      <c r="BU28" s="380"/>
      <c r="BV28" s="378">
        <v>9634492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36</v>
      </c>
      <c r="M29" s="360"/>
      <c r="N29" s="360"/>
      <c r="O29" s="360"/>
      <c r="P29" s="361"/>
      <c r="Q29" s="359">
        <v>6600</v>
      </c>
      <c r="R29" s="360"/>
      <c r="S29" s="360"/>
      <c r="T29" s="360"/>
      <c r="U29" s="360"/>
      <c r="V29" s="361"/>
      <c r="W29" s="426"/>
      <c r="X29" s="427"/>
      <c r="Y29" s="428"/>
      <c r="Z29" s="356" t="s">
        <v>169</v>
      </c>
      <c r="AA29" s="357"/>
      <c r="AB29" s="357"/>
      <c r="AC29" s="357"/>
      <c r="AD29" s="357"/>
      <c r="AE29" s="357"/>
      <c r="AF29" s="357"/>
      <c r="AG29" s="358"/>
      <c r="AH29" s="359">
        <v>2644</v>
      </c>
      <c r="AI29" s="360"/>
      <c r="AJ29" s="360"/>
      <c r="AK29" s="360"/>
      <c r="AL29" s="361"/>
      <c r="AM29" s="359">
        <v>8637652</v>
      </c>
      <c r="AN29" s="360"/>
      <c r="AO29" s="360"/>
      <c r="AP29" s="360"/>
      <c r="AQ29" s="360"/>
      <c r="AR29" s="361"/>
      <c r="AS29" s="359">
        <v>3267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1587591</v>
      </c>
      <c r="BO29" s="384"/>
      <c r="BP29" s="384"/>
      <c r="BQ29" s="384"/>
      <c r="BR29" s="384"/>
      <c r="BS29" s="384"/>
      <c r="BT29" s="384"/>
      <c r="BU29" s="385"/>
      <c r="BV29" s="383">
        <v>1498995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2100804</v>
      </c>
      <c r="BO30" s="387"/>
      <c r="BP30" s="387"/>
      <c r="BQ30" s="387"/>
      <c r="BR30" s="387"/>
      <c r="BS30" s="387"/>
      <c r="BT30" s="387"/>
      <c r="BU30" s="388"/>
      <c r="BV30" s="386">
        <v>2219808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9</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13</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IF('各会計、関係団体の財政状況及び健全化判断比率'!B34="","",'各会計、関係団体の財政状況及び健全化判断比率'!B34)</f>
        <v>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和歌山地方税回収機構（一般会計）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和歌山市中小企業勤労者福祉サービスセンター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10</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14</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16</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和歌山県後期高齢者医療広域連合（一般会計）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ぶらくり</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住宅改修資金貸付事業特別会計</v>
      </c>
      <c r="F36" s="342"/>
      <c r="G36" s="342"/>
      <c r="H36" s="342"/>
      <c r="I36" s="342"/>
      <c r="J36" s="342"/>
      <c r="K36" s="342"/>
      <c r="L36" s="342"/>
      <c r="M36" s="342"/>
      <c r="N36" s="342"/>
      <c r="O36" s="342"/>
      <c r="P36" s="342"/>
      <c r="Q36" s="342"/>
      <c r="R36" s="342"/>
      <c r="S36" s="342"/>
      <c r="T36" s="165"/>
      <c r="U36" s="343">
        <f t="shared" ref="U36:U43" si="4">IF(W36="","",U35+1)</f>
        <v>11</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17</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和歌山県後期高齢者医療広域連合（特別会計）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和歌山市清掃</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住宅新築資金貸付事業特別会計</v>
      </c>
      <c r="F37" s="342"/>
      <c r="G37" s="342"/>
      <c r="H37" s="342"/>
      <c r="I37" s="342"/>
      <c r="J37" s="342"/>
      <c r="K37" s="342"/>
      <c r="L37" s="342"/>
      <c r="M37" s="342"/>
      <c r="N37" s="342"/>
      <c r="O37" s="342"/>
      <c r="P37" s="342"/>
      <c r="Q37" s="342"/>
      <c r="R37" s="342"/>
      <c r="S37" s="342"/>
      <c r="T37" s="165"/>
      <c r="U37" s="343">
        <f t="shared" si="4"/>
        <v>12</v>
      </c>
      <c r="V37" s="343"/>
      <c r="W37" s="342" t="str">
        <f>IF('各会計、関係団体の財政状況及び健全化判断比率'!B31="","",'各会計、関係団体の財政状況及び健全化判断比率'!B31)</f>
        <v>駐車場管理事業特別会計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18</v>
      </c>
      <c r="BF37" s="343"/>
      <c r="BG37" s="342" t="str">
        <f>IF('各会計、関係団体の財政状況及び健全化判断比率'!B37="","",'各会計、関係団体の財政状況及び健全化判断比率'!B37)</f>
        <v>漁業集落排水事業特別会計</v>
      </c>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和歌山県住宅新築資金等貸付金回収管理組合（一般会計）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和歌山市文化スポーツ振興財団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宅地取得資金貸付事業特別会計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19</v>
      </c>
      <c r="BF38" s="343"/>
      <c r="BG38" s="342" t="str">
        <f>IF('各会計、関係団体の財政状況及び健全化判断比率'!B38="","",'各会計、関係団体の財政状況及び健全化判断比率'!B38)</f>
        <v>土地造成事業特別会計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和歌山市地域地場産産業振興センター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母子寡婦福祉資金貸付事業特別会計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直轄事業用地先行取得事業特別会計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f t="shared" si="5"/>
        <v>8</v>
      </c>
      <c r="D41" s="343"/>
      <c r="E41" s="342" t="str">
        <f>IF('各会計、関係団体の財政状況及び健全化判断比率'!B14="","",'各会計、関係団体の財政状況及び健全化判断比率'!B14)</f>
        <v>街路用地先行取得事業特別会計</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A2" sqref="A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182" t="s">
        <v>24</v>
      </c>
      <c r="C41" s="1183"/>
      <c r="D41" s="81"/>
      <c r="E41" s="1184" t="s">
        <v>25</v>
      </c>
      <c r="F41" s="1184"/>
      <c r="G41" s="1184"/>
      <c r="H41" s="1185"/>
      <c r="I41" s="82">
        <v>153578</v>
      </c>
      <c r="J41" s="83">
        <v>152556</v>
      </c>
      <c r="K41" s="83">
        <v>152329</v>
      </c>
      <c r="L41" s="83">
        <v>163503</v>
      </c>
      <c r="M41" s="84">
        <v>167419</v>
      </c>
    </row>
    <row r="42" spans="2:13" ht="27.75" customHeight="1">
      <c r="B42" s="1172"/>
      <c r="C42" s="1173"/>
      <c r="D42" s="85"/>
      <c r="E42" s="1176" t="s">
        <v>26</v>
      </c>
      <c r="F42" s="1176"/>
      <c r="G42" s="1176"/>
      <c r="H42" s="1177"/>
      <c r="I42" s="86">
        <v>622</v>
      </c>
      <c r="J42" s="87">
        <v>119</v>
      </c>
      <c r="K42" s="87">
        <v>0</v>
      </c>
      <c r="L42" s="87">
        <v>0</v>
      </c>
      <c r="M42" s="88">
        <v>0</v>
      </c>
    </row>
    <row r="43" spans="2:13" ht="27.75" customHeight="1">
      <c r="B43" s="1172"/>
      <c r="C43" s="1173"/>
      <c r="D43" s="85"/>
      <c r="E43" s="1176" t="s">
        <v>27</v>
      </c>
      <c r="F43" s="1176"/>
      <c r="G43" s="1176"/>
      <c r="H43" s="1177"/>
      <c r="I43" s="86">
        <v>107583</v>
      </c>
      <c r="J43" s="87">
        <v>106032</v>
      </c>
      <c r="K43" s="87">
        <v>103266</v>
      </c>
      <c r="L43" s="87">
        <v>99325</v>
      </c>
      <c r="M43" s="88">
        <v>96926</v>
      </c>
    </row>
    <row r="44" spans="2:13" ht="27.75" customHeight="1">
      <c r="B44" s="1172"/>
      <c r="C44" s="1173"/>
      <c r="D44" s="85"/>
      <c r="E44" s="1176" t="s">
        <v>28</v>
      </c>
      <c r="F44" s="1176"/>
      <c r="G44" s="1176"/>
      <c r="H44" s="1177"/>
      <c r="I44" s="86" t="s">
        <v>503</v>
      </c>
      <c r="J44" s="87" t="s">
        <v>503</v>
      </c>
      <c r="K44" s="87" t="s">
        <v>503</v>
      </c>
      <c r="L44" s="87" t="s">
        <v>503</v>
      </c>
      <c r="M44" s="88" t="s">
        <v>503</v>
      </c>
    </row>
    <row r="45" spans="2:13" ht="27.75" customHeight="1">
      <c r="B45" s="1172"/>
      <c r="C45" s="1173"/>
      <c r="D45" s="85"/>
      <c r="E45" s="1176" t="s">
        <v>29</v>
      </c>
      <c r="F45" s="1176"/>
      <c r="G45" s="1176"/>
      <c r="H45" s="1177"/>
      <c r="I45" s="86">
        <v>23899</v>
      </c>
      <c r="J45" s="87">
        <v>23674</v>
      </c>
      <c r="K45" s="87">
        <v>23485</v>
      </c>
      <c r="L45" s="87">
        <v>22901</v>
      </c>
      <c r="M45" s="88">
        <v>21653</v>
      </c>
    </row>
    <row r="46" spans="2:13" ht="27.75" customHeight="1">
      <c r="B46" s="1172"/>
      <c r="C46" s="1173"/>
      <c r="D46" s="85"/>
      <c r="E46" s="1176" t="s">
        <v>30</v>
      </c>
      <c r="F46" s="1176"/>
      <c r="G46" s="1176"/>
      <c r="H46" s="1177"/>
      <c r="I46" s="86">
        <v>7406</v>
      </c>
      <c r="J46" s="87">
        <v>5699</v>
      </c>
      <c r="K46" s="87">
        <v>5235</v>
      </c>
      <c r="L46" s="87">
        <v>1</v>
      </c>
      <c r="M46" s="88" t="s">
        <v>503</v>
      </c>
    </row>
    <row r="47" spans="2:13" ht="27.75" customHeight="1">
      <c r="B47" s="1172"/>
      <c r="C47" s="1173"/>
      <c r="D47" s="85"/>
      <c r="E47" s="1176" t="s">
        <v>31</v>
      </c>
      <c r="F47" s="1176"/>
      <c r="G47" s="1176"/>
      <c r="H47" s="1177"/>
      <c r="I47" s="86" t="s">
        <v>503</v>
      </c>
      <c r="J47" s="87" t="s">
        <v>503</v>
      </c>
      <c r="K47" s="87" t="s">
        <v>503</v>
      </c>
      <c r="L47" s="87" t="s">
        <v>503</v>
      </c>
      <c r="M47" s="88" t="s">
        <v>503</v>
      </c>
    </row>
    <row r="48" spans="2:13" ht="27.75" customHeight="1">
      <c r="B48" s="1174"/>
      <c r="C48" s="1175"/>
      <c r="D48" s="85"/>
      <c r="E48" s="1176" t="s">
        <v>32</v>
      </c>
      <c r="F48" s="1176"/>
      <c r="G48" s="1176"/>
      <c r="H48" s="1177"/>
      <c r="I48" s="86" t="s">
        <v>503</v>
      </c>
      <c r="J48" s="87" t="s">
        <v>503</v>
      </c>
      <c r="K48" s="87" t="s">
        <v>503</v>
      </c>
      <c r="L48" s="87" t="s">
        <v>503</v>
      </c>
      <c r="M48" s="88" t="s">
        <v>503</v>
      </c>
    </row>
    <row r="49" spans="2:13" ht="27.75" customHeight="1">
      <c r="B49" s="1170" t="s">
        <v>33</v>
      </c>
      <c r="C49" s="1171"/>
      <c r="D49" s="89"/>
      <c r="E49" s="1176" t="s">
        <v>34</v>
      </c>
      <c r="F49" s="1176"/>
      <c r="G49" s="1176"/>
      <c r="H49" s="1177"/>
      <c r="I49" s="86">
        <v>10172</v>
      </c>
      <c r="J49" s="87">
        <v>11540</v>
      </c>
      <c r="K49" s="87">
        <v>12817</v>
      </c>
      <c r="L49" s="87">
        <v>13399</v>
      </c>
      <c r="M49" s="88">
        <v>13592</v>
      </c>
    </row>
    <row r="50" spans="2:13" ht="27.75" customHeight="1">
      <c r="B50" s="1172"/>
      <c r="C50" s="1173"/>
      <c r="D50" s="85"/>
      <c r="E50" s="1176" t="s">
        <v>35</v>
      </c>
      <c r="F50" s="1176"/>
      <c r="G50" s="1176"/>
      <c r="H50" s="1177"/>
      <c r="I50" s="86">
        <v>45809</v>
      </c>
      <c r="J50" s="87">
        <v>44936</v>
      </c>
      <c r="K50" s="87">
        <v>44892</v>
      </c>
      <c r="L50" s="87">
        <v>47581</v>
      </c>
      <c r="M50" s="88">
        <v>47729</v>
      </c>
    </row>
    <row r="51" spans="2:13" ht="27.75" customHeight="1">
      <c r="B51" s="1174"/>
      <c r="C51" s="1175"/>
      <c r="D51" s="85"/>
      <c r="E51" s="1176" t="s">
        <v>36</v>
      </c>
      <c r="F51" s="1176"/>
      <c r="G51" s="1176"/>
      <c r="H51" s="1177"/>
      <c r="I51" s="86">
        <v>131732</v>
      </c>
      <c r="J51" s="87">
        <v>133041</v>
      </c>
      <c r="K51" s="87">
        <v>135403</v>
      </c>
      <c r="L51" s="87">
        <v>138720</v>
      </c>
      <c r="M51" s="88">
        <v>141035</v>
      </c>
    </row>
    <row r="52" spans="2:13" ht="27.75" customHeight="1" thickBot="1">
      <c r="B52" s="1178" t="s">
        <v>37</v>
      </c>
      <c r="C52" s="1179"/>
      <c r="D52" s="90"/>
      <c r="E52" s="1180" t="s">
        <v>38</v>
      </c>
      <c r="F52" s="1180"/>
      <c r="G52" s="1180"/>
      <c r="H52" s="1181"/>
      <c r="I52" s="91">
        <v>105375</v>
      </c>
      <c r="J52" s="92">
        <v>98561</v>
      </c>
      <c r="K52" s="92">
        <v>91204</v>
      </c>
      <c r="L52" s="92">
        <v>86030</v>
      </c>
      <c r="M52" s="93">
        <v>83643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541</v>
      </c>
      <c r="G2" s="111"/>
      <c r="H2" s="112"/>
    </row>
    <row r="3" spans="1:8">
      <c r="A3" s="108" t="s">
        <v>534</v>
      </c>
      <c r="B3" s="113"/>
      <c r="C3" s="114"/>
      <c r="D3" s="115">
        <v>43334</v>
      </c>
      <c r="E3" s="116"/>
      <c r="F3" s="117">
        <v>47155</v>
      </c>
      <c r="G3" s="118"/>
      <c r="H3" s="119"/>
    </row>
    <row r="4" spans="1:8">
      <c r="A4" s="120"/>
      <c r="B4" s="121"/>
      <c r="C4" s="122"/>
      <c r="D4" s="123">
        <v>28490</v>
      </c>
      <c r="E4" s="124"/>
      <c r="F4" s="125">
        <v>26802</v>
      </c>
      <c r="G4" s="126"/>
      <c r="H4" s="127"/>
    </row>
    <row r="5" spans="1:8">
      <c r="A5" s="108" t="s">
        <v>536</v>
      </c>
      <c r="B5" s="113"/>
      <c r="C5" s="114"/>
      <c r="D5" s="115">
        <v>26917</v>
      </c>
      <c r="E5" s="116"/>
      <c r="F5" s="117">
        <v>43858</v>
      </c>
      <c r="G5" s="118"/>
      <c r="H5" s="119"/>
    </row>
    <row r="6" spans="1:8">
      <c r="A6" s="120"/>
      <c r="B6" s="121"/>
      <c r="C6" s="122"/>
      <c r="D6" s="123">
        <v>11207</v>
      </c>
      <c r="E6" s="124"/>
      <c r="F6" s="125">
        <v>23714</v>
      </c>
      <c r="G6" s="126"/>
      <c r="H6" s="127"/>
    </row>
    <row r="7" spans="1:8">
      <c r="A7" s="108" t="s">
        <v>537</v>
      </c>
      <c r="B7" s="113"/>
      <c r="C7" s="114"/>
      <c r="D7" s="115">
        <v>21247</v>
      </c>
      <c r="E7" s="116"/>
      <c r="F7" s="117">
        <v>41705</v>
      </c>
      <c r="G7" s="118"/>
      <c r="H7" s="119"/>
    </row>
    <row r="8" spans="1:8">
      <c r="A8" s="120"/>
      <c r="B8" s="121"/>
      <c r="C8" s="122"/>
      <c r="D8" s="123">
        <v>10576</v>
      </c>
      <c r="E8" s="124"/>
      <c r="F8" s="125">
        <v>22742</v>
      </c>
      <c r="G8" s="126"/>
      <c r="H8" s="127"/>
    </row>
    <row r="9" spans="1:8">
      <c r="A9" s="108" t="s">
        <v>538</v>
      </c>
      <c r="B9" s="113"/>
      <c r="C9" s="114"/>
      <c r="D9" s="115">
        <v>39558</v>
      </c>
      <c r="E9" s="116"/>
      <c r="F9" s="117">
        <v>47677</v>
      </c>
      <c r="G9" s="118"/>
      <c r="H9" s="119"/>
    </row>
    <row r="10" spans="1:8">
      <c r="A10" s="120"/>
      <c r="B10" s="121"/>
      <c r="C10" s="122"/>
      <c r="D10" s="123">
        <v>27948</v>
      </c>
      <c r="E10" s="124"/>
      <c r="F10" s="125">
        <v>23360</v>
      </c>
      <c r="G10" s="126"/>
      <c r="H10" s="127"/>
    </row>
    <row r="11" spans="1:8">
      <c r="A11" s="108" t="s">
        <v>539</v>
      </c>
      <c r="B11" s="113"/>
      <c r="C11" s="114"/>
      <c r="D11" s="115">
        <v>48539</v>
      </c>
      <c r="E11" s="116"/>
      <c r="F11" s="117">
        <v>51613</v>
      </c>
      <c r="G11" s="118"/>
      <c r="H11" s="119"/>
    </row>
    <row r="12" spans="1:8">
      <c r="A12" s="120"/>
      <c r="B12" s="121"/>
      <c r="C12" s="128"/>
      <c r="D12" s="123">
        <v>17681</v>
      </c>
      <c r="E12" s="124"/>
      <c r="F12" s="125">
        <v>25872</v>
      </c>
      <c r="G12" s="126"/>
      <c r="H12" s="127"/>
    </row>
    <row r="13" spans="1:8">
      <c r="A13" s="108"/>
      <c r="B13" s="113"/>
      <c r="C13" s="129"/>
      <c r="D13" s="130">
        <v>35919</v>
      </c>
      <c r="E13" s="131"/>
      <c r="F13" s="132">
        <v>46402</v>
      </c>
      <c r="G13" s="133"/>
      <c r="H13" s="119"/>
    </row>
    <row r="14" spans="1:8">
      <c r="A14" s="120"/>
      <c r="B14" s="121"/>
      <c r="C14" s="122"/>
      <c r="D14" s="123">
        <v>19180</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2.13</v>
      </c>
      <c r="C19" s="134">
        <f>ROUND(VALUE(SUBSTITUTE(実質収支比率等に係る経年分析!G$48,"▲","-")),2)</f>
        <v>1.5</v>
      </c>
      <c r="D19" s="134">
        <f>ROUND(VALUE(SUBSTITUTE(実質収支比率等に係る経年分析!H$48,"▲","-")),2)</f>
        <v>0.67</v>
      </c>
      <c r="E19" s="134">
        <f>ROUND(VALUE(SUBSTITUTE(実質収支比率等に係る経年分析!I$48,"▲","-")),2)</f>
        <v>1.99</v>
      </c>
      <c r="F19" s="134">
        <f>ROUND(VALUE(SUBSTITUTE(実質収支比率等に係る経年分析!J$48,"▲","-")),2)</f>
        <v>0.56000000000000005</v>
      </c>
    </row>
    <row r="20" spans="1:11">
      <c r="A20" s="134" t="s">
        <v>43</v>
      </c>
      <c r="B20" s="134">
        <f>ROUND(VALUE(SUBSTITUTE(実質収支比率等に係る経年分析!F$47,"▲","-")),2)</f>
        <v>8.4600000000000009</v>
      </c>
      <c r="C20" s="134">
        <f>ROUND(VALUE(SUBSTITUTE(実質収支比率等に係る経年分析!G$47,"▲","-")),2)</f>
        <v>10.119999999999999</v>
      </c>
      <c r="D20" s="134">
        <f>ROUND(VALUE(SUBSTITUTE(実質収支比率等に係る経年分析!H$47,"▲","-")),2)</f>
        <v>11.52</v>
      </c>
      <c r="E20" s="134">
        <f>ROUND(VALUE(SUBSTITUTE(実質収支比率等に係る経年分析!I$47,"▲","-")),2)</f>
        <v>12.41</v>
      </c>
      <c r="F20" s="134">
        <f>ROUND(VALUE(SUBSTITUTE(実質収支比率等に係る経年分析!J$47,"▲","-")),2)</f>
        <v>12.68</v>
      </c>
    </row>
    <row r="21" spans="1:11">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1.06</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2.2999999999999998</v>
      </c>
      <c r="F21" s="134">
        <f>IF(ISNUMBER(VALUE(SUBSTITUTE(実質収支比率等に係る経年分析!J$49,"▲","-"))),ROUND(VALUE(SUBSTITUTE(実質収支比率等に係る経年分析!J$49,"▲","-")),2),NA())</f>
        <v>-1.07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1.93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1.79</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2.17</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0.24</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3.34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2.75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1.94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3.26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1.85</v>
      </c>
    </row>
    <row r="30" spans="1:11">
      <c r="A30" s="135" t="str">
        <f>IF(連結実質赤字比率に係る赤字・黒字の構成分析!C$40="",NA(),連結実質赤字比率に係る赤字・黒字の構成分析!C$40)</f>
        <v>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5.0999999999999996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4.33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4.45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4.6900000000000004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4.82</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4.63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4.7300000000000004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4.7699999999999996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4.96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4.97</v>
      </c>
    </row>
    <row r="32" spans="1:11">
      <c r="A32" s="135" t="str">
        <f>IF(連結実質赤字比率に係る赤字・黒字の構成分析!C$38="",NA(),連結実質赤字比率に係る赤字・黒字の構成分析!C$38)</f>
        <v>住宅改修資金貸付事業特別会計</v>
      </c>
      <c r="B32" s="135">
        <f>IF(ROUND(VALUE(SUBSTITUTE(連結実質赤字比率に係る赤字・黒字の構成分析!F$38,"▲", "-")), 2) &lt; 0, ABS(ROUND(VALUE(SUBSTITUTE(連結実質赤字比率に係る赤字・黒字の構成分析!F$38,"▲", "-")), 2)), NA())</f>
        <v>0.12</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0.11</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0.11</v>
      </c>
      <c r="G32" s="135" t="e">
        <f>IF(ROUND(VALUE(SUBSTITUTE(連結実質赤字比率に係る赤字・黒字の構成分析!H$38,"▲", "-")), 2) &gt;= 0, ABS(ROUND(VALUE(SUBSTITUTE(連結実質赤字比率に係る赤字・黒字の構成分析!H$38,"▲", "-")), 2)), NA())</f>
        <v>#N/A</v>
      </c>
      <c r="H32" s="135">
        <f>IF(ROUND(VALUE(SUBSTITUTE(連結実質赤字比率に係る赤字・黒字の構成分析!I$38,"▲", "-")), 2) &lt; 0, ABS(ROUND(VALUE(SUBSTITUTE(連結実質赤字比率に係る赤字・黒字の構成分析!I$38,"▲", "-")), 2)), NA())</f>
        <v>0.1</v>
      </c>
      <c r="I32" s="135" t="e">
        <f>IF(ROUND(VALUE(SUBSTITUTE(連結実質赤字比率に係る赤字・黒字の構成分析!I$38,"▲", "-")), 2) &gt;= 0, ABS(ROUND(VALUE(SUBSTITUTE(連結実質赤字比率に係る赤字・黒字の構成分析!I$38,"▲", "-")), 2)), NA())</f>
        <v>#N/A</v>
      </c>
      <c r="J32" s="135">
        <f>IF(ROUND(VALUE(SUBSTITUTE(連結実質赤字比率に係る赤字・黒字の構成分析!J$38,"▲", "-")), 2) &lt; 0, ABS(ROUND(VALUE(SUBSTITUTE(連結実質赤字比率に係る赤字・黒字の構成分析!J$38,"▲", "-")), 2)), NA())</f>
        <v>0.09</v>
      </c>
      <c r="K32" s="135" t="e">
        <f>IF(ROUND(VALUE(SUBSTITUTE(連結実質赤字比率に係る赤字・黒字の構成分析!J$38,"▲", "-")), 2) &gt;= 0, ABS(ROUND(VALUE(SUBSTITUTE(連結実質赤字比率に係る赤字・黒字の構成分析!J$38,"▲", "-")), 2)), NA())</f>
        <v>#N/A</v>
      </c>
    </row>
    <row r="33" spans="1:16">
      <c r="A33" s="135" t="str">
        <f>IF(連結実質赤字比率に係る赤字・黒字の構成分析!C$37="",NA(),連結実質赤字比率に係る赤字・黒字の構成分析!C$37)</f>
        <v>宅地取得資金貸付事業特別会計</v>
      </c>
      <c r="B33" s="135">
        <f>IF(ROUND(VALUE(SUBSTITUTE(連結実質赤字比率に係る赤字・黒字の構成分析!F$37,"▲", "-")), 2) &lt; 0, ABS(ROUND(VALUE(SUBSTITUTE(連結実質赤字比率に係る赤字・黒字の構成分析!F$37,"▲", "-")), 2)), NA())</f>
        <v>0.31</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0.33</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0.34</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0.35</v>
      </c>
      <c r="I33" s="135" t="e">
        <f>IF(ROUND(VALUE(SUBSTITUTE(連結実質赤字比率に係る赤字・黒字の構成分析!I$37,"▲", "-")), 2) &gt;= 0, ABS(ROUND(VALUE(SUBSTITUTE(連結実質赤字比率に係る赤字・黒字の構成分析!I$37,"▲", "-")), 2)), NA())</f>
        <v>#N/A</v>
      </c>
      <c r="J33" s="135">
        <f>IF(ROUND(VALUE(SUBSTITUTE(連結実質赤字比率に係る赤字・黒字の構成分析!J$37,"▲", "-")), 2) &lt; 0, ABS(ROUND(VALUE(SUBSTITUTE(連結実質赤字比率に係る赤字・黒字の構成分析!J$37,"▲", "-")), 2)), NA())</f>
        <v>0.35</v>
      </c>
      <c r="K33" s="135" t="e">
        <f>IF(ROUND(VALUE(SUBSTITUTE(連結実質赤字比率に係る赤字・黒字の構成分析!J$37,"▲", "-")), 2) &gt;= 0, ABS(ROUND(VALUE(SUBSTITUTE(連結実質赤字比率に係る赤字・黒字の構成分析!J$37,"▲", "-")), 2)), NA())</f>
        <v>#N/A</v>
      </c>
    </row>
    <row r="34" spans="1:16">
      <c r="A34" s="135" t="str">
        <f>IF(連結実質赤字比率に係る赤字・黒字の構成分析!C$36="",NA(),連結実質赤字比率に係る赤字・黒字の構成分析!C$36)</f>
        <v>住宅新築資金貸付事業特別会計</v>
      </c>
      <c r="B34" s="135">
        <f>IF(ROUND(VALUE(SUBSTITUTE(連結実質赤字比率に係る赤字・黒字の構成分析!F$36,"▲", "-")), 2) &lt; 0, ABS(ROUND(VALUE(SUBSTITUTE(連結実質赤字比率に係る赤字・黒字の構成分析!F$36,"▲", "-")), 2)), NA())</f>
        <v>0.77</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0.8</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0.83</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0.84</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0.85</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土地造成事業特別会計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f>IF(ROUND(VALUE(SUBSTITUTE(連結実質赤字比率に係る赤字・黒字の構成分析!H$35,"▲", "-")), 2) &lt; 0, ABS(ROUND(VALUE(SUBSTITUTE(連結実質赤字比率に係る赤字・黒字の構成分析!H$35,"▲", "-")), 2)), NA())</f>
        <v>0.56999999999999995</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1.37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1.6</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駐車場管理事業特別会計</v>
      </c>
      <c r="B36" s="135">
        <f>IF(ROUND(VALUE(SUBSTITUTE(連結実質赤字比率に係る赤字・黒字の構成分析!F$34,"▲", "-")), 2) &lt; 0, ABS(ROUND(VALUE(SUBSTITUTE(連結実質赤字比率に係る赤字・黒字の構成分析!F$34,"▲", "-")), 2)), NA())</f>
        <v>1.83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2.5499999999999998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2.5499999999999998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13834</v>
      </c>
      <c r="E42" s="136"/>
      <c r="F42" s="136"/>
      <c r="G42" s="136">
        <f>'実質公債費比率（分子）の構造'!L$52</f>
        <v>14334</v>
      </c>
      <c r="H42" s="136"/>
      <c r="I42" s="136"/>
      <c r="J42" s="136">
        <f>'実質公債費比率（分子）の構造'!M$52</f>
        <v>14007</v>
      </c>
      <c r="K42" s="136"/>
      <c r="L42" s="136"/>
      <c r="M42" s="136">
        <f>'実質公債費比率（分子）の構造'!N$52</f>
        <v>14037</v>
      </c>
      <c r="N42" s="136"/>
      <c r="O42" s="136"/>
      <c r="P42" s="136">
        <f>'実質公債費比率（分子）の構造'!O$52</f>
        <v>14308</v>
      </c>
    </row>
    <row r="43" spans="1:16">
      <c r="A43" s="136" t="s">
        <v>52</v>
      </c>
      <c r="B43" s="136">
        <f>'実質公債費比率（分子）の構造'!K$51</f>
        <v>19</v>
      </c>
      <c r="C43" s="136"/>
      <c r="D43" s="136"/>
      <c r="E43" s="136">
        <f>'実質公債費比率（分子）の構造'!L$51</f>
        <v>12</v>
      </c>
      <c r="F43" s="136"/>
      <c r="G43" s="136"/>
      <c r="H43" s="136">
        <f>'実質公債費比率（分子）の構造'!M$51</f>
        <v>6</v>
      </c>
      <c r="I43" s="136"/>
      <c r="J43" s="136"/>
      <c r="K43" s="136">
        <f>'実質公債費比率（分子）の構造'!N$51</f>
        <v>2</v>
      </c>
      <c r="L43" s="136"/>
      <c r="M43" s="136"/>
      <c r="N43" s="136">
        <f>'実質公債費比率（分子）の構造'!O$51</f>
        <v>2</v>
      </c>
      <c r="O43" s="136"/>
      <c r="P43" s="136"/>
    </row>
    <row r="44" spans="1:16">
      <c r="A44" s="136" t="s">
        <v>53</v>
      </c>
      <c r="B44" s="136">
        <f>'実質公債費比率（分子）の構造'!K$50</f>
        <v>151</v>
      </c>
      <c r="C44" s="136"/>
      <c r="D44" s="136"/>
      <c r="E44" s="136">
        <f>'実質公債費比率（分子）の構造'!L$50</f>
        <v>75</v>
      </c>
      <c r="F44" s="136"/>
      <c r="G44" s="136"/>
      <c r="H44" s="136">
        <f>'実質公債費比率（分子）の構造'!M$50</f>
        <v>8</v>
      </c>
      <c r="I44" s="136"/>
      <c r="J44" s="136"/>
      <c r="K44" s="136">
        <f>'実質公債費比率（分子）の構造'!N$50</f>
        <v>5</v>
      </c>
      <c r="L44" s="136"/>
      <c r="M44" s="136"/>
      <c r="N44" s="136">
        <f>'実質公債費比率（分子）の構造'!O$50</f>
        <v>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6154</v>
      </c>
      <c r="C46" s="136"/>
      <c r="D46" s="136"/>
      <c r="E46" s="136">
        <f>'実質公債費比率（分子）の構造'!L$48</f>
        <v>6158</v>
      </c>
      <c r="F46" s="136"/>
      <c r="G46" s="136"/>
      <c r="H46" s="136">
        <f>'実質公債費比率（分子）の構造'!M$48</f>
        <v>6162</v>
      </c>
      <c r="I46" s="136"/>
      <c r="J46" s="136"/>
      <c r="K46" s="136">
        <f>'実質公債費比率（分子）の構造'!N$48</f>
        <v>6263</v>
      </c>
      <c r="L46" s="136"/>
      <c r="M46" s="136"/>
      <c r="N46" s="136">
        <f>'実質公債費比率（分子）の構造'!O$48</f>
        <v>6371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15355</v>
      </c>
      <c r="C49" s="136"/>
      <c r="D49" s="136"/>
      <c r="E49" s="136">
        <f>'実質公債費比率（分子）の構造'!L$45</f>
        <v>15684</v>
      </c>
      <c r="F49" s="136"/>
      <c r="G49" s="136"/>
      <c r="H49" s="136">
        <f>'実質公債費比率（分子）の構造'!M$45</f>
        <v>15515</v>
      </c>
      <c r="I49" s="136"/>
      <c r="J49" s="136"/>
      <c r="K49" s="136">
        <f>'実質公債費比率（分子）の構造'!N$45</f>
        <v>15257</v>
      </c>
      <c r="L49" s="136"/>
      <c r="M49" s="136"/>
      <c r="N49" s="136">
        <f>'実質公債費比率（分子）の構造'!O$45</f>
        <v>15804</v>
      </c>
      <c r="O49" s="136"/>
      <c r="P49" s="136"/>
    </row>
    <row r="50" spans="1:16">
      <c r="A50" s="136" t="s">
        <v>58</v>
      </c>
      <c r="B50" s="136" t="e">
        <f>NA()</f>
        <v>#N/A</v>
      </c>
      <c r="C50" s="136">
        <f>IF(ISNUMBER('実質公債費比率（分子）の構造'!K$53),'実質公債費比率（分子）の構造'!K$53,NA())</f>
        <v>7845</v>
      </c>
      <c r="D50" s="136" t="e">
        <f>NA()</f>
        <v>#N/A</v>
      </c>
      <c r="E50" s="136" t="e">
        <f>NA()</f>
        <v>#N/A</v>
      </c>
      <c r="F50" s="136">
        <f>IF(ISNUMBER('実質公債費比率（分子）の構造'!L$53),'実質公債費比率（分子）の構造'!L$53,NA())</f>
        <v>7595</v>
      </c>
      <c r="G50" s="136" t="e">
        <f>NA()</f>
        <v>#N/A</v>
      </c>
      <c r="H50" s="136" t="e">
        <f>NA()</f>
        <v>#N/A</v>
      </c>
      <c r="I50" s="136">
        <f>IF(ISNUMBER('実質公債費比率（分子）の構造'!M$53),'実質公債費比率（分子）の構造'!M$53,NA())</f>
        <v>7684</v>
      </c>
      <c r="J50" s="136" t="e">
        <f>NA()</f>
        <v>#N/A</v>
      </c>
      <c r="K50" s="136" t="e">
        <f>NA()</f>
        <v>#N/A</v>
      </c>
      <c r="L50" s="136">
        <f>IF(ISNUMBER('実質公債費比率（分子）の構造'!N$53),'実質公債費比率（分子）の構造'!N$53,NA())</f>
        <v>7490</v>
      </c>
      <c r="M50" s="136" t="e">
        <f>NA()</f>
        <v>#N/A</v>
      </c>
      <c r="N50" s="136" t="e">
        <f>NA()</f>
        <v>#N/A</v>
      </c>
      <c r="O50" s="136">
        <f>IF(ISNUMBER('実質公債費比率（分子）の構造'!O$53),'実質公債費比率（分子）の構造'!O$53,NA())</f>
        <v>7877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131732</v>
      </c>
      <c r="E56" s="135"/>
      <c r="F56" s="135"/>
      <c r="G56" s="135">
        <f>'将来負担比率（分子）の構造'!J$51</f>
        <v>133041</v>
      </c>
      <c r="H56" s="135"/>
      <c r="I56" s="135"/>
      <c r="J56" s="135">
        <f>'将来負担比率（分子）の構造'!K$51</f>
        <v>135403</v>
      </c>
      <c r="K56" s="135"/>
      <c r="L56" s="135"/>
      <c r="M56" s="135">
        <f>'将来負担比率（分子）の構造'!L$51</f>
        <v>138720</v>
      </c>
      <c r="N56" s="135"/>
      <c r="O56" s="135"/>
      <c r="P56" s="135">
        <f>'将来負担比率（分子）の構造'!M$51</f>
        <v>141035</v>
      </c>
    </row>
    <row r="57" spans="1:16">
      <c r="A57" s="135" t="s">
        <v>35</v>
      </c>
      <c r="B57" s="135"/>
      <c r="C57" s="135"/>
      <c r="D57" s="135">
        <f>'将来負担比率（分子）の構造'!I$50</f>
        <v>45809</v>
      </c>
      <c r="E57" s="135"/>
      <c r="F57" s="135"/>
      <c r="G57" s="135">
        <f>'将来負担比率（分子）の構造'!J$50</f>
        <v>44936</v>
      </c>
      <c r="H57" s="135"/>
      <c r="I57" s="135"/>
      <c r="J57" s="135">
        <f>'将来負担比率（分子）の構造'!K$50</f>
        <v>44892</v>
      </c>
      <c r="K57" s="135"/>
      <c r="L57" s="135"/>
      <c r="M57" s="135">
        <f>'将来負担比率（分子）の構造'!L$50</f>
        <v>47581</v>
      </c>
      <c r="N57" s="135"/>
      <c r="O57" s="135"/>
      <c r="P57" s="135">
        <f>'将来負担比率（分子）の構造'!M$50</f>
        <v>47729</v>
      </c>
    </row>
    <row r="58" spans="1:16">
      <c r="A58" s="135" t="s">
        <v>34</v>
      </c>
      <c r="B58" s="135"/>
      <c r="C58" s="135"/>
      <c r="D58" s="135">
        <f>'将来負担比率（分子）の構造'!I$49</f>
        <v>10172</v>
      </c>
      <c r="E58" s="135"/>
      <c r="F58" s="135"/>
      <c r="G58" s="135">
        <f>'将来負担比率（分子）の構造'!J$49</f>
        <v>11540</v>
      </c>
      <c r="H58" s="135"/>
      <c r="I58" s="135"/>
      <c r="J58" s="135">
        <f>'将来負担比率（分子）の構造'!K$49</f>
        <v>12817</v>
      </c>
      <c r="K58" s="135"/>
      <c r="L58" s="135"/>
      <c r="M58" s="135">
        <f>'将来負担比率（分子）の構造'!L$49</f>
        <v>13399</v>
      </c>
      <c r="N58" s="135"/>
      <c r="O58" s="135"/>
      <c r="P58" s="135">
        <f>'将来負担比率（分子）の構造'!M$49</f>
        <v>13592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7406</v>
      </c>
      <c r="C61" s="135"/>
      <c r="D61" s="135"/>
      <c r="E61" s="135">
        <f>'将来負担比率（分子）の構造'!J$46</f>
        <v>5699</v>
      </c>
      <c r="F61" s="135"/>
      <c r="G61" s="135"/>
      <c r="H61" s="135">
        <f>'将来負担比率（分子）の構造'!K$46</f>
        <v>5235</v>
      </c>
      <c r="I61" s="135"/>
      <c r="J61" s="135"/>
      <c r="K61" s="135">
        <f>'将来負担比率（分子）の構造'!L$46</f>
        <v>1</v>
      </c>
      <c r="L61" s="135"/>
      <c r="M61" s="135"/>
      <c r="N61" s="135" t="str">
        <f>'将来負担比率（分子）の構造'!M$46</f>
        <v>-</v>
      </c>
      <c r="O61" s="135"/>
      <c r="P61" s="135"/>
    </row>
    <row r="62" spans="1:16">
      <c r="A62" s="135" t="s">
        <v>29</v>
      </c>
      <c r="B62" s="135">
        <f>'将来負担比率（分子）の構造'!I$45</f>
        <v>23899</v>
      </c>
      <c r="C62" s="135"/>
      <c r="D62" s="135"/>
      <c r="E62" s="135">
        <f>'将来負担比率（分子）の構造'!J$45</f>
        <v>23674</v>
      </c>
      <c r="F62" s="135"/>
      <c r="G62" s="135"/>
      <c r="H62" s="135">
        <f>'将来負担比率（分子）の構造'!K$45</f>
        <v>23485</v>
      </c>
      <c r="I62" s="135"/>
      <c r="J62" s="135"/>
      <c r="K62" s="135">
        <f>'将来負担比率（分子）の構造'!L$45</f>
        <v>22901</v>
      </c>
      <c r="L62" s="135"/>
      <c r="M62" s="135"/>
      <c r="N62" s="135">
        <f>'将来負担比率（分子）の構造'!M$45</f>
        <v>21653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107583</v>
      </c>
      <c r="C64" s="135"/>
      <c r="D64" s="135"/>
      <c r="E64" s="135">
        <f>'将来負担比率（分子）の構造'!J$43</f>
        <v>106032</v>
      </c>
      <c r="F64" s="135"/>
      <c r="G64" s="135"/>
      <c r="H64" s="135">
        <f>'将来負担比率（分子）の構造'!K$43</f>
        <v>103266</v>
      </c>
      <c r="I64" s="135"/>
      <c r="J64" s="135"/>
      <c r="K64" s="135">
        <f>'将来負担比率（分子）の構造'!L$43</f>
        <v>99325</v>
      </c>
      <c r="L64" s="135"/>
      <c r="M64" s="135"/>
      <c r="N64" s="135">
        <f>'将来負担比率（分子）の構造'!M$43</f>
        <v>96926</v>
      </c>
      <c r="O64" s="135"/>
      <c r="P64" s="135"/>
    </row>
    <row r="65" spans="1:16">
      <c r="A65" s="135" t="s">
        <v>26</v>
      </c>
      <c r="B65" s="135">
        <f>'将来負担比率（分子）の構造'!I$42</f>
        <v>622</v>
      </c>
      <c r="C65" s="135"/>
      <c r="D65" s="135"/>
      <c r="E65" s="135">
        <f>'将来負担比率（分子）の構造'!J$42</f>
        <v>119</v>
      </c>
      <c r="F65" s="135"/>
      <c r="G65" s="135"/>
      <c r="H65" s="135">
        <f>'将来負担比率（分子）の構造'!K$42</f>
        <v>0</v>
      </c>
      <c r="I65" s="135"/>
      <c r="J65" s="135"/>
      <c r="K65" s="135">
        <f>'将来負担比率（分子）の構造'!L$42</f>
        <v>0</v>
      </c>
      <c r="L65" s="135"/>
      <c r="M65" s="135"/>
      <c r="N65" s="135">
        <f>'将来負担比率（分子）の構造'!M$42</f>
        <v>0</v>
      </c>
      <c r="O65" s="135"/>
      <c r="P65" s="135"/>
    </row>
    <row r="66" spans="1:16">
      <c r="A66" s="135" t="s">
        <v>25</v>
      </c>
      <c r="B66" s="135">
        <f>'将来負担比率（分子）の構造'!I$41</f>
        <v>153578</v>
      </c>
      <c r="C66" s="135"/>
      <c r="D66" s="135"/>
      <c r="E66" s="135">
        <f>'将来負担比率（分子）の構造'!J$41</f>
        <v>152556</v>
      </c>
      <c r="F66" s="135"/>
      <c r="G66" s="135"/>
      <c r="H66" s="135">
        <f>'将来負担比率（分子）の構造'!K$41</f>
        <v>152329</v>
      </c>
      <c r="I66" s="135"/>
      <c r="J66" s="135"/>
      <c r="K66" s="135">
        <f>'将来負担比率（分子）の構造'!L$41</f>
        <v>163503</v>
      </c>
      <c r="L66" s="135"/>
      <c r="M66" s="135"/>
      <c r="N66" s="135">
        <f>'将来負担比率（分子）の構造'!M$41</f>
        <v>167419</v>
      </c>
      <c r="O66" s="135"/>
      <c r="P66" s="135"/>
    </row>
    <row r="67" spans="1:16">
      <c r="A67" s="135" t="s">
        <v>62</v>
      </c>
      <c r="B67" s="135" t="e">
        <f>NA()</f>
        <v>#N/A</v>
      </c>
      <c r="C67" s="135">
        <f>IF(ISNUMBER('将来負担比率（分子）の構造'!I$52), IF('将来負担比率（分子）の構造'!I$52 &lt; 0, 0, '将来負担比率（分子）の構造'!I$52), NA())</f>
        <v>105375</v>
      </c>
      <c r="D67" s="135" t="e">
        <f>NA()</f>
        <v>#N/A</v>
      </c>
      <c r="E67" s="135" t="e">
        <f>NA()</f>
        <v>#N/A</v>
      </c>
      <c r="F67" s="135">
        <f>IF(ISNUMBER('将来負担比率（分子）の構造'!J$52), IF('将来負担比率（分子）の構造'!J$52 &lt; 0, 0, '将来負担比率（分子）の構造'!J$52), NA())</f>
        <v>98561</v>
      </c>
      <c r="G67" s="135" t="e">
        <f>NA()</f>
        <v>#N/A</v>
      </c>
      <c r="H67" s="135" t="e">
        <f>NA()</f>
        <v>#N/A</v>
      </c>
      <c r="I67" s="135">
        <f>IF(ISNUMBER('将来負担比率（分子）の構造'!K$52), IF('将来負担比率（分子）の構造'!K$52 &lt; 0, 0, '将来負担比率（分子）の構造'!K$52), NA())</f>
        <v>91204</v>
      </c>
      <c r="J67" s="135" t="e">
        <f>NA()</f>
        <v>#N/A</v>
      </c>
      <c r="K67" s="135" t="e">
        <f>NA()</f>
        <v>#N/A</v>
      </c>
      <c r="L67" s="135">
        <f>IF(ISNUMBER('将来負担比率（分子）の構造'!L$52), IF('将来負担比率（分子）の構造'!L$52 &lt; 0, 0, '将来負担比率（分子）の構造'!L$52), NA())</f>
        <v>86030</v>
      </c>
      <c r="M67" s="135" t="e">
        <f>NA()</f>
        <v>#N/A</v>
      </c>
      <c r="N67" s="135" t="e">
        <f>NA()</f>
        <v>#N/A</v>
      </c>
      <c r="O67" s="135">
        <f>IF(ISNUMBER('将来負担比率（分子）の構造'!M$52), IF('将来負担比率（分子）の構造'!M$52 &lt; 0, 0, '将来負担比率（分子）の構造'!M$52), NA())</f>
        <v>83643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58582460</v>
      </c>
      <c r="S5" s="639"/>
      <c r="T5" s="639"/>
      <c r="U5" s="639"/>
      <c r="V5" s="639"/>
      <c r="W5" s="639"/>
      <c r="X5" s="639"/>
      <c r="Y5" s="686"/>
      <c r="Z5" s="699">
        <v>40.1</v>
      </c>
      <c r="AA5" s="699"/>
      <c r="AB5" s="699"/>
      <c r="AC5" s="699"/>
      <c r="AD5" s="700">
        <v>54425379</v>
      </c>
      <c r="AE5" s="700"/>
      <c r="AF5" s="700"/>
      <c r="AG5" s="700"/>
      <c r="AH5" s="700"/>
      <c r="AI5" s="700"/>
      <c r="AJ5" s="700"/>
      <c r="AK5" s="700"/>
      <c r="AL5" s="687">
        <v>74.5</v>
      </c>
      <c r="AM5" s="656"/>
      <c r="AN5" s="656"/>
      <c r="AO5" s="688"/>
      <c r="AP5" s="675" t="s">
        <v>207</v>
      </c>
      <c r="AQ5" s="676"/>
      <c r="AR5" s="676"/>
      <c r="AS5" s="676"/>
      <c r="AT5" s="676"/>
      <c r="AU5" s="676"/>
      <c r="AV5" s="676"/>
      <c r="AW5" s="676"/>
      <c r="AX5" s="676"/>
      <c r="AY5" s="676"/>
      <c r="AZ5" s="676"/>
      <c r="BA5" s="676"/>
      <c r="BB5" s="676"/>
      <c r="BC5" s="676"/>
      <c r="BD5" s="676"/>
      <c r="BE5" s="676"/>
      <c r="BF5" s="677"/>
      <c r="BG5" s="588">
        <v>52232881</v>
      </c>
      <c r="BH5" s="589"/>
      <c r="BI5" s="589"/>
      <c r="BJ5" s="589"/>
      <c r="BK5" s="589"/>
      <c r="BL5" s="589"/>
      <c r="BM5" s="589"/>
      <c r="BN5" s="590"/>
      <c r="BO5" s="641">
        <v>89.2</v>
      </c>
      <c r="BP5" s="641"/>
      <c r="BQ5" s="641"/>
      <c r="BR5" s="641"/>
      <c r="BS5" s="642">
        <v>685899</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797785</v>
      </c>
      <c r="S6" s="589"/>
      <c r="T6" s="589"/>
      <c r="U6" s="589"/>
      <c r="V6" s="589"/>
      <c r="W6" s="589"/>
      <c r="X6" s="589"/>
      <c r="Y6" s="590"/>
      <c r="Z6" s="641">
        <v>0.5</v>
      </c>
      <c r="AA6" s="641"/>
      <c r="AB6" s="641"/>
      <c r="AC6" s="641"/>
      <c r="AD6" s="642">
        <v>797785</v>
      </c>
      <c r="AE6" s="642"/>
      <c r="AF6" s="642"/>
      <c r="AG6" s="642"/>
      <c r="AH6" s="642"/>
      <c r="AI6" s="642"/>
      <c r="AJ6" s="642"/>
      <c r="AK6" s="642"/>
      <c r="AL6" s="611">
        <v>1.1000000000000001</v>
      </c>
      <c r="AM6" s="643"/>
      <c r="AN6" s="643"/>
      <c r="AO6" s="644"/>
      <c r="AP6" s="585" t="s">
        <v>212</v>
      </c>
      <c r="AQ6" s="586"/>
      <c r="AR6" s="586"/>
      <c r="AS6" s="586"/>
      <c r="AT6" s="586"/>
      <c r="AU6" s="586"/>
      <c r="AV6" s="586"/>
      <c r="AW6" s="586"/>
      <c r="AX6" s="586"/>
      <c r="AY6" s="586"/>
      <c r="AZ6" s="586"/>
      <c r="BA6" s="586"/>
      <c r="BB6" s="586"/>
      <c r="BC6" s="586"/>
      <c r="BD6" s="586"/>
      <c r="BE6" s="586"/>
      <c r="BF6" s="587"/>
      <c r="BG6" s="588">
        <v>52232881</v>
      </c>
      <c r="BH6" s="589"/>
      <c r="BI6" s="589"/>
      <c r="BJ6" s="589"/>
      <c r="BK6" s="589"/>
      <c r="BL6" s="589"/>
      <c r="BM6" s="589"/>
      <c r="BN6" s="590"/>
      <c r="BO6" s="641">
        <v>89.2</v>
      </c>
      <c r="BP6" s="641"/>
      <c r="BQ6" s="641"/>
      <c r="BR6" s="641"/>
      <c r="BS6" s="642">
        <v>685899</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842677</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842546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177210</v>
      </c>
      <c r="S7" s="589"/>
      <c r="T7" s="589"/>
      <c r="U7" s="589"/>
      <c r="V7" s="589"/>
      <c r="W7" s="589"/>
      <c r="X7" s="589"/>
      <c r="Y7" s="590"/>
      <c r="Z7" s="641">
        <v>0.1</v>
      </c>
      <c r="AA7" s="641"/>
      <c r="AB7" s="641"/>
      <c r="AC7" s="641"/>
      <c r="AD7" s="642">
        <v>177210</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23830817</v>
      </c>
      <c r="BH7" s="589"/>
      <c r="BI7" s="589"/>
      <c r="BJ7" s="589"/>
      <c r="BK7" s="589"/>
      <c r="BL7" s="589"/>
      <c r="BM7" s="589"/>
      <c r="BN7" s="590"/>
      <c r="BO7" s="641">
        <v>40.700000000000003</v>
      </c>
      <c r="BP7" s="641"/>
      <c r="BQ7" s="641"/>
      <c r="BR7" s="641"/>
      <c r="BS7" s="642">
        <v>685899</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12039597</v>
      </c>
      <c r="CS7" s="589"/>
      <c r="CT7" s="589"/>
      <c r="CU7" s="589"/>
      <c r="CV7" s="589"/>
      <c r="CW7" s="589"/>
      <c r="CX7" s="589"/>
      <c r="CY7" s="590"/>
      <c r="CZ7" s="641">
        <v>8.3000000000000007</v>
      </c>
      <c r="DA7" s="641"/>
      <c r="DB7" s="641"/>
      <c r="DC7" s="641"/>
      <c r="DD7" s="594">
        <v>103982</v>
      </c>
      <c r="DE7" s="589"/>
      <c r="DF7" s="589"/>
      <c r="DG7" s="589"/>
      <c r="DH7" s="589"/>
      <c r="DI7" s="589"/>
      <c r="DJ7" s="589"/>
      <c r="DK7" s="589"/>
      <c r="DL7" s="589"/>
      <c r="DM7" s="589"/>
      <c r="DN7" s="589"/>
      <c r="DO7" s="589"/>
      <c r="DP7" s="590"/>
      <c r="DQ7" s="594">
        <v>9781289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595655</v>
      </c>
      <c r="S8" s="589"/>
      <c r="T8" s="589"/>
      <c r="U8" s="589"/>
      <c r="V8" s="589"/>
      <c r="W8" s="589"/>
      <c r="X8" s="589"/>
      <c r="Y8" s="590"/>
      <c r="Z8" s="641">
        <v>0.4</v>
      </c>
      <c r="AA8" s="641"/>
      <c r="AB8" s="641"/>
      <c r="AC8" s="641"/>
      <c r="AD8" s="642">
        <v>595655</v>
      </c>
      <c r="AE8" s="642"/>
      <c r="AF8" s="642"/>
      <c r="AG8" s="642"/>
      <c r="AH8" s="642"/>
      <c r="AI8" s="642"/>
      <c r="AJ8" s="642"/>
      <c r="AK8" s="642"/>
      <c r="AL8" s="611">
        <v>0.8</v>
      </c>
      <c r="AM8" s="643"/>
      <c r="AN8" s="643"/>
      <c r="AO8" s="644"/>
      <c r="AP8" s="585" t="s">
        <v>219</v>
      </c>
      <c r="AQ8" s="586"/>
      <c r="AR8" s="586"/>
      <c r="AS8" s="586"/>
      <c r="AT8" s="586"/>
      <c r="AU8" s="586"/>
      <c r="AV8" s="586"/>
      <c r="AW8" s="586"/>
      <c r="AX8" s="586"/>
      <c r="AY8" s="586"/>
      <c r="AZ8" s="586"/>
      <c r="BA8" s="586"/>
      <c r="BB8" s="586"/>
      <c r="BC8" s="586"/>
      <c r="BD8" s="586"/>
      <c r="BE8" s="586"/>
      <c r="BF8" s="587"/>
      <c r="BG8" s="588">
        <v>557274</v>
      </c>
      <c r="BH8" s="589"/>
      <c r="BI8" s="589"/>
      <c r="BJ8" s="589"/>
      <c r="BK8" s="589"/>
      <c r="BL8" s="589"/>
      <c r="BM8" s="589"/>
      <c r="BN8" s="590"/>
      <c r="BO8" s="641">
        <v>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62119406</v>
      </c>
      <c r="CS8" s="589"/>
      <c r="CT8" s="589"/>
      <c r="CU8" s="589"/>
      <c r="CV8" s="589"/>
      <c r="CW8" s="589"/>
      <c r="CX8" s="589"/>
      <c r="CY8" s="590"/>
      <c r="CZ8" s="641">
        <v>42.8</v>
      </c>
      <c r="DA8" s="641"/>
      <c r="DB8" s="641"/>
      <c r="DC8" s="641"/>
      <c r="DD8" s="594">
        <v>1031353</v>
      </c>
      <c r="DE8" s="589"/>
      <c r="DF8" s="589"/>
      <c r="DG8" s="589"/>
      <c r="DH8" s="589"/>
      <c r="DI8" s="589"/>
      <c r="DJ8" s="589"/>
      <c r="DK8" s="589"/>
      <c r="DL8" s="589"/>
      <c r="DM8" s="589"/>
      <c r="DN8" s="589"/>
      <c r="DO8" s="589"/>
      <c r="DP8" s="590"/>
      <c r="DQ8" s="594">
        <v>27749115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284868</v>
      </c>
      <c r="S9" s="589"/>
      <c r="T9" s="589"/>
      <c r="U9" s="589"/>
      <c r="V9" s="589"/>
      <c r="W9" s="589"/>
      <c r="X9" s="589"/>
      <c r="Y9" s="590"/>
      <c r="Z9" s="641">
        <v>0.2</v>
      </c>
      <c r="AA9" s="641"/>
      <c r="AB9" s="641"/>
      <c r="AC9" s="641"/>
      <c r="AD9" s="642">
        <v>284868</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17409982</v>
      </c>
      <c r="BH9" s="589"/>
      <c r="BI9" s="589"/>
      <c r="BJ9" s="589"/>
      <c r="BK9" s="589"/>
      <c r="BL9" s="589"/>
      <c r="BM9" s="589"/>
      <c r="BN9" s="590"/>
      <c r="BO9" s="641">
        <v>29.7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14357841</v>
      </c>
      <c r="CS9" s="589"/>
      <c r="CT9" s="589"/>
      <c r="CU9" s="589"/>
      <c r="CV9" s="589"/>
      <c r="CW9" s="589"/>
      <c r="CX9" s="589"/>
      <c r="CY9" s="590"/>
      <c r="CZ9" s="641">
        <v>9.9</v>
      </c>
      <c r="DA9" s="641"/>
      <c r="DB9" s="641"/>
      <c r="DC9" s="641"/>
      <c r="DD9" s="594">
        <v>5936826</v>
      </c>
      <c r="DE9" s="589"/>
      <c r="DF9" s="589"/>
      <c r="DG9" s="589"/>
      <c r="DH9" s="589"/>
      <c r="DI9" s="589"/>
      <c r="DJ9" s="589"/>
      <c r="DK9" s="589"/>
      <c r="DL9" s="589"/>
      <c r="DM9" s="589"/>
      <c r="DN9" s="589"/>
      <c r="DO9" s="589"/>
      <c r="DP9" s="590"/>
      <c r="DQ9" s="594">
        <v>7601515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4032889</v>
      </c>
      <c r="S10" s="589"/>
      <c r="T10" s="589"/>
      <c r="U10" s="589"/>
      <c r="V10" s="589"/>
      <c r="W10" s="589"/>
      <c r="X10" s="589"/>
      <c r="Y10" s="590"/>
      <c r="Z10" s="641">
        <v>2.8</v>
      </c>
      <c r="AA10" s="641"/>
      <c r="AB10" s="641"/>
      <c r="AC10" s="641"/>
      <c r="AD10" s="642">
        <v>4032889</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1052837</v>
      </c>
      <c r="BH10" s="589"/>
      <c r="BI10" s="589"/>
      <c r="BJ10" s="589"/>
      <c r="BK10" s="589"/>
      <c r="BL10" s="589"/>
      <c r="BM10" s="589"/>
      <c r="BN10" s="590"/>
      <c r="BO10" s="641">
        <v>1.8</v>
      </c>
      <c r="BP10" s="641"/>
      <c r="BQ10" s="641"/>
      <c r="BR10" s="641"/>
      <c r="BS10" s="594">
        <v>685899</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269883</v>
      </c>
      <c r="CS10" s="589"/>
      <c r="CT10" s="589"/>
      <c r="CU10" s="589"/>
      <c r="CV10" s="589"/>
      <c r="CW10" s="589"/>
      <c r="CX10" s="589"/>
      <c r="CY10" s="590"/>
      <c r="CZ10" s="641">
        <v>0.2</v>
      </c>
      <c r="DA10" s="641"/>
      <c r="DB10" s="641"/>
      <c r="DC10" s="641"/>
      <c r="DD10" s="594">
        <v>49075</v>
      </c>
      <c r="DE10" s="589"/>
      <c r="DF10" s="589"/>
      <c r="DG10" s="589"/>
      <c r="DH10" s="589"/>
      <c r="DI10" s="589"/>
      <c r="DJ10" s="589"/>
      <c r="DK10" s="589"/>
      <c r="DL10" s="589"/>
      <c r="DM10" s="589"/>
      <c r="DN10" s="589"/>
      <c r="DO10" s="589"/>
      <c r="DP10" s="590"/>
      <c r="DQ10" s="594">
        <v>224259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19918</v>
      </c>
      <c r="S11" s="589"/>
      <c r="T11" s="589"/>
      <c r="U11" s="589"/>
      <c r="V11" s="589"/>
      <c r="W11" s="589"/>
      <c r="X11" s="589"/>
      <c r="Y11" s="590"/>
      <c r="Z11" s="641">
        <v>0</v>
      </c>
      <c r="AA11" s="641"/>
      <c r="AB11" s="641"/>
      <c r="AC11" s="641"/>
      <c r="AD11" s="642">
        <v>19918</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4810724</v>
      </c>
      <c r="BH11" s="589"/>
      <c r="BI11" s="589"/>
      <c r="BJ11" s="589"/>
      <c r="BK11" s="589"/>
      <c r="BL11" s="589"/>
      <c r="BM11" s="589"/>
      <c r="BN11" s="590"/>
      <c r="BO11" s="641">
        <v>8.1999999999999993</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999308</v>
      </c>
      <c r="CS11" s="589"/>
      <c r="CT11" s="589"/>
      <c r="CU11" s="589"/>
      <c r="CV11" s="589"/>
      <c r="CW11" s="589"/>
      <c r="CX11" s="589"/>
      <c r="CY11" s="590"/>
      <c r="CZ11" s="641">
        <v>0.7</v>
      </c>
      <c r="DA11" s="641"/>
      <c r="DB11" s="641"/>
      <c r="DC11" s="641"/>
      <c r="DD11" s="594">
        <v>180735</v>
      </c>
      <c r="DE11" s="589"/>
      <c r="DF11" s="589"/>
      <c r="DG11" s="589"/>
      <c r="DH11" s="589"/>
      <c r="DI11" s="589"/>
      <c r="DJ11" s="589"/>
      <c r="DK11" s="589"/>
      <c r="DL11" s="589"/>
      <c r="DM11" s="589"/>
      <c r="DN11" s="589"/>
      <c r="DO11" s="589"/>
      <c r="DP11" s="590"/>
      <c r="DQ11" s="594">
        <v>750321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24679921</v>
      </c>
      <c r="BH12" s="589"/>
      <c r="BI12" s="589"/>
      <c r="BJ12" s="589"/>
      <c r="BK12" s="589"/>
      <c r="BL12" s="589"/>
      <c r="BM12" s="589"/>
      <c r="BN12" s="590"/>
      <c r="BO12" s="641">
        <v>42.1</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2328088</v>
      </c>
      <c r="CS12" s="589"/>
      <c r="CT12" s="589"/>
      <c r="CU12" s="589"/>
      <c r="CV12" s="589"/>
      <c r="CW12" s="589"/>
      <c r="CX12" s="589"/>
      <c r="CY12" s="590"/>
      <c r="CZ12" s="641">
        <v>1.6</v>
      </c>
      <c r="DA12" s="641"/>
      <c r="DB12" s="641"/>
      <c r="DC12" s="641"/>
      <c r="DD12" s="594">
        <v>25700</v>
      </c>
      <c r="DE12" s="589"/>
      <c r="DF12" s="589"/>
      <c r="DG12" s="589"/>
      <c r="DH12" s="589"/>
      <c r="DI12" s="589"/>
      <c r="DJ12" s="589"/>
      <c r="DK12" s="589"/>
      <c r="DL12" s="589"/>
      <c r="DM12" s="589"/>
      <c r="DN12" s="589"/>
      <c r="DO12" s="589"/>
      <c r="DP12" s="590"/>
      <c r="DQ12" s="594">
        <v>1174436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78171</v>
      </c>
      <c r="S13" s="589"/>
      <c r="T13" s="589"/>
      <c r="U13" s="589"/>
      <c r="V13" s="589"/>
      <c r="W13" s="589"/>
      <c r="X13" s="589"/>
      <c r="Y13" s="590"/>
      <c r="Z13" s="641">
        <v>0.1</v>
      </c>
      <c r="AA13" s="641"/>
      <c r="AB13" s="641"/>
      <c r="AC13" s="641"/>
      <c r="AD13" s="642">
        <v>78171</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24465000</v>
      </c>
      <c r="BH13" s="589"/>
      <c r="BI13" s="589"/>
      <c r="BJ13" s="589"/>
      <c r="BK13" s="589"/>
      <c r="BL13" s="589"/>
      <c r="BM13" s="589"/>
      <c r="BN13" s="590"/>
      <c r="BO13" s="641">
        <v>41.8</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20591737</v>
      </c>
      <c r="CS13" s="589"/>
      <c r="CT13" s="589"/>
      <c r="CU13" s="589"/>
      <c r="CV13" s="589"/>
      <c r="CW13" s="589"/>
      <c r="CX13" s="589"/>
      <c r="CY13" s="590"/>
      <c r="CZ13" s="641">
        <v>14.2</v>
      </c>
      <c r="DA13" s="641"/>
      <c r="DB13" s="641"/>
      <c r="DC13" s="641"/>
      <c r="DD13" s="594">
        <v>7820733</v>
      </c>
      <c r="DE13" s="589"/>
      <c r="DF13" s="589"/>
      <c r="DG13" s="589"/>
      <c r="DH13" s="589"/>
      <c r="DI13" s="589"/>
      <c r="DJ13" s="589"/>
      <c r="DK13" s="589"/>
      <c r="DL13" s="589"/>
      <c r="DM13" s="589"/>
      <c r="DN13" s="589"/>
      <c r="DO13" s="589"/>
      <c r="DP13" s="590"/>
      <c r="DQ13" s="594">
        <v>11880325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748251</v>
      </c>
      <c r="BH14" s="589"/>
      <c r="BI14" s="589"/>
      <c r="BJ14" s="589"/>
      <c r="BK14" s="589"/>
      <c r="BL14" s="589"/>
      <c r="BM14" s="589"/>
      <c r="BN14" s="590"/>
      <c r="BO14" s="641">
        <v>1.3</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5637104</v>
      </c>
      <c r="CS14" s="589"/>
      <c r="CT14" s="589"/>
      <c r="CU14" s="589"/>
      <c r="CV14" s="589"/>
      <c r="CW14" s="589"/>
      <c r="CX14" s="589"/>
      <c r="CY14" s="590"/>
      <c r="CZ14" s="641">
        <v>3.9</v>
      </c>
      <c r="DA14" s="641"/>
      <c r="DB14" s="641"/>
      <c r="DC14" s="641"/>
      <c r="DD14" s="594">
        <v>1562247</v>
      </c>
      <c r="DE14" s="589"/>
      <c r="DF14" s="589"/>
      <c r="DG14" s="589"/>
      <c r="DH14" s="589"/>
      <c r="DI14" s="589"/>
      <c r="DJ14" s="589"/>
      <c r="DK14" s="589"/>
      <c r="DL14" s="589"/>
      <c r="DM14" s="589"/>
      <c r="DN14" s="589"/>
      <c r="DO14" s="589"/>
      <c r="DP14" s="590"/>
      <c r="DQ14" s="594">
        <v>4055159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235296</v>
      </c>
      <c r="S15" s="589"/>
      <c r="T15" s="589"/>
      <c r="U15" s="589"/>
      <c r="V15" s="589"/>
      <c r="W15" s="589"/>
      <c r="X15" s="589"/>
      <c r="Y15" s="590"/>
      <c r="Z15" s="641">
        <v>0.2</v>
      </c>
      <c r="AA15" s="641"/>
      <c r="AB15" s="641"/>
      <c r="AC15" s="641"/>
      <c r="AD15" s="642">
        <v>235296</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2973892</v>
      </c>
      <c r="BH15" s="589"/>
      <c r="BI15" s="589"/>
      <c r="BJ15" s="589"/>
      <c r="BK15" s="589"/>
      <c r="BL15" s="589"/>
      <c r="BM15" s="589"/>
      <c r="BN15" s="590"/>
      <c r="BO15" s="641">
        <v>5.0999999999999996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10026188</v>
      </c>
      <c r="CS15" s="589"/>
      <c r="CT15" s="589"/>
      <c r="CU15" s="589"/>
      <c r="CV15" s="589"/>
      <c r="CW15" s="589"/>
      <c r="CX15" s="589"/>
      <c r="CY15" s="590"/>
      <c r="CZ15" s="641">
        <v>6.9</v>
      </c>
      <c r="DA15" s="641"/>
      <c r="DB15" s="641"/>
      <c r="DC15" s="641"/>
      <c r="DD15" s="594">
        <v>1598734</v>
      </c>
      <c r="DE15" s="589"/>
      <c r="DF15" s="589"/>
      <c r="DG15" s="589"/>
      <c r="DH15" s="589"/>
      <c r="DI15" s="589"/>
      <c r="DJ15" s="589"/>
      <c r="DK15" s="589"/>
      <c r="DL15" s="589"/>
      <c r="DM15" s="589"/>
      <c r="DN15" s="589"/>
      <c r="DO15" s="589"/>
      <c r="DP15" s="590"/>
      <c r="DQ15" s="594">
        <v>8204101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12377688</v>
      </c>
      <c r="S16" s="589"/>
      <c r="T16" s="589"/>
      <c r="U16" s="589"/>
      <c r="V16" s="589"/>
      <c r="W16" s="589"/>
      <c r="X16" s="589"/>
      <c r="Y16" s="590"/>
      <c r="Z16" s="641">
        <v>8.5</v>
      </c>
      <c r="AA16" s="641"/>
      <c r="AB16" s="641"/>
      <c r="AC16" s="641"/>
      <c r="AD16" s="642">
        <v>11794190</v>
      </c>
      <c r="AE16" s="642"/>
      <c r="AF16" s="642"/>
      <c r="AG16" s="642"/>
      <c r="AH16" s="642"/>
      <c r="AI16" s="642"/>
      <c r="AJ16" s="642"/>
      <c r="AK16" s="642"/>
      <c r="AL16" s="611">
        <v>16.2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32748</v>
      </c>
      <c r="CS16" s="589"/>
      <c r="CT16" s="589"/>
      <c r="CU16" s="589"/>
      <c r="CV16" s="589"/>
      <c r="CW16" s="589"/>
      <c r="CX16" s="589"/>
      <c r="CY16" s="590"/>
      <c r="CZ16" s="641">
        <v>0</v>
      </c>
      <c r="DA16" s="641"/>
      <c r="DB16" s="641"/>
      <c r="DC16" s="641"/>
      <c r="DD16" s="594" t="s">
        <v>220</v>
      </c>
      <c r="DE16" s="589"/>
      <c r="DF16" s="589"/>
      <c r="DG16" s="589"/>
      <c r="DH16" s="589"/>
      <c r="DI16" s="589"/>
      <c r="DJ16" s="589"/>
      <c r="DK16" s="589"/>
      <c r="DL16" s="589"/>
      <c r="DM16" s="589"/>
      <c r="DN16" s="589"/>
      <c r="DO16" s="589"/>
      <c r="DP16" s="590"/>
      <c r="DQ16" s="594">
        <v>3658</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11794190</v>
      </c>
      <c r="S17" s="589"/>
      <c r="T17" s="589"/>
      <c r="U17" s="589"/>
      <c r="V17" s="589"/>
      <c r="W17" s="589"/>
      <c r="X17" s="589"/>
      <c r="Y17" s="590"/>
      <c r="Z17" s="641">
        <v>8.1</v>
      </c>
      <c r="AA17" s="641"/>
      <c r="AB17" s="641"/>
      <c r="AC17" s="641"/>
      <c r="AD17" s="642">
        <v>11794190</v>
      </c>
      <c r="AE17" s="642"/>
      <c r="AF17" s="642"/>
      <c r="AG17" s="642"/>
      <c r="AH17" s="642"/>
      <c r="AI17" s="642"/>
      <c r="AJ17" s="642"/>
      <c r="AK17" s="642"/>
      <c r="AL17" s="611">
        <v>16.2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15805205</v>
      </c>
      <c r="CS17" s="589"/>
      <c r="CT17" s="589"/>
      <c r="CU17" s="589"/>
      <c r="CV17" s="589"/>
      <c r="CW17" s="589"/>
      <c r="CX17" s="589"/>
      <c r="CY17" s="590"/>
      <c r="CZ17" s="641">
        <v>10.9</v>
      </c>
      <c r="DA17" s="641"/>
      <c r="DB17" s="641"/>
      <c r="DC17" s="641"/>
      <c r="DD17" s="594" t="s">
        <v>220</v>
      </c>
      <c r="DE17" s="589"/>
      <c r="DF17" s="589"/>
      <c r="DG17" s="589"/>
      <c r="DH17" s="589"/>
      <c r="DI17" s="589"/>
      <c r="DJ17" s="589"/>
      <c r="DK17" s="589"/>
      <c r="DL17" s="589"/>
      <c r="DM17" s="589"/>
      <c r="DN17" s="589"/>
      <c r="DO17" s="589"/>
      <c r="DP17" s="590"/>
      <c r="DQ17" s="594">
        <v>15634368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583498</v>
      </c>
      <c r="S18" s="589"/>
      <c r="T18" s="589"/>
      <c r="U18" s="589"/>
      <c r="V18" s="589"/>
      <c r="W18" s="589"/>
      <c r="X18" s="589"/>
      <c r="Y18" s="590"/>
      <c r="Z18" s="641">
        <v>0.4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6349579</v>
      </c>
      <c r="BH19" s="589"/>
      <c r="BI19" s="589"/>
      <c r="BJ19" s="589"/>
      <c r="BK19" s="589"/>
      <c r="BL19" s="589"/>
      <c r="BM19" s="589"/>
      <c r="BN19" s="590"/>
      <c r="BO19" s="641">
        <v>10.8</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77181940</v>
      </c>
      <c r="S20" s="589"/>
      <c r="T20" s="589"/>
      <c r="U20" s="589"/>
      <c r="V20" s="589"/>
      <c r="W20" s="589"/>
      <c r="X20" s="589"/>
      <c r="Y20" s="590"/>
      <c r="Z20" s="641">
        <v>52.9</v>
      </c>
      <c r="AA20" s="641"/>
      <c r="AB20" s="641"/>
      <c r="AC20" s="641"/>
      <c r="AD20" s="642">
        <v>72441361</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6349579</v>
      </c>
      <c r="BH20" s="589"/>
      <c r="BI20" s="589"/>
      <c r="BJ20" s="589"/>
      <c r="BK20" s="589"/>
      <c r="BL20" s="589"/>
      <c r="BM20" s="589"/>
      <c r="BN20" s="590"/>
      <c r="BO20" s="641">
        <v>10.8</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145049782</v>
      </c>
      <c r="CS20" s="589"/>
      <c r="CT20" s="589"/>
      <c r="CU20" s="589"/>
      <c r="CV20" s="589"/>
      <c r="CW20" s="589"/>
      <c r="CX20" s="589"/>
      <c r="CY20" s="590"/>
      <c r="CZ20" s="641">
        <v>100</v>
      </c>
      <c r="DA20" s="641"/>
      <c r="DB20" s="641"/>
      <c r="DC20" s="641"/>
      <c r="DD20" s="594">
        <v>18309385</v>
      </c>
      <c r="DE20" s="589"/>
      <c r="DF20" s="589"/>
      <c r="DG20" s="589"/>
      <c r="DH20" s="589"/>
      <c r="DI20" s="589"/>
      <c r="DJ20" s="589"/>
      <c r="DK20" s="589"/>
      <c r="DL20" s="589"/>
      <c r="DM20" s="589"/>
      <c r="DN20" s="589"/>
      <c r="DO20" s="589"/>
      <c r="DP20" s="590"/>
      <c r="DQ20" s="594">
        <v>87901092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58807</v>
      </c>
      <c r="S21" s="589"/>
      <c r="T21" s="589"/>
      <c r="U21" s="589"/>
      <c r="V21" s="589"/>
      <c r="W21" s="589"/>
      <c r="X21" s="589"/>
      <c r="Y21" s="590"/>
      <c r="Z21" s="641">
        <v>0</v>
      </c>
      <c r="AA21" s="641"/>
      <c r="AB21" s="641"/>
      <c r="AC21" s="641"/>
      <c r="AD21" s="642">
        <v>58807</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11197</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1473108</v>
      </c>
      <c r="S22" s="589"/>
      <c r="T22" s="589"/>
      <c r="U22" s="589"/>
      <c r="V22" s="589"/>
      <c r="W22" s="589"/>
      <c r="X22" s="589"/>
      <c r="Y22" s="590"/>
      <c r="Z22" s="641">
        <v>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2181301</v>
      </c>
      <c r="BH22" s="589"/>
      <c r="BI22" s="589"/>
      <c r="BJ22" s="589"/>
      <c r="BK22" s="589"/>
      <c r="BL22" s="589"/>
      <c r="BM22" s="589"/>
      <c r="BN22" s="590"/>
      <c r="BO22" s="641">
        <v>3.7</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1900771</v>
      </c>
      <c r="S23" s="589"/>
      <c r="T23" s="589"/>
      <c r="U23" s="589"/>
      <c r="V23" s="589"/>
      <c r="W23" s="589"/>
      <c r="X23" s="589"/>
      <c r="Y23" s="590"/>
      <c r="Z23" s="641">
        <v>1.3</v>
      </c>
      <c r="AA23" s="641"/>
      <c r="AB23" s="641"/>
      <c r="AC23" s="641"/>
      <c r="AD23" s="642">
        <v>171085</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4157081</v>
      </c>
      <c r="BH23" s="589"/>
      <c r="BI23" s="589"/>
      <c r="BJ23" s="589"/>
      <c r="BK23" s="589"/>
      <c r="BL23" s="589"/>
      <c r="BM23" s="589"/>
      <c r="BN23" s="590"/>
      <c r="BO23" s="641">
        <v>7.1</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833691</v>
      </c>
      <c r="S24" s="589"/>
      <c r="T24" s="589"/>
      <c r="U24" s="589"/>
      <c r="V24" s="589"/>
      <c r="W24" s="589"/>
      <c r="X24" s="589"/>
      <c r="Y24" s="590"/>
      <c r="Z24" s="641">
        <v>0.6</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82669943</v>
      </c>
      <c r="CS24" s="639"/>
      <c r="CT24" s="639"/>
      <c r="CU24" s="639"/>
      <c r="CV24" s="639"/>
      <c r="CW24" s="639"/>
      <c r="CX24" s="639"/>
      <c r="CY24" s="686"/>
      <c r="CZ24" s="690">
        <v>57</v>
      </c>
      <c r="DA24" s="691"/>
      <c r="DB24" s="691"/>
      <c r="DC24" s="692"/>
      <c r="DD24" s="685">
        <v>49326667</v>
      </c>
      <c r="DE24" s="639"/>
      <c r="DF24" s="639"/>
      <c r="DG24" s="639"/>
      <c r="DH24" s="639"/>
      <c r="DI24" s="639"/>
      <c r="DJ24" s="639"/>
      <c r="DK24" s="686"/>
      <c r="DL24" s="685">
        <v>49105099</v>
      </c>
      <c r="DM24" s="639"/>
      <c r="DN24" s="639"/>
      <c r="DO24" s="639"/>
      <c r="DP24" s="639"/>
      <c r="DQ24" s="639"/>
      <c r="DR24" s="639"/>
      <c r="DS24" s="639"/>
      <c r="DT24" s="639"/>
      <c r="DU24" s="639"/>
      <c r="DV24" s="686"/>
      <c r="DW24" s="687">
        <v>61.2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31295824</v>
      </c>
      <c r="S25" s="589"/>
      <c r="T25" s="589"/>
      <c r="U25" s="589"/>
      <c r="V25" s="589"/>
      <c r="W25" s="589"/>
      <c r="X25" s="589"/>
      <c r="Y25" s="590"/>
      <c r="Z25" s="641">
        <v>21.4</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24731822</v>
      </c>
      <c r="CS25" s="607"/>
      <c r="CT25" s="607"/>
      <c r="CU25" s="607"/>
      <c r="CV25" s="607"/>
      <c r="CW25" s="607"/>
      <c r="CX25" s="607"/>
      <c r="CY25" s="608"/>
      <c r="CZ25" s="591">
        <v>17.100000000000001</v>
      </c>
      <c r="DA25" s="609"/>
      <c r="DB25" s="609"/>
      <c r="DC25" s="610"/>
      <c r="DD25" s="594">
        <v>21840200</v>
      </c>
      <c r="DE25" s="607"/>
      <c r="DF25" s="607"/>
      <c r="DG25" s="607"/>
      <c r="DH25" s="607"/>
      <c r="DI25" s="607"/>
      <c r="DJ25" s="607"/>
      <c r="DK25" s="608"/>
      <c r="DL25" s="594">
        <v>21619617</v>
      </c>
      <c r="DM25" s="607"/>
      <c r="DN25" s="607"/>
      <c r="DO25" s="607"/>
      <c r="DP25" s="607"/>
      <c r="DQ25" s="607"/>
      <c r="DR25" s="607"/>
      <c r="DS25" s="607"/>
      <c r="DT25" s="607"/>
      <c r="DU25" s="607"/>
      <c r="DV25" s="608"/>
      <c r="DW25" s="611">
        <v>26.9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16552866</v>
      </c>
      <c r="CS26" s="589"/>
      <c r="CT26" s="589"/>
      <c r="CU26" s="589"/>
      <c r="CV26" s="589"/>
      <c r="CW26" s="589"/>
      <c r="CX26" s="589"/>
      <c r="CY26" s="590"/>
      <c r="CZ26" s="591">
        <v>11.4</v>
      </c>
      <c r="DA26" s="609"/>
      <c r="DB26" s="609"/>
      <c r="DC26" s="610"/>
      <c r="DD26" s="594">
        <v>14887424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7955178</v>
      </c>
      <c r="S27" s="589"/>
      <c r="T27" s="589"/>
      <c r="U27" s="589"/>
      <c r="V27" s="589"/>
      <c r="W27" s="589"/>
      <c r="X27" s="589"/>
      <c r="Y27" s="590"/>
      <c r="Z27" s="641">
        <v>5.5</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58582460</v>
      </c>
      <c r="BH27" s="589"/>
      <c r="BI27" s="589"/>
      <c r="BJ27" s="589"/>
      <c r="BK27" s="589"/>
      <c r="BL27" s="589"/>
      <c r="BM27" s="589"/>
      <c r="BN27" s="590"/>
      <c r="BO27" s="641">
        <v>100</v>
      </c>
      <c r="BP27" s="641"/>
      <c r="BQ27" s="641"/>
      <c r="BR27" s="641"/>
      <c r="BS27" s="594">
        <v>685899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42132916</v>
      </c>
      <c r="CS27" s="607"/>
      <c r="CT27" s="607"/>
      <c r="CU27" s="607"/>
      <c r="CV27" s="607"/>
      <c r="CW27" s="607"/>
      <c r="CX27" s="607"/>
      <c r="CY27" s="608"/>
      <c r="CZ27" s="591">
        <v>29</v>
      </c>
      <c r="DA27" s="609"/>
      <c r="DB27" s="609"/>
      <c r="DC27" s="610"/>
      <c r="DD27" s="594">
        <v>11852099</v>
      </c>
      <c r="DE27" s="607"/>
      <c r="DF27" s="607"/>
      <c r="DG27" s="607"/>
      <c r="DH27" s="607"/>
      <c r="DI27" s="607"/>
      <c r="DJ27" s="607"/>
      <c r="DK27" s="608"/>
      <c r="DL27" s="594">
        <v>11851114</v>
      </c>
      <c r="DM27" s="607"/>
      <c r="DN27" s="607"/>
      <c r="DO27" s="607"/>
      <c r="DP27" s="607"/>
      <c r="DQ27" s="607"/>
      <c r="DR27" s="607"/>
      <c r="DS27" s="607"/>
      <c r="DT27" s="607"/>
      <c r="DU27" s="607"/>
      <c r="DV27" s="608"/>
      <c r="DW27" s="611">
        <v>14.8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658050</v>
      </c>
      <c r="S28" s="589"/>
      <c r="T28" s="589"/>
      <c r="U28" s="589"/>
      <c r="V28" s="589"/>
      <c r="W28" s="589"/>
      <c r="X28" s="589"/>
      <c r="Y28" s="590"/>
      <c r="Z28" s="641">
        <v>0.5</v>
      </c>
      <c r="AA28" s="641"/>
      <c r="AB28" s="641"/>
      <c r="AC28" s="641"/>
      <c r="AD28" s="642">
        <v>270063</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15805205</v>
      </c>
      <c r="CS28" s="589"/>
      <c r="CT28" s="589"/>
      <c r="CU28" s="589"/>
      <c r="CV28" s="589"/>
      <c r="CW28" s="589"/>
      <c r="CX28" s="589"/>
      <c r="CY28" s="590"/>
      <c r="CZ28" s="591">
        <v>10.9</v>
      </c>
      <c r="DA28" s="609"/>
      <c r="DB28" s="609"/>
      <c r="DC28" s="610"/>
      <c r="DD28" s="594">
        <v>15634368</v>
      </c>
      <c r="DE28" s="589"/>
      <c r="DF28" s="589"/>
      <c r="DG28" s="589"/>
      <c r="DH28" s="589"/>
      <c r="DI28" s="589"/>
      <c r="DJ28" s="589"/>
      <c r="DK28" s="590"/>
      <c r="DL28" s="594">
        <v>15634368</v>
      </c>
      <c r="DM28" s="589"/>
      <c r="DN28" s="589"/>
      <c r="DO28" s="589"/>
      <c r="DP28" s="589"/>
      <c r="DQ28" s="589"/>
      <c r="DR28" s="589"/>
      <c r="DS28" s="589"/>
      <c r="DT28" s="589"/>
      <c r="DU28" s="589"/>
      <c r="DV28" s="590"/>
      <c r="DW28" s="611">
        <v>19.5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1656</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15803573</v>
      </c>
      <c r="CS29" s="607"/>
      <c r="CT29" s="607"/>
      <c r="CU29" s="607"/>
      <c r="CV29" s="607"/>
      <c r="CW29" s="607"/>
      <c r="CX29" s="607"/>
      <c r="CY29" s="608"/>
      <c r="CZ29" s="591">
        <v>10.9</v>
      </c>
      <c r="DA29" s="609"/>
      <c r="DB29" s="609"/>
      <c r="DC29" s="610"/>
      <c r="DD29" s="594">
        <v>15632736</v>
      </c>
      <c r="DE29" s="607"/>
      <c r="DF29" s="607"/>
      <c r="DG29" s="607"/>
      <c r="DH29" s="607"/>
      <c r="DI29" s="607"/>
      <c r="DJ29" s="607"/>
      <c r="DK29" s="608"/>
      <c r="DL29" s="594">
        <v>15632736</v>
      </c>
      <c r="DM29" s="607"/>
      <c r="DN29" s="607"/>
      <c r="DO29" s="607"/>
      <c r="DP29" s="607"/>
      <c r="DQ29" s="607"/>
      <c r="DR29" s="607"/>
      <c r="DS29" s="607"/>
      <c r="DT29" s="607"/>
      <c r="DU29" s="607"/>
      <c r="DV29" s="608"/>
      <c r="DW29" s="611">
        <v>19.5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1374174</v>
      </c>
      <c r="S30" s="589"/>
      <c r="T30" s="589"/>
      <c r="U30" s="589"/>
      <c r="V30" s="589"/>
      <c r="W30" s="589"/>
      <c r="X30" s="589"/>
      <c r="Y30" s="590"/>
      <c r="Z30" s="641">
        <v>0.9</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99.1</v>
      </c>
      <c r="BH30" s="655"/>
      <c r="BI30" s="655"/>
      <c r="BJ30" s="655"/>
      <c r="BK30" s="655"/>
      <c r="BL30" s="655"/>
      <c r="BM30" s="656">
        <v>95.8</v>
      </c>
      <c r="BN30" s="655"/>
      <c r="BO30" s="655"/>
      <c r="BP30" s="655"/>
      <c r="BQ30" s="657"/>
      <c r="BR30" s="654">
        <v>99</v>
      </c>
      <c r="BS30" s="655"/>
      <c r="BT30" s="655"/>
      <c r="BU30" s="655"/>
      <c r="BV30" s="655"/>
      <c r="BW30" s="655"/>
      <c r="BX30" s="656">
        <v>95.3</v>
      </c>
      <c r="BY30" s="655"/>
      <c r="BZ30" s="655"/>
      <c r="CA30" s="655"/>
      <c r="CB30" s="657"/>
      <c r="CD30" s="660"/>
      <c r="CE30" s="661"/>
      <c r="CF30" s="625" t="s">
        <v>292</v>
      </c>
      <c r="CG30" s="622"/>
      <c r="CH30" s="622"/>
      <c r="CI30" s="622"/>
      <c r="CJ30" s="622"/>
      <c r="CK30" s="622"/>
      <c r="CL30" s="622"/>
      <c r="CM30" s="622"/>
      <c r="CN30" s="622"/>
      <c r="CO30" s="622"/>
      <c r="CP30" s="622"/>
      <c r="CQ30" s="623"/>
      <c r="CR30" s="588">
        <v>13754485</v>
      </c>
      <c r="CS30" s="589"/>
      <c r="CT30" s="589"/>
      <c r="CU30" s="589"/>
      <c r="CV30" s="589"/>
      <c r="CW30" s="589"/>
      <c r="CX30" s="589"/>
      <c r="CY30" s="590"/>
      <c r="CZ30" s="591">
        <v>9.5</v>
      </c>
      <c r="DA30" s="609"/>
      <c r="DB30" s="609"/>
      <c r="DC30" s="610"/>
      <c r="DD30" s="594">
        <v>13583648</v>
      </c>
      <c r="DE30" s="589"/>
      <c r="DF30" s="589"/>
      <c r="DG30" s="589"/>
      <c r="DH30" s="589"/>
      <c r="DI30" s="589"/>
      <c r="DJ30" s="589"/>
      <c r="DK30" s="590"/>
      <c r="DL30" s="594">
        <v>13583648</v>
      </c>
      <c r="DM30" s="589"/>
      <c r="DN30" s="589"/>
      <c r="DO30" s="589"/>
      <c r="DP30" s="589"/>
      <c r="DQ30" s="589"/>
      <c r="DR30" s="589"/>
      <c r="DS30" s="589"/>
      <c r="DT30" s="589"/>
      <c r="DU30" s="589"/>
      <c r="DV30" s="590"/>
      <c r="DW30" s="611">
        <v>16.899999999999999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2334988</v>
      </c>
      <c r="S31" s="589"/>
      <c r="T31" s="589"/>
      <c r="U31" s="589"/>
      <c r="V31" s="589"/>
      <c r="W31" s="589"/>
      <c r="X31" s="589"/>
      <c r="Y31" s="590"/>
      <c r="Z31" s="641">
        <v>1.6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96.4</v>
      </c>
      <c r="BN31" s="653"/>
      <c r="BO31" s="653"/>
      <c r="BP31" s="653"/>
      <c r="BQ31" s="617"/>
      <c r="BR31" s="652">
        <v>99</v>
      </c>
      <c r="BS31" s="607"/>
      <c r="BT31" s="607"/>
      <c r="BU31" s="607"/>
      <c r="BV31" s="607"/>
      <c r="BW31" s="607"/>
      <c r="BX31" s="643">
        <v>95.8</v>
      </c>
      <c r="BY31" s="653"/>
      <c r="BZ31" s="653"/>
      <c r="CA31" s="653"/>
      <c r="CB31" s="617"/>
      <c r="CD31" s="660"/>
      <c r="CE31" s="661"/>
      <c r="CF31" s="625" t="s">
        <v>296</v>
      </c>
      <c r="CG31" s="622"/>
      <c r="CH31" s="622"/>
      <c r="CI31" s="622"/>
      <c r="CJ31" s="622"/>
      <c r="CK31" s="622"/>
      <c r="CL31" s="622"/>
      <c r="CM31" s="622"/>
      <c r="CN31" s="622"/>
      <c r="CO31" s="622"/>
      <c r="CP31" s="622"/>
      <c r="CQ31" s="623"/>
      <c r="CR31" s="588">
        <v>2049088</v>
      </c>
      <c r="CS31" s="607"/>
      <c r="CT31" s="607"/>
      <c r="CU31" s="607"/>
      <c r="CV31" s="607"/>
      <c r="CW31" s="607"/>
      <c r="CX31" s="607"/>
      <c r="CY31" s="608"/>
      <c r="CZ31" s="591">
        <v>1.4</v>
      </c>
      <c r="DA31" s="609"/>
      <c r="DB31" s="609"/>
      <c r="DC31" s="610"/>
      <c r="DD31" s="594">
        <v>2049088</v>
      </c>
      <c r="DE31" s="607"/>
      <c r="DF31" s="607"/>
      <c r="DG31" s="607"/>
      <c r="DH31" s="607"/>
      <c r="DI31" s="607"/>
      <c r="DJ31" s="607"/>
      <c r="DK31" s="608"/>
      <c r="DL31" s="594">
        <v>2049088</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3204208</v>
      </c>
      <c r="S32" s="589"/>
      <c r="T32" s="589"/>
      <c r="U32" s="589"/>
      <c r="V32" s="589"/>
      <c r="W32" s="589"/>
      <c r="X32" s="589"/>
      <c r="Y32" s="590"/>
      <c r="Z32" s="641">
        <v>2.2000000000000002</v>
      </c>
      <c r="AA32" s="641"/>
      <c r="AB32" s="641"/>
      <c r="AC32" s="641"/>
      <c r="AD32" s="642">
        <v>65358</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v>
      </c>
      <c r="BH32" s="573"/>
      <c r="BI32" s="573"/>
      <c r="BJ32" s="573"/>
      <c r="BK32" s="573"/>
      <c r="BL32" s="573"/>
      <c r="BM32" s="636">
        <v>95</v>
      </c>
      <c r="BN32" s="573"/>
      <c r="BO32" s="573"/>
      <c r="BP32" s="573"/>
      <c r="BQ32" s="630"/>
      <c r="BR32" s="651">
        <v>98.9</v>
      </c>
      <c r="BS32" s="573"/>
      <c r="BT32" s="573"/>
      <c r="BU32" s="573"/>
      <c r="BV32" s="573"/>
      <c r="BW32" s="573"/>
      <c r="BX32" s="636">
        <v>94.5</v>
      </c>
      <c r="BY32" s="573"/>
      <c r="BZ32" s="573"/>
      <c r="CA32" s="573"/>
      <c r="CB32" s="630"/>
      <c r="CD32" s="662"/>
      <c r="CE32" s="663"/>
      <c r="CF32" s="625" t="s">
        <v>299</v>
      </c>
      <c r="CG32" s="622"/>
      <c r="CH32" s="622"/>
      <c r="CI32" s="622"/>
      <c r="CJ32" s="622"/>
      <c r="CK32" s="622"/>
      <c r="CL32" s="622"/>
      <c r="CM32" s="622"/>
      <c r="CN32" s="622"/>
      <c r="CO32" s="622"/>
      <c r="CP32" s="622"/>
      <c r="CQ32" s="623"/>
      <c r="CR32" s="588">
        <v>1632</v>
      </c>
      <c r="CS32" s="589"/>
      <c r="CT32" s="589"/>
      <c r="CU32" s="589"/>
      <c r="CV32" s="589"/>
      <c r="CW32" s="589"/>
      <c r="CX32" s="589"/>
      <c r="CY32" s="590"/>
      <c r="CZ32" s="591">
        <v>0</v>
      </c>
      <c r="DA32" s="609"/>
      <c r="DB32" s="609"/>
      <c r="DC32" s="610"/>
      <c r="DD32" s="594">
        <v>1632</v>
      </c>
      <c r="DE32" s="589"/>
      <c r="DF32" s="589"/>
      <c r="DG32" s="589"/>
      <c r="DH32" s="589"/>
      <c r="DI32" s="589"/>
      <c r="DJ32" s="589"/>
      <c r="DK32" s="590"/>
      <c r="DL32" s="594">
        <v>1632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17670700</v>
      </c>
      <c r="S33" s="589"/>
      <c r="T33" s="589"/>
      <c r="U33" s="589"/>
      <c r="V33" s="589"/>
      <c r="W33" s="589"/>
      <c r="X33" s="589"/>
      <c r="Y33" s="590"/>
      <c r="Z33" s="641">
        <v>12.1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44037706</v>
      </c>
      <c r="CS33" s="607"/>
      <c r="CT33" s="607"/>
      <c r="CU33" s="607"/>
      <c r="CV33" s="607"/>
      <c r="CW33" s="607"/>
      <c r="CX33" s="607"/>
      <c r="CY33" s="608"/>
      <c r="CZ33" s="591">
        <v>30.4</v>
      </c>
      <c r="DA33" s="609"/>
      <c r="DB33" s="609"/>
      <c r="DC33" s="610"/>
      <c r="DD33" s="594">
        <v>36939110</v>
      </c>
      <c r="DE33" s="607"/>
      <c r="DF33" s="607"/>
      <c r="DG33" s="607"/>
      <c r="DH33" s="607"/>
      <c r="DI33" s="607"/>
      <c r="DJ33" s="607"/>
      <c r="DK33" s="608"/>
      <c r="DL33" s="594">
        <v>29973441</v>
      </c>
      <c r="DM33" s="607"/>
      <c r="DN33" s="607"/>
      <c r="DO33" s="607"/>
      <c r="DP33" s="607"/>
      <c r="DQ33" s="607"/>
      <c r="DR33" s="607"/>
      <c r="DS33" s="607"/>
      <c r="DT33" s="607"/>
      <c r="DU33" s="607"/>
      <c r="DV33" s="608"/>
      <c r="DW33" s="611">
        <v>37.4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13192222</v>
      </c>
      <c r="CS34" s="589"/>
      <c r="CT34" s="589"/>
      <c r="CU34" s="589"/>
      <c r="CV34" s="589"/>
      <c r="CW34" s="589"/>
      <c r="CX34" s="589"/>
      <c r="CY34" s="590"/>
      <c r="CZ34" s="591">
        <v>9.1</v>
      </c>
      <c r="DA34" s="609"/>
      <c r="DB34" s="609"/>
      <c r="DC34" s="610"/>
      <c r="DD34" s="594">
        <v>10616004</v>
      </c>
      <c r="DE34" s="589"/>
      <c r="DF34" s="589"/>
      <c r="DG34" s="589"/>
      <c r="DH34" s="589"/>
      <c r="DI34" s="589"/>
      <c r="DJ34" s="589"/>
      <c r="DK34" s="590"/>
      <c r="DL34" s="594">
        <v>9907576</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7243400</v>
      </c>
      <c r="S35" s="589"/>
      <c r="T35" s="589"/>
      <c r="U35" s="589"/>
      <c r="V35" s="589"/>
      <c r="W35" s="589"/>
      <c r="X35" s="589"/>
      <c r="Y35" s="590"/>
      <c r="Z35" s="641">
        <v>5</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22341611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624999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1765366</v>
      </c>
      <c r="CS35" s="607"/>
      <c r="CT35" s="607"/>
      <c r="CU35" s="607"/>
      <c r="CV35" s="607"/>
      <c r="CW35" s="607"/>
      <c r="CX35" s="607"/>
      <c r="CY35" s="608"/>
      <c r="CZ35" s="591">
        <v>1.2</v>
      </c>
      <c r="DA35" s="609"/>
      <c r="DB35" s="609"/>
      <c r="DC35" s="610"/>
      <c r="DD35" s="594">
        <v>1443191</v>
      </c>
      <c r="DE35" s="607"/>
      <c r="DF35" s="607"/>
      <c r="DG35" s="607"/>
      <c r="DH35" s="607"/>
      <c r="DI35" s="607"/>
      <c r="DJ35" s="607"/>
      <c r="DK35" s="608"/>
      <c r="DL35" s="594">
        <v>1401015</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145943095</v>
      </c>
      <c r="S36" s="629"/>
      <c r="T36" s="629"/>
      <c r="U36" s="629"/>
      <c r="V36" s="629"/>
      <c r="W36" s="629"/>
      <c r="X36" s="629"/>
      <c r="Y36" s="632"/>
      <c r="Z36" s="633">
        <v>100</v>
      </c>
      <c r="AA36" s="633"/>
      <c r="AB36" s="633"/>
      <c r="AC36" s="633"/>
      <c r="AD36" s="634">
        <v>73006674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7313426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-499742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4181987</v>
      </c>
      <c r="CS36" s="589"/>
      <c r="CT36" s="589"/>
      <c r="CU36" s="589"/>
      <c r="CV36" s="589"/>
      <c r="CW36" s="589"/>
      <c r="CX36" s="589"/>
      <c r="CY36" s="590"/>
      <c r="CZ36" s="591">
        <v>2.9</v>
      </c>
      <c r="DA36" s="609"/>
      <c r="DB36" s="609"/>
      <c r="DC36" s="610"/>
      <c r="DD36" s="594">
        <v>3527954</v>
      </c>
      <c r="DE36" s="589"/>
      <c r="DF36" s="589"/>
      <c r="DG36" s="589"/>
      <c r="DH36" s="589"/>
      <c r="DI36" s="589"/>
      <c r="DJ36" s="589"/>
      <c r="DK36" s="590"/>
      <c r="DL36" s="594">
        <v>2704739</v>
      </c>
      <c r="DM36" s="589"/>
      <c r="DN36" s="589"/>
      <c r="DO36" s="589"/>
      <c r="DP36" s="589"/>
      <c r="DQ36" s="589"/>
      <c r="DR36" s="589"/>
      <c r="DS36" s="589"/>
      <c r="DT36" s="589"/>
      <c r="DU36" s="589"/>
      <c r="DV36" s="590"/>
      <c r="DW36" s="611">
        <v>3.4</v>
      </c>
      <c r="DX36" s="612"/>
      <c r="DY36" s="612"/>
      <c r="DZ36" s="612"/>
      <c r="EA36" s="612"/>
      <c r="EB36" s="612"/>
      <c r="EC36" s="613"/>
    </row>
    <row r="37" spans="2:133" ht="11.25" customHeight="1">
      <c r="AQ37" s="614" t="s">
        <v>314</v>
      </c>
      <c r="AR37" s="615"/>
      <c r="AS37" s="615"/>
      <c r="AT37" s="615"/>
      <c r="AU37" s="615"/>
      <c r="AV37" s="615"/>
      <c r="AW37" s="615"/>
      <c r="AX37" s="615"/>
      <c r="AY37" s="616"/>
      <c r="AZ37" s="588">
        <v>1300000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59180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96894</v>
      </c>
      <c r="CS37" s="607"/>
      <c r="CT37" s="607"/>
      <c r="CU37" s="607"/>
      <c r="CV37" s="607"/>
      <c r="CW37" s="607"/>
      <c r="CX37" s="607"/>
      <c r="CY37" s="608"/>
      <c r="CZ37" s="591">
        <v>0.1</v>
      </c>
      <c r="DA37" s="609"/>
      <c r="DB37" s="609"/>
      <c r="DC37" s="610"/>
      <c r="DD37" s="594">
        <v>96894</v>
      </c>
      <c r="DE37" s="607"/>
      <c r="DF37" s="607"/>
      <c r="DG37" s="607"/>
      <c r="DH37" s="607"/>
      <c r="DI37" s="607"/>
      <c r="DJ37" s="607"/>
      <c r="DK37" s="608"/>
      <c r="DL37" s="594">
        <v>96894</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317</v>
      </c>
      <c r="AR38" s="615"/>
      <c r="AS38" s="615"/>
      <c r="AT38" s="615"/>
      <c r="AU38" s="615"/>
      <c r="AV38" s="615"/>
      <c r="AW38" s="615"/>
      <c r="AX38" s="615"/>
      <c r="AY38" s="616"/>
      <c r="AZ38" s="588">
        <v>273273</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98379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22065181</v>
      </c>
      <c r="CS38" s="589"/>
      <c r="CT38" s="589"/>
      <c r="CU38" s="589"/>
      <c r="CV38" s="589"/>
      <c r="CW38" s="589"/>
      <c r="CX38" s="589"/>
      <c r="CY38" s="590"/>
      <c r="CZ38" s="591">
        <v>15.2</v>
      </c>
      <c r="DA38" s="609"/>
      <c r="DB38" s="609"/>
      <c r="DC38" s="610"/>
      <c r="DD38" s="594">
        <v>19826280</v>
      </c>
      <c r="DE38" s="589"/>
      <c r="DF38" s="589"/>
      <c r="DG38" s="589"/>
      <c r="DH38" s="589"/>
      <c r="DI38" s="589"/>
      <c r="DJ38" s="589"/>
      <c r="DK38" s="590"/>
      <c r="DL38" s="594">
        <v>15915145</v>
      </c>
      <c r="DM38" s="589"/>
      <c r="DN38" s="589"/>
      <c r="DO38" s="589"/>
      <c r="DP38" s="589"/>
      <c r="DQ38" s="589"/>
      <c r="DR38" s="589"/>
      <c r="DS38" s="589"/>
      <c r="DT38" s="589"/>
      <c r="DU38" s="589"/>
      <c r="DV38" s="590"/>
      <c r="DW38" s="611">
        <v>19.8</v>
      </c>
      <c r="DX38" s="612"/>
      <c r="DY38" s="612"/>
      <c r="DZ38" s="612"/>
      <c r="EA38" s="612"/>
      <c r="EB38" s="612"/>
      <c r="EC38" s="613"/>
    </row>
    <row r="39" spans="2:133" ht="11.25" customHeight="1">
      <c r="AQ39" s="614" t="s">
        <v>320</v>
      </c>
      <c r="AR39" s="615"/>
      <c r="AS39" s="615"/>
      <c r="AT39" s="615"/>
      <c r="AU39" s="615"/>
      <c r="AV39" s="615"/>
      <c r="AW39" s="615"/>
      <c r="AX39" s="615"/>
      <c r="AY39" s="616"/>
      <c r="AZ39" s="588">
        <v>129155</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1498966</v>
      </c>
      <c r="CS39" s="607"/>
      <c r="CT39" s="607"/>
      <c r="CU39" s="607"/>
      <c r="CV39" s="607"/>
      <c r="CW39" s="607"/>
      <c r="CX39" s="607"/>
      <c r="CY39" s="608"/>
      <c r="CZ39" s="591">
        <v>1</v>
      </c>
      <c r="DA39" s="609"/>
      <c r="DB39" s="609"/>
      <c r="DC39" s="610"/>
      <c r="DD39" s="594">
        <v>1480715</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3615035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1333984</v>
      </c>
      <c r="CS40" s="589"/>
      <c r="CT40" s="589"/>
      <c r="CU40" s="589"/>
      <c r="CV40" s="589"/>
      <c r="CW40" s="589"/>
      <c r="CX40" s="589"/>
      <c r="CY40" s="590"/>
      <c r="CZ40" s="591">
        <v>0.9</v>
      </c>
      <c r="DA40" s="609"/>
      <c r="DB40" s="609"/>
      <c r="DC40" s="610"/>
      <c r="DD40" s="594">
        <v>44966</v>
      </c>
      <c r="DE40" s="589"/>
      <c r="DF40" s="589"/>
      <c r="DG40" s="589"/>
      <c r="DH40" s="589"/>
      <c r="DI40" s="589"/>
      <c r="DJ40" s="589"/>
      <c r="DK40" s="590"/>
      <c r="DL40" s="594">
        <v>44966</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9710722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18342133</v>
      </c>
      <c r="CS42" s="589"/>
      <c r="CT42" s="589"/>
      <c r="CU42" s="589"/>
      <c r="CV42" s="589"/>
      <c r="CW42" s="589"/>
      <c r="CX42" s="589"/>
      <c r="CY42" s="590"/>
      <c r="CZ42" s="591">
        <v>12.6</v>
      </c>
      <c r="DA42" s="592"/>
      <c r="DB42" s="592"/>
      <c r="DC42" s="593"/>
      <c r="DD42" s="594">
        <v>1635315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238968</v>
      </c>
      <c r="CS43" s="607"/>
      <c r="CT43" s="607"/>
      <c r="CU43" s="607"/>
      <c r="CV43" s="607"/>
      <c r="CW43" s="607"/>
      <c r="CX43" s="607"/>
      <c r="CY43" s="608"/>
      <c r="CZ43" s="591">
        <v>0.2</v>
      </c>
      <c r="DA43" s="609"/>
      <c r="DB43" s="609"/>
      <c r="DC43" s="610"/>
      <c r="DD43" s="594">
        <v>208300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18309385</v>
      </c>
      <c r="CS44" s="589"/>
      <c r="CT44" s="589"/>
      <c r="CU44" s="589"/>
      <c r="CV44" s="589"/>
      <c r="CW44" s="589"/>
      <c r="CX44" s="589"/>
      <c r="CY44" s="590"/>
      <c r="CZ44" s="591">
        <v>12.6</v>
      </c>
      <c r="DA44" s="592"/>
      <c r="DB44" s="592"/>
      <c r="DC44" s="593"/>
      <c r="DD44" s="594">
        <v>1631657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11388966</v>
      </c>
      <c r="CS45" s="607"/>
      <c r="CT45" s="607"/>
      <c r="CU45" s="607"/>
      <c r="CV45" s="607"/>
      <c r="CW45" s="607"/>
      <c r="CX45" s="607"/>
      <c r="CY45" s="608"/>
      <c r="CZ45" s="591">
        <v>7.9</v>
      </c>
      <c r="DA45" s="609"/>
      <c r="DB45" s="609"/>
      <c r="DC45" s="610"/>
      <c r="DD45" s="594">
        <v>339523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6669303</v>
      </c>
      <c r="CS46" s="589"/>
      <c r="CT46" s="589"/>
      <c r="CU46" s="589"/>
      <c r="CV46" s="589"/>
      <c r="CW46" s="589"/>
      <c r="CX46" s="589"/>
      <c r="CY46" s="590"/>
      <c r="CZ46" s="591">
        <v>4.5999999999999996</v>
      </c>
      <c r="DA46" s="592"/>
      <c r="DB46" s="592"/>
      <c r="DC46" s="593"/>
      <c r="DD46" s="594">
        <v>1282591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32748</v>
      </c>
      <c r="CS47" s="607"/>
      <c r="CT47" s="607"/>
      <c r="CU47" s="607"/>
      <c r="CV47" s="607"/>
      <c r="CW47" s="607"/>
      <c r="CX47" s="607"/>
      <c r="CY47" s="608"/>
      <c r="CZ47" s="591">
        <v>0</v>
      </c>
      <c r="DA47" s="609"/>
      <c r="DB47" s="609"/>
      <c r="DC47" s="610"/>
      <c r="DD47" s="594">
        <v>3658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145049782</v>
      </c>
      <c r="CS49" s="573"/>
      <c r="CT49" s="573"/>
      <c r="CU49" s="573"/>
      <c r="CV49" s="573"/>
      <c r="CW49" s="573"/>
      <c r="CX49" s="573"/>
      <c r="CY49" s="574"/>
      <c r="CZ49" s="575">
        <v>100</v>
      </c>
      <c r="DA49" s="576"/>
      <c r="DB49" s="576"/>
      <c r="DC49" s="577"/>
      <c r="DD49" s="578">
        <v>87901092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10"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5" t="s">
        <v>362</v>
      </c>
      <c r="DH5" s="1096"/>
      <c r="DI5" s="1096"/>
      <c r="DJ5" s="1096"/>
      <c r="DK5" s="1097"/>
      <c r="DL5" s="1095" t="s">
        <v>363</v>
      </c>
      <c r="DM5" s="1096"/>
      <c r="DN5" s="1096"/>
      <c r="DO5" s="1096"/>
      <c r="DP5" s="1097"/>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1">
        <v>145607</v>
      </c>
      <c r="R7" s="1102"/>
      <c r="S7" s="1102"/>
      <c r="T7" s="1102"/>
      <c r="U7" s="1102"/>
      <c r="V7" s="1102">
        <v>143735</v>
      </c>
      <c r="W7" s="1102"/>
      <c r="X7" s="1102"/>
      <c r="Y7" s="1102"/>
      <c r="Z7" s="1102"/>
      <c r="AA7" s="1102">
        <v>1872</v>
      </c>
      <c r="AB7" s="1102"/>
      <c r="AC7" s="1102"/>
      <c r="AD7" s="1102"/>
      <c r="AE7" s="1103"/>
      <c r="AF7" s="1104">
        <v>1448</v>
      </c>
      <c r="AG7" s="1105"/>
      <c r="AH7" s="1105"/>
      <c r="AI7" s="1105"/>
      <c r="AJ7" s="1106"/>
      <c r="AK7" s="1088"/>
      <c r="AL7" s="1089"/>
      <c r="AM7" s="1089"/>
      <c r="AN7" s="1089"/>
      <c r="AO7" s="1089"/>
      <c r="AP7" s="1089">
        <v>161589</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583</v>
      </c>
      <c r="BT7" s="1093"/>
      <c r="BU7" s="1093"/>
      <c r="BV7" s="1093"/>
      <c r="BW7" s="1093"/>
      <c r="BX7" s="1093"/>
      <c r="BY7" s="1093"/>
      <c r="BZ7" s="1093"/>
      <c r="CA7" s="1093"/>
      <c r="CB7" s="1093"/>
      <c r="CC7" s="1093"/>
      <c r="CD7" s="1093"/>
      <c r="CE7" s="1093"/>
      <c r="CF7" s="1093"/>
      <c r="CG7" s="1094"/>
      <c r="CH7" s="1085">
        <v>-1</v>
      </c>
      <c r="CI7" s="1086"/>
      <c r="CJ7" s="1086"/>
      <c r="CK7" s="1086"/>
      <c r="CL7" s="1087"/>
      <c r="CM7" s="1085">
        <v>170</v>
      </c>
      <c r="CN7" s="1086"/>
      <c r="CO7" s="1086"/>
      <c r="CP7" s="1086"/>
      <c r="CQ7" s="1087"/>
      <c r="CR7" s="1085">
        <v>35</v>
      </c>
      <c r="CS7" s="1086"/>
      <c r="CT7" s="1086"/>
      <c r="CU7" s="1086"/>
      <c r="CV7" s="1087"/>
      <c r="CW7" s="985" t="s">
        <v>503</v>
      </c>
      <c r="CX7" s="986"/>
      <c r="CY7" s="986"/>
      <c r="CZ7" s="986"/>
      <c r="DA7" s="987"/>
      <c r="DB7" s="1085" t="s">
        <v>503</v>
      </c>
      <c r="DC7" s="1086"/>
      <c r="DD7" s="1086"/>
      <c r="DE7" s="1086"/>
      <c r="DF7" s="1087"/>
      <c r="DG7" s="1085" t="s">
        <v>503</v>
      </c>
      <c r="DH7" s="1086"/>
      <c r="DI7" s="1086"/>
      <c r="DJ7" s="1086"/>
      <c r="DK7" s="1087"/>
      <c r="DL7" s="1085" t="s">
        <v>503</v>
      </c>
      <c r="DM7" s="1086"/>
      <c r="DN7" s="1086"/>
      <c r="DO7" s="1086"/>
      <c r="DP7" s="1087"/>
      <c r="DQ7" s="1085" t="s">
        <v>503</v>
      </c>
      <c r="DR7" s="1086"/>
      <c r="DS7" s="1086"/>
      <c r="DT7" s="1086"/>
      <c r="DU7" s="1087"/>
      <c r="DV7" s="1112"/>
      <c r="DW7" s="1113"/>
      <c r="DX7" s="1113"/>
      <c r="DY7" s="1113"/>
      <c r="DZ7" s="1114"/>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15</v>
      </c>
      <c r="R8" s="1040"/>
      <c r="S8" s="1040"/>
      <c r="T8" s="1040"/>
      <c r="U8" s="1040"/>
      <c r="V8" s="1040">
        <v>15</v>
      </c>
      <c r="W8" s="1040"/>
      <c r="X8" s="1040"/>
      <c r="Y8" s="1040"/>
      <c r="Z8" s="1040"/>
      <c r="AA8" s="1040">
        <v>0</v>
      </c>
      <c r="AB8" s="1040"/>
      <c r="AC8" s="1040"/>
      <c r="AD8" s="1040"/>
      <c r="AE8" s="1041"/>
      <c r="AF8" s="1015" t="s">
        <v>110</v>
      </c>
      <c r="AG8" s="1016"/>
      <c r="AH8" s="1016"/>
      <c r="AI8" s="1016"/>
      <c r="AJ8" s="1017"/>
      <c r="AK8" s="1083"/>
      <c r="AL8" s="1084"/>
      <c r="AM8" s="1084"/>
      <c r="AN8" s="1084"/>
      <c r="AO8" s="1084"/>
      <c r="AP8" s="1084">
        <v>0</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584</v>
      </c>
      <c r="BT8" s="1011"/>
      <c r="BU8" s="1011"/>
      <c r="BV8" s="1011"/>
      <c r="BW8" s="1011"/>
      <c r="BX8" s="1011"/>
      <c r="BY8" s="1011"/>
      <c r="BZ8" s="1011"/>
      <c r="CA8" s="1011"/>
      <c r="CB8" s="1011"/>
      <c r="CC8" s="1011"/>
      <c r="CD8" s="1011"/>
      <c r="CE8" s="1011"/>
      <c r="CF8" s="1011"/>
      <c r="CG8" s="1012"/>
      <c r="CH8" s="985">
        <v>-0.2</v>
      </c>
      <c r="CI8" s="986"/>
      <c r="CJ8" s="986"/>
      <c r="CK8" s="986"/>
      <c r="CL8" s="987"/>
      <c r="CM8" s="985">
        <v>12</v>
      </c>
      <c r="CN8" s="986"/>
      <c r="CO8" s="986"/>
      <c r="CP8" s="986"/>
      <c r="CQ8" s="987"/>
      <c r="CR8" s="985">
        <v>3</v>
      </c>
      <c r="CS8" s="986"/>
      <c r="CT8" s="986"/>
      <c r="CU8" s="986"/>
      <c r="CV8" s="987"/>
      <c r="CW8" s="985" t="s">
        <v>503</v>
      </c>
      <c r="CX8" s="986"/>
      <c r="CY8" s="986"/>
      <c r="CZ8" s="986"/>
      <c r="DA8" s="987"/>
      <c r="DB8" s="985" t="s">
        <v>503</v>
      </c>
      <c r="DC8" s="986"/>
      <c r="DD8" s="986"/>
      <c r="DE8" s="986"/>
      <c r="DF8" s="987"/>
      <c r="DG8" s="985" t="s">
        <v>503</v>
      </c>
      <c r="DH8" s="986"/>
      <c r="DI8" s="986"/>
      <c r="DJ8" s="986"/>
      <c r="DK8" s="987"/>
      <c r="DL8" s="985" t="s">
        <v>503</v>
      </c>
      <c r="DM8" s="986"/>
      <c r="DN8" s="986"/>
      <c r="DO8" s="986"/>
      <c r="DP8" s="987"/>
      <c r="DQ8" s="985" t="s">
        <v>503</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8</v>
      </c>
      <c r="R9" s="1040"/>
      <c r="S9" s="1040"/>
      <c r="T9" s="1040"/>
      <c r="U9" s="1040"/>
      <c r="V9" s="1040">
        <v>84</v>
      </c>
      <c r="W9" s="1040"/>
      <c r="X9" s="1040"/>
      <c r="Y9" s="1040"/>
      <c r="Z9" s="1040"/>
      <c r="AA9" s="1040">
        <v>-76</v>
      </c>
      <c r="AB9" s="1040"/>
      <c r="AC9" s="1040"/>
      <c r="AD9" s="1040"/>
      <c r="AE9" s="1041"/>
      <c r="AF9" s="1015">
        <v>-76</v>
      </c>
      <c r="AG9" s="1016"/>
      <c r="AH9" s="1016"/>
      <c r="AI9" s="1016"/>
      <c r="AJ9" s="1017"/>
      <c r="AK9" s="1083"/>
      <c r="AL9" s="1084"/>
      <c r="AM9" s="1084"/>
      <c r="AN9" s="1084"/>
      <c r="AO9" s="1084"/>
      <c r="AP9" s="1084">
        <v>0</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585</v>
      </c>
      <c r="BT9" s="1011"/>
      <c r="BU9" s="1011"/>
      <c r="BV9" s="1011"/>
      <c r="BW9" s="1011"/>
      <c r="BX9" s="1011"/>
      <c r="BY9" s="1011"/>
      <c r="BZ9" s="1011"/>
      <c r="CA9" s="1011"/>
      <c r="CB9" s="1011"/>
      <c r="CC9" s="1011"/>
      <c r="CD9" s="1011"/>
      <c r="CE9" s="1011"/>
      <c r="CF9" s="1011"/>
      <c r="CG9" s="1012"/>
      <c r="CH9" s="985">
        <v>43</v>
      </c>
      <c r="CI9" s="986"/>
      <c r="CJ9" s="986"/>
      <c r="CK9" s="986"/>
      <c r="CL9" s="987"/>
      <c r="CM9" s="985">
        <v>498</v>
      </c>
      <c r="CN9" s="986"/>
      <c r="CO9" s="986"/>
      <c r="CP9" s="986"/>
      <c r="CQ9" s="987"/>
      <c r="CR9" s="985">
        <v>11.3</v>
      </c>
      <c r="CS9" s="986"/>
      <c r="CT9" s="986"/>
      <c r="CU9" s="986"/>
      <c r="CV9" s="987"/>
      <c r="CW9" s="985" t="s">
        <v>503</v>
      </c>
      <c r="CX9" s="986"/>
      <c r="CY9" s="986"/>
      <c r="CZ9" s="986"/>
      <c r="DA9" s="987"/>
      <c r="DB9" s="985" t="s">
        <v>503</v>
      </c>
      <c r="DC9" s="986"/>
      <c r="DD9" s="986"/>
      <c r="DE9" s="986"/>
      <c r="DF9" s="987"/>
      <c r="DG9" s="985" t="s">
        <v>503</v>
      </c>
      <c r="DH9" s="986"/>
      <c r="DI9" s="986"/>
      <c r="DJ9" s="986"/>
      <c r="DK9" s="987"/>
      <c r="DL9" s="985" t="s">
        <v>503</v>
      </c>
      <c r="DM9" s="986"/>
      <c r="DN9" s="986"/>
      <c r="DO9" s="986"/>
      <c r="DP9" s="987"/>
      <c r="DQ9" s="985" t="s">
        <v>503</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33</v>
      </c>
      <c r="R10" s="1040"/>
      <c r="S10" s="1040"/>
      <c r="T10" s="1040"/>
      <c r="U10" s="1040"/>
      <c r="V10" s="1040">
        <v>698</v>
      </c>
      <c r="W10" s="1040"/>
      <c r="X10" s="1040"/>
      <c r="Y10" s="1040"/>
      <c r="Z10" s="1040"/>
      <c r="AA10" s="1040">
        <v>-665</v>
      </c>
      <c r="AB10" s="1040"/>
      <c r="AC10" s="1040"/>
      <c r="AD10" s="1040"/>
      <c r="AE10" s="1041"/>
      <c r="AF10" s="1015">
        <v>-665</v>
      </c>
      <c r="AG10" s="1016"/>
      <c r="AH10" s="1016"/>
      <c r="AI10" s="1016"/>
      <c r="AJ10" s="1017"/>
      <c r="AK10" s="1083"/>
      <c r="AL10" s="1084"/>
      <c r="AM10" s="1084"/>
      <c r="AN10" s="1084"/>
      <c r="AO10" s="1084"/>
      <c r="AP10" s="1084">
        <v>97</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t="s">
        <v>586</v>
      </c>
      <c r="BT10" s="1011"/>
      <c r="BU10" s="1011"/>
      <c r="BV10" s="1011"/>
      <c r="BW10" s="1011"/>
      <c r="BX10" s="1011"/>
      <c r="BY10" s="1011"/>
      <c r="BZ10" s="1011"/>
      <c r="CA10" s="1011"/>
      <c r="CB10" s="1011"/>
      <c r="CC10" s="1011"/>
      <c r="CD10" s="1011"/>
      <c r="CE10" s="1011"/>
      <c r="CF10" s="1011"/>
      <c r="CG10" s="1012"/>
      <c r="CH10" s="985">
        <v>29</v>
      </c>
      <c r="CI10" s="986"/>
      <c r="CJ10" s="986"/>
      <c r="CK10" s="986"/>
      <c r="CL10" s="987"/>
      <c r="CM10" s="985">
        <v>132</v>
      </c>
      <c r="CN10" s="986"/>
      <c r="CO10" s="986"/>
      <c r="CP10" s="986"/>
      <c r="CQ10" s="987"/>
      <c r="CR10" s="985">
        <v>10</v>
      </c>
      <c r="CS10" s="986"/>
      <c r="CT10" s="986"/>
      <c r="CU10" s="986"/>
      <c r="CV10" s="987"/>
      <c r="CW10" s="985" t="s">
        <v>503</v>
      </c>
      <c r="CX10" s="986"/>
      <c r="CY10" s="986"/>
      <c r="CZ10" s="986"/>
      <c r="DA10" s="987"/>
      <c r="DB10" s="985" t="s">
        <v>503</v>
      </c>
      <c r="DC10" s="986"/>
      <c r="DD10" s="986"/>
      <c r="DE10" s="986"/>
      <c r="DF10" s="987"/>
      <c r="DG10" s="985" t="s">
        <v>503</v>
      </c>
      <c r="DH10" s="986"/>
      <c r="DI10" s="986"/>
      <c r="DJ10" s="986"/>
      <c r="DK10" s="987"/>
      <c r="DL10" s="985" t="s">
        <v>503</v>
      </c>
      <c r="DM10" s="986"/>
      <c r="DN10" s="986"/>
      <c r="DO10" s="986"/>
      <c r="DP10" s="987"/>
      <c r="DQ10" s="985" t="s">
        <v>503</v>
      </c>
      <c r="DR10" s="986"/>
      <c r="DS10" s="986"/>
      <c r="DT10" s="986"/>
      <c r="DU10" s="987"/>
      <c r="DV10" s="988"/>
      <c r="DW10" s="989"/>
      <c r="DX10" s="989"/>
      <c r="DY10" s="989"/>
      <c r="DZ10" s="990"/>
      <c r="EA10" s="205"/>
    </row>
    <row r="11" spans="1:131" s="206" customFormat="1" ht="26.25" customHeight="1">
      <c r="A11" s="212">
        <v>5</v>
      </c>
      <c r="B11" s="1033" t="s">
        <v>369</v>
      </c>
      <c r="C11" s="1034"/>
      <c r="D11" s="1034"/>
      <c r="E11" s="1034"/>
      <c r="F11" s="1034"/>
      <c r="G11" s="1034"/>
      <c r="H11" s="1034"/>
      <c r="I11" s="1034"/>
      <c r="J11" s="1034"/>
      <c r="K11" s="1034"/>
      <c r="L11" s="1034"/>
      <c r="M11" s="1034"/>
      <c r="N11" s="1034"/>
      <c r="O11" s="1034"/>
      <c r="P11" s="1035"/>
      <c r="Q11" s="1039">
        <v>13</v>
      </c>
      <c r="R11" s="1040"/>
      <c r="S11" s="1040"/>
      <c r="T11" s="1040"/>
      <c r="U11" s="1040"/>
      <c r="V11" s="1040">
        <v>293</v>
      </c>
      <c r="W11" s="1040"/>
      <c r="X11" s="1040"/>
      <c r="Y11" s="1040"/>
      <c r="Z11" s="1040"/>
      <c r="AA11" s="1040">
        <v>-280</v>
      </c>
      <c r="AB11" s="1040"/>
      <c r="AC11" s="1040"/>
      <c r="AD11" s="1040"/>
      <c r="AE11" s="1041"/>
      <c r="AF11" s="1015">
        <v>-280</v>
      </c>
      <c r="AG11" s="1016"/>
      <c r="AH11" s="1016"/>
      <c r="AI11" s="1016"/>
      <c r="AJ11" s="1017"/>
      <c r="AK11" s="1083"/>
      <c r="AL11" s="1084"/>
      <c r="AM11" s="1084"/>
      <c r="AN11" s="1084"/>
      <c r="AO11" s="1084"/>
      <c r="AP11" s="1084">
        <v>48</v>
      </c>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t="s">
        <v>587</v>
      </c>
      <c r="BT11" s="1011"/>
      <c r="BU11" s="1011"/>
      <c r="BV11" s="1011"/>
      <c r="BW11" s="1011"/>
      <c r="BX11" s="1011"/>
      <c r="BY11" s="1011"/>
      <c r="BZ11" s="1011"/>
      <c r="CA11" s="1011"/>
      <c r="CB11" s="1011"/>
      <c r="CC11" s="1011"/>
      <c r="CD11" s="1011"/>
      <c r="CE11" s="1011"/>
      <c r="CF11" s="1011"/>
      <c r="CG11" s="1012"/>
      <c r="CH11" s="985">
        <v>-10</v>
      </c>
      <c r="CI11" s="986"/>
      <c r="CJ11" s="986"/>
      <c r="CK11" s="986"/>
      <c r="CL11" s="987"/>
      <c r="CM11" s="985">
        <v>255</v>
      </c>
      <c r="CN11" s="986"/>
      <c r="CO11" s="986"/>
      <c r="CP11" s="986"/>
      <c r="CQ11" s="987"/>
      <c r="CR11" s="985">
        <v>5</v>
      </c>
      <c r="CS11" s="986"/>
      <c r="CT11" s="986"/>
      <c r="CU11" s="986"/>
      <c r="CV11" s="987"/>
      <c r="CW11" s="985" t="s">
        <v>503</v>
      </c>
      <c r="CX11" s="986"/>
      <c r="CY11" s="986"/>
      <c r="CZ11" s="986"/>
      <c r="DA11" s="987"/>
      <c r="DB11" s="985" t="s">
        <v>588</v>
      </c>
      <c r="DC11" s="986"/>
      <c r="DD11" s="986"/>
      <c r="DE11" s="986"/>
      <c r="DF11" s="987"/>
      <c r="DG11" s="985" t="s">
        <v>588</v>
      </c>
      <c r="DH11" s="986"/>
      <c r="DI11" s="986"/>
      <c r="DJ11" s="986"/>
      <c r="DK11" s="987"/>
      <c r="DL11" s="985" t="s">
        <v>588</v>
      </c>
      <c r="DM11" s="986"/>
      <c r="DN11" s="986"/>
      <c r="DO11" s="986"/>
      <c r="DP11" s="987"/>
      <c r="DQ11" s="985" t="s">
        <v>503</v>
      </c>
      <c r="DR11" s="986"/>
      <c r="DS11" s="986"/>
      <c r="DT11" s="986"/>
      <c r="DU11" s="987"/>
      <c r="DV11" s="988"/>
      <c r="DW11" s="989"/>
      <c r="DX11" s="989"/>
      <c r="DY11" s="989"/>
      <c r="DZ11" s="990"/>
      <c r="EA11" s="205"/>
    </row>
    <row r="12" spans="1:131" s="206" customFormat="1" ht="26.25" customHeight="1">
      <c r="A12" s="212">
        <v>6</v>
      </c>
      <c r="B12" s="1033" t="s">
        <v>370</v>
      </c>
      <c r="C12" s="1034"/>
      <c r="D12" s="1034"/>
      <c r="E12" s="1034"/>
      <c r="F12" s="1034"/>
      <c r="G12" s="1034"/>
      <c r="H12" s="1034"/>
      <c r="I12" s="1034"/>
      <c r="J12" s="1034"/>
      <c r="K12" s="1034"/>
      <c r="L12" s="1034"/>
      <c r="M12" s="1034"/>
      <c r="N12" s="1034"/>
      <c r="O12" s="1034"/>
      <c r="P12" s="1035"/>
      <c r="Q12" s="1039">
        <v>189</v>
      </c>
      <c r="R12" s="1040"/>
      <c r="S12" s="1040"/>
      <c r="T12" s="1040"/>
      <c r="U12" s="1040"/>
      <c r="V12" s="1040">
        <v>132</v>
      </c>
      <c r="W12" s="1040"/>
      <c r="X12" s="1040"/>
      <c r="Y12" s="1040"/>
      <c r="Z12" s="1040"/>
      <c r="AA12" s="1040">
        <v>57</v>
      </c>
      <c r="AB12" s="1040"/>
      <c r="AC12" s="1040"/>
      <c r="AD12" s="1040"/>
      <c r="AE12" s="1041"/>
      <c r="AF12" s="1015">
        <v>26</v>
      </c>
      <c r="AG12" s="1016"/>
      <c r="AH12" s="1016"/>
      <c r="AI12" s="1016"/>
      <c r="AJ12" s="1017"/>
      <c r="AK12" s="1083"/>
      <c r="AL12" s="1084"/>
      <c r="AM12" s="1084"/>
      <c r="AN12" s="1084"/>
      <c r="AO12" s="1084"/>
      <c r="AP12" s="1084">
        <v>827</v>
      </c>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t="s">
        <v>503</v>
      </c>
      <c r="DC12" s="986"/>
      <c r="DD12" s="986"/>
      <c r="DE12" s="986"/>
      <c r="DF12" s="987"/>
      <c r="DG12" s="985" t="s">
        <v>503</v>
      </c>
      <c r="DH12" s="986"/>
      <c r="DI12" s="986"/>
      <c r="DJ12" s="986"/>
      <c r="DK12" s="987"/>
      <c r="DL12" s="985" t="s">
        <v>503</v>
      </c>
      <c r="DM12" s="986"/>
      <c r="DN12" s="986"/>
      <c r="DO12" s="986"/>
      <c r="DP12" s="987"/>
      <c r="DQ12" s="985" t="s">
        <v>503</v>
      </c>
      <c r="DR12" s="986"/>
      <c r="DS12" s="986"/>
      <c r="DT12" s="986"/>
      <c r="DU12" s="987"/>
      <c r="DV12" s="988"/>
      <c r="DW12" s="989"/>
      <c r="DX12" s="989"/>
      <c r="DY12" s="989"/>
      <c r="DZ12" s="990"/>
      <c r="EA12" s="205"/>
    </row>
    <row r="13" spans="1:131" s="206" customFormat="1" ht="26.25" customHeight="1">
      <c r="A13" s="212">
        <v>7</v>
      </c>
      <c r="B13" s="1033" t="s">
        <v>371</v>
      </c>
      <c r="C13" s="1034"/>
      <c r="D13" s="1034"/>
      <c r="E13" s="1034"/>
      <c r="F13" s="1034"/>
      <c r="G13" s="1034"/>
      <c r="H13" s="1034"/>
      <c r="I13" s="1034"/>
      <c r="J13" s="1034"/>
      <c r="K13" s="1034"/>
      <c r="L13" s="1034"/>
      <c r="M13" s="1034"/>
      <c r="N13" s="1034"/>
      <c r="O13" s="1034"/>
      <c r="P13" s="1035"/>
      <c r="Q13" s="1039">
        <v>125</v>
      </c>
      <c r="R13" s="1040"/>
      <c r="S13" s="1040"/>
      <c r="T13" s="1040"/>
      <c r="U13" s="1040"/>
      <c r="V13" s="1040">
        <v>125</v>
      </c>
      <c r="W13" s="1040"/>
      <c r="X13" s="1040"/>
      <c r="Y13" s="1040"/>
      <c r="Z13" s="1040"/>
      <c r="AA13" s="1040">
        <v>0</v>
      </c>
      <c r="AB13" s="1040"/>
      <c r="AC13" s="1040"/>
      <c r="AD13" s="1040"/>
      <c r="AE13" s="1041"/>
      <c r="AF13" s="1015" t="s">
        <v>372</v>
      </c>
      <c r="AG13" s="1016"/>
      <c r="AH13" s="1016"/>
      <c r="AI13" s="1016"/>
      <c r="AJ13" s="1017"/>
      <c r="AK13" s="1083"/>
      <c r="AL13" s="1084"/>
      <c r="AM13" s="1084"/>
      <c r="AN13" s="1084"/>
      <c r="AO13" s="1084"/>
      <c r="AP13" s="1084">
        <v>91</v>
      </c>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t="s">
        <v>373</v>
      </c>
      <c r="C14" s="1034"/>
      <c r="D14" s="1034"/>
      <c r="E14" s="1034"/>
      <c r="F14" s="1034"/>
      <c r="G14" s="1034"/>
      <c r="H14" s="1034"/>
      <c r="I14" s="1034"/>
      <c r="J14" s="1034"/>
      <c r="K14" s="1034"/>
      <c r="L14" s="1034"/>
      <c r="M14" s="1034"/>
      <c r="N14" s="1034"/>
      <c r="O14" s="1034"/>
      <c r="P14" s="1035"/>
      <c r="Q14" s="1039">
        <v>894</v>
      </c>
      <c r="R14" s="1040"/>
      <c r="S14" s="1040"/>
      <c r="T14" s="1040"/>
      <c r="U14" s="1040"/>
      <c r="V14" s="1040">
        <v>894</v>
      </c>
      <c r="W14" s="1040"/>
      <c r="X14" s="1040"/>
      <c r="Y14" s="1040"/>
      <c r="Z14" s="1040"/>
      <c r="AA14" s="1040">
        <v>0</v>
      </c>
      <c r="AB14" s="1040"/>
      <c r="AC14" s="1040"/>
      <c r="AD14" s="1040"/>
      <c r="AE14" s="1041"/>
      <c r="AF14" s="1015" t="s">
        <v>372</v>
      </c>
      <c r="AG14" s="1016"/>
      <c r="AH14" s="1016"/>
      <c r="AI14" s="1016"/>
      <c r="AJ14" s="1017"/>
      <c r="AK14" s="1083"/>
      <c r="AL14" s="1084"/>
      <c r="AM14" s="1084"/>
      <c r="AN14" s="1084"/>
      <c r="AO14" s="1084"/>
      <c r="AP14" s="1084">
        <v>4767</v>
      </c>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374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375</v>
      </c>
      <c r="B23" s="940" t="s">
        <v>376</v>
      </c>
      <c r="C23" s="941"/>
      <c r="D23" s="941"/>
      <c r="E23" s="941"/>
      <c r="F23" s="941"/>
      <c r="G23" s="941"/>
      <c r="H23" s="941"/>
      <c r="I23" s="941"/>
      <c r="J23" s="941"/>
      <c r="K23" s="941"/>
      <c r="L23" s="941"/>
      <c r="M23" s="941"/>
      <c r="N23" s="941"/>
      <c r="O23" s="941"/>
      <c r="P23" s="942"/>
      <c r="Q23" s="1065">
        <v>145862</v>
      </c>
      <c r="R23" s="1066"/>
      <c r="S23" s="1066"/>
      <c r="T23" s="1066"/>
      <c r="U23" s="1066"/>
      <c r="V23" s="1066">
        <v>144954</v>
      </c>
      <c r="W23" s="1066"/>
      <c r="X23" s="1066"/>
      <c r="Y23" s="1066"/>
      <c r="Z23" s="1066"/>
      <c r="AA23" s="1066">
        <v>908</v>
      </c>
      <c r="AB23" s="1066"/>
      <c r="AC23" s="1066"/>
      <c r="AD23" s="1066"/>
      <c r="AE23" s="1067"/>
      <c r="AF23" s="1068">
        <v>454</v>
      </c>
      <c r="AG23" s="1066"/>
      <c r="AH23" s="1066"/>
      <c r="AI23" s="1066"/>
      <c r="AJ23" s="1069"/>
      <c r="AK23" s="1070"/>
      <c r="AL23" s="1071"/>
      <c r="AM23" s="1071"/>
      <c r="AN23" s="1071"/>
      <c r="AO23" s="1071"/>
      <c r="AP23" s="1066">
        <v>167419</v>
      </c>
      <c r="AQ23" s="1066"/>
      <c r="AR23" s="1066"/>
      <c r="AS23" s="1066"/>
      <c r="AT23" s="1066"/>
      <c r="AU23" s="1072"/>
      <c r="AV23" s="1072"/>
      <c r="AW23" s="1072"/>
      <c r="AX23" s="1072"/>
      <c r="AY23" s="1073"/>
      <c r="AZ23" s="1062" t="s">
        <v>377</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380</v>
      </c>
      <c r="R26" s="998"/>
      <c r="S26" s="998"/>
      <c r="T26" s="998"/>
      <c r="U26" s="999"/>
      <c r="V26" s="997" t="s">
        <v>381</v>
      </c>
      <c r="W26" s="998"/>
      <c r="X26" s="998"/>
      <c r="Y26" s="998"/>
      <c r="Z26" s="999"/>
      <c r="AA26" s="997" t="s">
        <v>382</v>
      </c>
      <c r="AB26" s="998"/>
      <c r="AC26" s="998"/>
      <c r="AD26" s="998"/>
      <c r="AE26" s="998"/>
      <c r="AF26" s="1056" t="s">
        <v>383</v>
      </c>
      <c r="AG26" s="1004"/>
      <c r="AH26" s="1004"/>
      <c r="AI26" s="1004"/>
      <c r="AJ26" s="1057"/>
      <c r="AK26" s="998" t="s">
        <v>384</v>
      </c>
      <c r="AL26" s="998"/>
      <c r="AM26" s="998"/>
      <c r="AN26" s="998"/>
      <c r="AO26" s="999"/>
      <c r="AP26" s="997" t="s">
        <v>385</v>
      </c>
      <c r="AQ26" s="998"/>
      <c r="AR26" s="998"/>
      <c r="AS26" s="998"/>
      <c r="AT26" s="999"/>
      <c r="AU26" s="997" t="s">
        <v>386</v>
      </c>
      <c r="AV26" s="998"/>
      <c r="AW26" s="998"/>
      <c r="AX26" s="998"/>
      <c r="AY26" s="999"/>
      <c r="AZ26" s="997" t="s">
        <v>387</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388</v>
      </c>
      <c r="C28" s="1047"/>
      <c r="D28" s="1047"/>
      <c r="E28" s="1047"/>
      <c r="F28" s="1047"/>
      <c r="G28" s="1047"/>
      <c r="H28" s="1047"/>
      <c r="I28" s="1047"/>
      <c r="J28" s="1047"/>
      <c r="K28" s="1047"/>
      <c r="L28" s="1047"/>
      <c r="M28" s="1047"/>
      <c r="N28" s="1047"/>
      <c r="O28" s="1047"/>
      <c r="P28" s="1048"/>
      <c r="Q28" s="1049">
        <v>43787</v>
      </c>
      <c r="R28" s="1050"/>
      <c r="S28" s="1050"/>
      <c r="T28" s="1050"/>
      <c r="U28" s="1050"/>
      <c r="V28" s="1050">
        <v>43162</v>
      </c>
      <c r="W28" s="1050"/>
      <c r="X28" s="1050"/>
      <c r="Y28" s="1050"/>
      <c r="Z28" s="1050"/>
      <c r="AA28" s="1050">
        <v>625</v>
      </c>
      <c r="AB28" s="1050"/>
      <c r="AC28" s="1050"/>
      <c r="AD28" s="1050"/>
      <c r="AE28" s="1051"/>
      <c r="AF28" s="1052">
        <v>625</v>
      </c>
      <c r="AG28" s="1050"/>
      <c r="AH28" s="1050"/>
      <c r="AI28" s="1050"/>
      <c r="AJ28" s="1053"/>
      <c r="AK28" s="1054">
        <v>3615</v>
      </c>
      <c r="AL28" s="1055"/>
      <c r="AM28" s="1055"/>
      <c r="AN28" s="1055"/>
      <c r="AO28" s="1055"/>
      <c r="AP28" s="1055" t="s">
        <v>588</v>
      </c>
      <c r="AQ28" s="1055"/>
      <c r="AR28" s="1055"/>
      <c r="AS28" s="1055"/>
      <c r="AT28" s="1055"/>
      <c r="AU28" s="1042" t="s">
        <v>589</v>
      </c>
      <c r="AV28" s="967"/>
      <c r="AW28" s="967"/>
      <c r="AX28" s="967"/>
      <c r="AY28" s="967"/>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389</v>
      </c>
      <c r="C29" s="1034"/>
      <c r="D29" s="1034"/>
      <c r="E29" s="1034"/>
      <c r="F29" s="1034"/>
      <c r="G29" s="1034"/>
      <c r="H29" s="1034"/>
      <c r="I29" s="1034"/>
      <c r="J29" s="1034"/>
      <c r="K29" s="1034"/>
      <c r="L29" s="1034"/>
      <c r="M29" s="1034"/>
      <c r="N29" s="1034"/>
      <c r="O29" s="1034"/>
      <c r="P29" s="1035"/>
      <c r="Q29" s="1039">
        <v>35540</v>
      </c>
      <c r="R29" s="1040"/>
      <c r="S29" s="1040"/>
      <c r="T29" s="1040"/>
      <c r="U29" s="1040"/>
      <c r="V29" s="1040">
        <v>34896</v>
      </c>
      <c r="W29" s="1040"/>
      <c r="X29" s="1040"/>
      <c r="Y29" s="1040"/>
      <c r="Z29" s="1040"/>
      <c r="AA29" s="1040">
        <v>645</v>
      </c>
      <c r="AB29" s="1040"/>
      <c r="AC29" s="1040"/>
      <c r="AD29" s="1040"/>
      <c r="AE29" s="1041"/>
      <c r="AF29" s="1015">
        <v>645</v>
      </c>
      <c r="AG29" s="1016"/>
      <c r="AH29" s="1016"/>
      <c r="AI29" s="1016"/>
      <c r="AJ29" s="1017"/>
      <c r="AK29" s="976">
        <v>4926</v>
      </c>
      <c r="AL29" s="967"/>
      <c r="AM29" s="967"/>
      <c r="AN29" s="967"/>
      <c r="AO29" s="967"/>
      <c r="AP29" s="967" t="s">
        <v>588</v>
      </c>
      <c r="AQ29" s="967"/>
      <c r="AR29" s="967"/>
      <c r="AS29" s="967"/>
      <c r="AT29" s="967"/>
      <c r="AU29" s="1042" t="s">
        <v>589</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390</v>
      </c>
      <c r="C30" s="1034"/>
      <c r="D30" s="1034"/>
      <c r="E30" s="1034"/>
      <c r="F30" s="1034"/>
      <c r="G30" s="1034"/>
      <c r="H30" s="1034"/>
      <c r="I30" s="1034"/>
      <c r="J30" s="1034"/>
      <c r="K30" s="1034"/>
      <c r="L30" s="1034"/>
      <c r="M30" s="1034"/>
      <c r="N30" s="1034"/>
      <c r="O30" s="1034"/>
      <c r="P30" s="1035"/>
      <c r="Q30" s="1039">
        <v>7916</v>
      </c>
      <c r="R30" s="1040"/>
      <c r="S30" s="1040"/>
      <c r="T30" s="1040"/>
      <c r="U30" s="1040"/>
      <c r="V30" s="1040">
        <v>7808</v>
      </c>
      <c r="W30" s="1040"/>
      <c r="X30" s="1040"/>
      <c r="Y30" s="1040"/>
      <c r="Z30" s="1040"/>
      <c r="AA30" s="1040">
        <v>109</v>
      </c>
      <c r="AB30" s="1040"/>
      <c r="AC30" s="1040"/>
      <c r="AD30" s="1040"/>
      <c r="AE30" s="1041"/>
      <c r="AF30" s="1015">
        <v>109</v>
      </c>
      <c r="AG30" s="1016"/>
      <c r="AH30" s="1016"/>
      <c r="AI30" s="1016"/>
      <c r="AJ30" s="1017"/>
      <c r="AK30" s="976">
        <v>4774</v>
      </c>
      <c r="AL30" s="967"/>
      <c r="AM30" s="967"/>
      <c r="AN30" s="967"/>
      <c r="AO30" s="967"/>
      <c r="AP30" s="967" t="s">
        <v>588</v>
      </c>
      <c r="AQ30" s="967"/>
      <c r="AR30" s="967"/>
      <c r="AS30" s="967"/>
      <c r="AT30" s="967"/>
      <c r="AU30" s="1042" t="s">
        <v>589</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391</v>
      </c>
      <c r="C31" s="1034"/>
      <c r="D31" s="1034"/>
      <c r="E31" s="1034"/>
      <c r="F31" s="1034"/>
      <c r="G31" s="1034"/>
      <c r="H31" s="1034"/>
      <c r="I31" s="1034"/>
      <c r="J31" s="1034"/>
      <c r="K31" s="1034"/>
      <c r="L31" s="1034"/>
      <c r="M31" s="1034"/>
      <c r="N31" s="1034"/>
      <c r="O31" s="1034"/>
      <c r="P31" s="1035"/>
      <c r="Q31" s="1039">
        <v>290</v>
      </c>
      <c r="R31" s="1040"/>
      <c r="S31" s="1040"/>
      <c r="T31" s="1040"/>
      <c r="U31" s="1040"/>
      <c r="V31" s="1040">
        <v>2226</v>
      </c>
      <c r="W31" s="1040"/>
      <c r="X31" s="1040"/>
      <c r="Y31" s="1040"/>
      <c r="Z31" s="1040"/>
      <c r="AA31" s="1040">
        <v>-1996</v>
      </c>
      <c r="AB31" s="1040"/>
      <c r="AC31" s="1040"/>
      <c r="AD31" s="1040"/>
      <c r="AE31" s="1041"/>
      <c r="AF31" s="1015">
        <v>-1996</v>
      </c>
      <c r="AG31" s="1016"/>
      <c r="AH31" s="1016"/>
      <c r="AI31" s="1016"/>
      <c r="AJ31" s="1017"/>
      <c r="AK31" s="976">
        <v>7</v>
      </c>
      <c r="AL31" s="967"/>
      <c r="AM31" s="967"/>
      <c r="AN31" s="967"/>
      <c r="AO31" s="967"/>
      <c r="AP31" s="967">
        <v>311</v>
      </c>
      <c r="AQ31" s="967"/>
      <c r="AR31" s="967"/>
      <c r="AS31" s="967"/>
      <c r="AT31" s="967"/>
      <c r="AU31" s="967">
        <v>7</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392</v>
      </c>
      <c r="C32" s="1034"/>
      <c r="D32" s="1034"/>
      <c r="E32" s="1034"/>
      <c r="F32" s="1034"/>
      <c r="G32" s="1034"/>
      <c r="H32" s="1034"/>
      <c r="I32" s="1034"/>
      <c r="J32" s="1034"/>
      <c r="K32" s="1034"/>
      <c r="L32" s="1034"/>
      <c r="M32" s="1034"/>
      <c r="N32" s="1034"/>
      <c r="O32" s="1034"/>
      <c r="P32" s="1035"/>
      <c r="Q32" s="1039">
        <v>7530</v>
      </c>
      <c r="R32" s="1040"/>
      <c r="S32" s="1040"/>
      <c r="T32" s="1040"/>
      <c r="U32" s="1040"/>
      <c r="V32" s="1040">
        <v>8721</v>
      </c>
      <c r="W32" s="1040"/>
      <c r="X32" s="1040"/>
      <c r="Y32" s="1040"/>
      <c r="Z32" s="1040"/>
      <c r="AA32" s="1040">
        <v>-1191</v>
      </c>
      <c r="AB32" s="1040"/>
      <c r="AC32" s="1040"/>
      <c r="AD32" s="1040"/>
      <c r="AE32" s="1041"/>
      <c r="AF32" s="1015">
        <v>3764</v>
      </c>
      <c r="AG32" s="1016"/>
      <c r="AH32" s="1016"/>
      <c r="AI32" s="1016"/>
      <c r="AJ32" s="1017"/>
      <c r="AK32" s="976">
        <v>22</v>
      </c>
      <c r="AL32" s="967"/>
      <c r="AM32" s="967"/>
      <c r="AN32" s="967"/>
      <c r="AO32" s="967"/>
      <c r="AP32" s="967">
        <v>46775</v>
      </c>
      <c r="AQ32" s="967"/>
      <c r="AR32" s="967"/>
      <c r="AS32" s="967"/>
      <c r="AT32" s="967"/>
      <c r="AU32" s="967">
        <v>273</v>
      </c>
      <c r="AV32" s="967"/>
      <c r="AW32" s="967"/>
      <c r="AX32" s="967"/>
      <c r="AY32" s="967"/>
      <c r="AZ32" s="1038"/>
      <c r="BA32" s="1038"/>
      <c r="BB32" s="1038"/>
      <c r="BC32" s="1038"/>
      <c r="BD32" s="1038"/>
      <c r="BE32" s="1028" t="s">
        <v>393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394</v>
      </c>
      <c r="C33" s="1034"/>
      <c r="D33" s="1034"/>
      <c r="E33" s="1034"/>
      <c r="F33" s="1034"/>
      <c r="G33" s="1034"/>
      <c r="H33" s="1034"/>
      <c r="I33" s="1034"/>
      <c r="J33" s="1034"/>
      <c r="K33" s="1034"/>
      <c r="L33" s="1034"/>
      <c r="M33" s="1034"/>
      <c r="N33" s="1034"/>
      <c r="O33" s="1034"/>
      <c r="P33" s="1035"/>
      <c r="Q33" s="1039">
        <v>2144</v>
      </c>
      <c r="R33" s="1040"/>
      <c r="S33" s="1040"/>
      <c r="T33" s="1040"/>
      <c r="U33" s="1040"/>
      <c r="V33" s="1040">
        <v>2023</v>
      </c>
      <c r="W33" s="1040"/>
      <c r="X33" s="1040"/>
      <c r="Y33" s="1040"/>
      <c r="Z33" s="1040"/>
      <c r="AA33" s="1040">
        <v>121</v>
      </c>
      <c r="AB33" s="1040"/>
      <c r="AC33" s="1040"/>
      <c r="AD33" s="1040"/>
      <c r="AE33" s="1041"/>
      <c r="AF33" s="1015">
        <v>3883</v>
      </c>
      <c r="AG33" s="1016"/>
      <c r="AH33" s="1016"/>
      <c r="AI33" s="1016"/>
      <c r="AJ33" s="1017"/>
      <c r="AK33" s="976">
        <v>3</v>
      </c>
      <c r="AL33" s="967"/>
      <c r="AM33" s="967"/>
      <c r="AN33" s="967"/>
      <c r="AO33" s="967"/>
      <c r="AP33" s="967">
        <v>9347</v>
      </c>
      <c r="AQ33" s="967"/>
      <c r="AR33" s="967"/>
      <c r="AS33" s="967"/>
      <c r="AT33" s="967"/>
      <c r="AU33" s="967">
        <v>3</v>
      </c>
      <c r="AV33" s="967"/>
      <c r="AW33" s="967"/>
      <c r="AX33" s="967"/>
      <c r="AY33" s="967"/>
      <c r="AZ33" s="1038"/>
      <c r="BA33" s="1038"/>
      <c r="BB33" s="1038"/>
      <c r="BC33" s="1038"/>
      <c r="BD33" s="1038"/>
      <c r="BE33" s="1028" t="s">
        <v>393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395</v>
      </c>
      <c r="C34" s="1034"/>
      <c r="D34" s="1034"/>
      <c r="E34" s="1034"/>
      <c r="F34" s="1034"/>
      <c r="G34" s="1034"/>
      <c r="H34" s="1034"/>
      <c r="I34" s="1034"/>
      <c r="J34" s="1034"/>
      <c r="K34" s="1034"/>
      <c r="L34" s="1034"/>
      <c r="M34" s="1034"/>
      <c r="N34" s="1034"/>
      <c r="O34" s="1034"/>
      <c r="P34" s="1035"/>
      <c r="Q34" s="1039">
        <v>789</v>
      </c>
      <c r="R34" s="1040"/>
      <c r="S34" s="1040"/>
      <c r="T34" s="1040"/>
      <c r="U34" s="1040"/>
      <c r="V34" s="1040">
        <v>789</v>
      </c>
      <c r="W34" s="1040"/>
      <c r="X34" s="1040"/>
      <c r="Y34" s="1040"/>
      <c r="Z34" s="1040"/>
      <c r="AA34" s="1040">
        <v>0</v>
      </c>
      <c r="AB34" s="1040"/>
      <c r="AC34" s="1040"/>
      <c r="AD34" s="1040"/>
      <c r="AE34" s="1041"/>
      <c r="AF34" s="1015" t="s">
        <v>396</v>
      </c>
      <c r="AG34" s="1016"/>
      <c r="AH34" s="1016"/>
      <c r="AI34" s="1016"/>
      <c r="AJ34" s="1017"/>
      <c r="AK34" s="976">
        <v>105</v>
      </c>
      <c r="AL34" s="967"/>
      <c r="AM34" s="967"/>
      <c r="AN34" s="967"/>
      <c r="AO34" s="967"/>
      <c r="AP34" s="967">
        <v>712</v>
      </c>
      <c r="AQ34" s="967"/>
      <c r="AR34" s="967"/>
      <c r="AS34" s="967"/>
      <c r="AT34" s="967"/>
      <c r="AU34" s="967">
        <v>129</v>
      </c>
      <c r="AV34" s="967"/>
      <c r="AW34" s="967"/>
      <c r="AX34" s="967"/>
      <c r="AY34" s="967"/>
      <c r="AZ34" s="1038"/>
      <c r="BA34" s="1038"/>
      <c r="BB34" s="1038"/>
      <c r="BC34" s="1038"/>
      <c r="BD34" s="1038"/>
      <c r="BE34" s="1028" t="s">
        <v>397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398</v>
      </c>
      <c r="C35" s="1034"/>
      <c r="D35" s="1034"/>
      <c r="E35" s="1034"/>
      <c r="F35" s="1034"/>
      <c r="G35" s="1034"/>
      <c r="H35" s="1034"/>
      <c r="I35" s="1034"/>
      <c r="J35" s="1034"/>
      <c r="K35" s="1034"/>
      <c r="L35" s="1034"/>
      <c r="M35" s="1034"/>
      <c r="N35" s="1034"/>
      <c r="O35" s="1034"/>
      <c r="P35" s="1035"/>
      <c r="Q35" s="1039">
        <v>16795</v>
      </c>
      <c r="R35" s="1040"/>
      <c r="S35" s="1040"/>
      <c r="T35" s="1040"/>
      <c r="U35" s="1040"/>
      <c r="V35" s="1040">
        <v>23471</v>
      </c>
      <c r="W35" s="1040"/>
      <c r="X35" s="1040"/>
      <c r="Y35" s="1040"/>
      <c r="Z35" s="1040"/>
      <c r="AA35" s="1040">
        <v>-6676</v>
      </c>
      <c r="AB35" s="1040"/>
      <c r="AC35" s="1040"/>
      <c r="AD35" s="1040"/>
      <c r="AE35" s="1041"/>
      <c r="AF35" s="1015" t="s">
        <v>396</v>
      </c>
      <c r="AG35" s="1016"/>
      <c r="AH35" s="1016"/>
      <c r="AI35" s="1016"/>
      <c r="AJ35" s="1017"/>
      <c r="AK35" s="976">
        <v>7149</v>
      </c>
      <c r="AL35" s="967"/>
      <c r="AM35" s="967"/>
      <c r="AN35" s="967"/>
      <c r="AO35" s="967"/>
      <c r="AP35" s="967">
        <v>109101</v>
      </c>
      <c r="AQ35" s="967"/>
      <c r="AR35" s="967"/>
      <c r="AS35" s="967"/>
      <c r="AT35" s="967"/>
      <c r="AU35" s="967">
        <v>7313</v>
      </c>
      <c r="AV35" s="967"/>
      <c r="AW35" s="967"/>
      <c r="AX35" s="967"/>
      <c r="AY35" s="967"/>
      <c r="AZ35" s="1038"/>
      <c r="BA35" s="1038"/>
      <c r="BB35" s="1038"/>
      <c r="BC35" s="1038"/>
      <c r="BD35" s="1038"/>
      <c r="BE35" s="1028" t="s">
        <v>397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399</v>
      </c>
      <c r="C36" s="1034"/>
      <c r="D36" s="1034"/>
      <c r="E36" s="1034"/>
      <c r="F36" s="1034"/>
      <c r="G36" s="1034"/>
      <c r="H36" s="1034"/>
      <c r="I36" s="1034"/>
      <c r="J36" s="1034"/>
      <c r="K36" s="1034"/>
      <c r="L36" s="1034"/>
      <c r="M36" s="1034"/>
      <c r="N36" s="1034"/>
      <c r="O36" s="1034"/>
      <c r="P36" s="1035"/>
      <c r="Q36" s="1039">
        <v>109</v>
      </c>
      <c r="R36" s="1040"/>
      <c r="S36" s="1040"/>
      <c r="T36" s="1040"/>
      <c r="U36" s="1040"/>
      <c r="V36" s="1040">
        <v>109</v>
      </c>
      <c r="W36" s="1040"/>
      <c r="X36" s="1040"/>
      <c r="Y36" s="1040"/>
      <c r="Z36" s="1040"/>
      <c r="AA36" s="1040">
        <v>0</v>
      </c>
      <c r="AB36" s="1040"/>
      <c r="AC36" s="1040"/>
      <c r="AD36" s="1040"/>
      <c r="AE36" s="1041"/>
      <c r="AF36" s="1015" t="s">
        <v>396</v>
      </c>
      <c r="AG36" s="1016"/>
      <c r="AH36" s="1016"/>
      <c r="AI36" s="1016"/>
      <c r="AJ36" s="1017"/>
      <c r="AK36" s="976">
        <v>92</v>
      </c>
      <c r="AL36" s="967"/>
      <c r="AM36" s="967"/>
      <c r="AN36" s="967"/>
      <c r="AO36" s="967"/>
      <c r="AP36" s="967">
        <v>745</v>
      </c>
      <c r="AQ36" s="967"/>
      <c r="AR36" s="967"/>
      <c r="AS36" s="967"/>
      <c r="AT36" s="967"/>
      <c r="AU36" s="967">
        <v>745</v>
      </c>
      <c r="AV36" s="967"/>
      <c r="AW36" s="967"/>
      <c r="AX36" s="967"/>
      <c r="AY36" s="967"/>
      <c r="AZ36" s="1038"/>
      <c r="BA36" s="1038"/>
      <c r="BB36" s="1038"/>
      <c r="BC36" s="1038"/>
      <c r="BD36" s="1038"/>
      <c r="BE36" s="1028" t="s">
        <v>397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400</v>
      </c>
      <c r="C37" s="1034"/>
      <c r="D37" s="1034"/>
      <c r="E37" s="1034"/>
      <c r="F37" s="1034"/>
      <c r="G37" s="1034"/>
      <c r="H37" s="1034"/>
      <c r="I37" s="1034"/>
      <c r="J37" s="1034"/>
      <c r="K37" s="1034"/>
      <c r="L37" s="1034"/>
      <c r="M37" s="1034"/>
      <c r="N37" s="1034"/>
      <c r="O37" s="1034"/>
      <c r="P37" s="1035"/>
      <c r="Q37" s="1039">
        <v>139</v>
      </c>
      <c r="R37" s="1040"/>
      <c r="S37" s="1040"/>
      <c r="T37" s="1040"/>
      <c r="U37" s="1040"/>
      <c r="V37" s="1040">
        <v>139</v>
      </c>
      <c r="W37" s="1040"/>
      <c r="X37" s="1040"/>
      <c r="Y37" s="1040"/>
      <c r="Z37" s="1040"/>
      <c r="AA37" s="1040">
        <v>0</v>
      </c>
      <c r="AB37" s="1040"/>
      <c r="AC37" s="1040"/>
      <c r="AD37" s="1040"/>
      <c r="AE37" s="1041"/>
      <c r="AF37" s="1015" t="s">
        <v>396</v>
      </c>
      <c r="AG37" s="1016"/>
      <c r="AH37" s="1016"/>
      <c r="AI37" s="1016"/>
      <c r="AJ37" s="1017"/>
      <c r="AK37" s="976">
        <v>73</v>
      </c>
      <c r="AL37" s="967"/>
      <c r="AM37" s="967"/>
      <c r="AN37" s="967"/>
      <c r="AO37" s="967"/>
      <c r="AP37" s="967">
        <v>844</v>
      </c>
      <c r="AQ37" s="967"/>
      <c r="AR37" s="967"/>
      <c r="AS37" s="967"/>
      <c r="AT37" s="967"/>
      <c r="AU37" s="967">
        <v>844</v>
      </c>
      <c r="AV37" s="967"/>
      <c r="AW37" s="967"/>
      <c r="AX37" s="967"/>
      <c r="AY37" s="967"/>
      <c r="AZ37" s="1038"/>
      <c r="BA37" s="1038"/>
      <c r="BB37" s="1038"/>
      <c r="BC37" s="1038"/>
      <c r="BD37" s="1038"/>
      <c r="BE37" s="1028" t="s">
        <v>397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401</v>
      </c>
      <c r="C38" s="1034"/>
      <c r="D38" s="1034"/>
      <c r="E38" s="1034"/>
      <c r="F38" s="1034"/>
      <c r="G38" s="1034"/>
      <c r="H38" s="1034"/>
      <c r="I38" s="1034"/>
      <c r="J38" s="1034"/>
      <c r="K38" s="1034"/>
      <c r="L38" s="1034"/>
      <c r="M38" s="1034"/>
      <c r="N38" s="1034"/>
      <c r="O38" s="1034"/>
      <c r="P38" s="1035"/>
      <c r="Q38" s="1039">
        <v>1364</v>
      </c>
      <c r="R38" s="1040"/>
      <c r="S38" s="1040"/>
      <c r="T38" s="1040"/>
      <c r="U38" s="1040"/>
      <c r="V38" s="1040">
        <v>5104</v>
      </c>
      <c r="W38" s="1040"/>
      <c r="X38" s="1040"/>
      <c r="Y38" s="1040"/>
      <c r="Z38" s="1040"/>
      <c r="AA38" s="1040">
        <v>-3740</v>
      </c>
      <c r="AB38" s="1040"/>
      <c r="AC38" s="1040"/>
      <c r="AD38" s="1040"/>
      <c r="AE38" s="1041"/>
      <c r="AF38" s="1015">
        <v>-1255</v>
      </c>
      <c r="AG38" s="1016"/>
      <c r="AH38" s="1016"/>
      <c r="AI38" s="1016"/>
      <c r="AJ38" s="1017"/>
      <c r="AK38" s="976">
        <v>1300</v>
      </c>
      <c r="AL38" s="967"/>
      <c r="AM38" s="967"/>
      <c r="AN38" s="967"/>
      <c r="AO38" s="967"/>
      <c r="AP38" s="967">
        <v>6777</v>
      </c>
      <c r="AQ38" s="967"/>
      <c r="AR38" s="967"/>
      <c r="AS38" s="967"/>
      <c r="AT38" s="967"/>
      <c r="AU38" s="967">
        <v>1300</v>
      </c>
      <c r="AV38" s="967"/>
      <c r="AW38" s="967"/>
      <c r="AX38" s="967"/>
      <c r="AY38" s="967"/>
      <c r="AZ38" s="1038">
        <v>11.9</v>
      </c>
      <c r="BA38" s="1038"/>
      <c r="BB38" s="1038"/>
      <c r="BC38" s="1038"/>
      <c r="BD38" s="1038"/>
      <c r="BE38" s="1028" t="s">
        <v>397</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402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375</v>
      </c>
      <c r="B63" s="940" t="s">
        <v>403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5774</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404</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406</v>
      </c>
      <c r="B66" s="992"/>
      <c r="C66" s="992"/>
      <c r="D66" s="992"/>
      <c r="E66" s="992"/>
      <c r="F66" s="992"/>
      <c r="G66" s="992"/>
      <c r="H66" s="992"/>
      <c r="I66" s="992"/>
      <c r="J66" s="992"/>
      <c r="K66" s="992"/>
      <c r="L66" s="992"/>
      <c r="M66" s="992"/>
      <c r="N66" s="992"/>
      <c r="O66" s="992"/>
      <c r="P66" s="993"/>
      <c r="Q66" s="997" t="s">
        <v>407</v>
      </c>
      <c r="R66" s="998"/>
      <c r="S66" s="998"/>
      <c r="T66" s="998"/>
      <c r="U66" s="999"/>
      <c r="V66" s="997" t="s">
        <v>408</v>
      </c>
      <c r="W66" s="998"/>
      <c r="X66" s="998"/>
      <c r="Y66" s="998"/>
      <c r="Z66" s="999"/>
      <c r="AA66" s="997" t="s">
        <v>409</v>
      </c>
      <c r="AB66" s="998"/>
      <c r="AC66" s="998"/>
      <c r="AD66" s="998"/>
      <c r="AE66" s="999"/>
      <c r="AF66" s="1003" t="s">
        <v>410</v>
      </c>
      <c r="AG66" s="1004"/>
      <c r="AH66" s="1004"/>
      <c r="AI66" s="1004"/>
      <c r="AJ66" s="1005"/>
      <c r="AK66" s="997" t="s">
        <v>411</v>
      </c>
      <c r="AL66" s="992"/>
      <c r="AM66" s="992"/>
      <c r="AN66" s="992"/>
      <c r="AO66" s="993"/>
      <c r="AP66" s="997" t="s">
        <v>412</v>
      </c>
      <c r="AQ66" s="998"/>
      <c r="AR66" s="998"/>
      <c r="AS66" s="998"/>
      <c r="AT66" s="999"/>
      <c r="AU66" s="997" t="s">
        <v>413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579</v>
      </c>
      <c r="C68" s="982"/>
      <c r="D68" s="982"/>
      <c r="E68" s="982"/>
      <c r="F68" s="982"/>
      <c r="G68" s="982"/>
      <c r="H68" s="982"/>
      <c r="I68" s="982"/>
      <c r="J68" s="982"/>
      <c r="K68" s="982"/>
      <c r="L68" s="982"/>
      <c r="M68" s="982"/>
      <c r="N68" s="982"/>
      <c r="O68" s="982"/>
      <c r="P68" s="983"/>
      <c r="Q68" s="984">
        <v>157</v>
      </c>
      <c r="R68" s="978"/>
      <c r="S68" s="978"/>
      <c r="T68" s="978"/>
      <c r="U68" s="978"/>
      <c r="V68" s="978">
        <v>128</v>
      </c>
      <c r="W68" s="978"/>
      <c r="X68" s="978"/>
      <c r="Y68" s="978"/>
      <c r="Z68" s="978"/>
      <c r="AA68" s="978">
        <v>29</v>
      </c>
      <c r="AB68" s="978"/>
      <c r="AC68" s="978"/>
      <c r="AD68" s="978"/>
      <c r="AE68" s="978"/>
      <c r="AF68" s="978">
        <v>29</v>
      </c>
      <c r="AG68" s="978"/>
      <c r="AH68" s="978"/>
      <c r="AI68" s="978"/>
      <c r="AJ68" s="978"/>
      <c r="AK68" s="978">
        <v>0</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580</v>
      </c>
      <c r="C69" s="971"/>
      <c r="D69" s="971"/>
      <c r="E69" s="971"/>
      <c r="F69" s="971"/>
      <c r="G69" s="971"/>
      <c r="H69" s="971"/>
      <c r="I69" s="971"/>
      <c r="J69" s="971"/>
      <c r="K69" s="971"/>
      <c r="L69" s="971"/>
      <c r="M69" s="971"/>
      <c r="N69" s="971"/>
      <c r="O69" s="971"/>
      <c r="P69" s="972"/>
      <c r="Q69" s="973">
        <v>940</v>
      </c>
      <c r="R69" s="967"/>
      <c r="S69" s="967"/>
      <c r="T69" s="967"/>
      <c r="U69" s="967"/>
      <c r="V69" s="967">
        <v>934</v>
      </c>
      <c r="W69" s="967"/>
      <c r="X69" s="967"/>
      <c r="Y69" s="967"/>
      <c r="Z69" s="967"/>
      <c r="AA69" s="967">
        <v>6</v>
      </c>
      <c r="AB69" s="967"/>
      <c r="AC69" s="967"/>
      <c r="AD69" s="967"/>
      <c r="AE69" s="967"/>
      <c r="AF69" s="967">
        <v>6</v>
      </c>
      <c r="AG69" s="967"/>
      <c r="AH69" s="967"/>
      <c r="AI69" s="967"/>
      <c r="AJ69" s="967"/>
      <c r="AK69" s="967">
        <v>0</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581</v>
      </c>
      <c r="C70" s="971"/>
      <c r="D70" s="971"/>
      <c r="E70" s="971"/>
      <c r="F70" s="971"/>
      <c r="G70" s="971"/>
      <c r="H70" s="971"/>
      <c r="I70" s="971"/>
      <c r="J70" s="971"/>
      <c r="K70" s="971"/>
      <c r="L70" s="971"/>
      <c r="M70" s="971"/>
      <c r="N70" s="971"/>
      <c r="O70" s="971"/>
      <c r="P70" s="972"/>
      <c r="Q70" s="973">
        <v>135517</v>
      </c>
      <c r="R70" s="967"/>
      <c r="S70" s="967"/>
      <c r="T70" s="967"/>
      <c r="U70" s="967"/>
      <c r="V70" s="967">
        <v>131403</v>
      </c>
      <c r="W70" s="967"/>
      <c r="X70" s="967"/>
      <c r="Y70" s="967"/>
      <c r="Z70" s="967"/>
      <c r="AA70" s="967">
        <v>4114</v>
      </c>
      <c r="AB70" s="967"/>
      <c r="AC70" s="967"/>
      <c r="AD70" s="967"/>
      <c r="AE70" s="967"/>
      <c r="AF70" s="967">
        <v>4114</v>
      </c>
      <c r="AG70" s="967"/>
      <c r="AH70" s="967"/>
      <c r="AI70" s="967"/>
      <c r="AJ70" s="967"/>
      <c r="AK70" s="967">
        <v>909</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582</v>
      </c>
      <c r="C71" s="971"/>
      <c r="D71" s="971"/>
      <c r="E71" s="971"/>
      <c r="F71" s="971"/>
      <c r="G71" s="971"/>
      <c r="H71" s="971"/>
      <c r="I71" s="971"/>
      <c r="J71" s="971"/>
      <c r="K71" s="971"/>
      <c r="L71" s="971"/>
      <c r="M71" s="971"/>
      <c r="N71" s="971"/>
      <c r="O71" s="971"/>
      <c r="P71" s="972"/>
      <c r="Q71" s="973">
        <v>335</v>
      </c>
      <c r="R71" s="967"/>
      <c r="S71" s="967"/>
      <c r="T71" s="967"/>
      <c r="U71" s="967"/>
      <c r="V71" s="967">
        <v>312</v>
      </c>
      <c r="W71" s="967"/>
      <c r="X71" s="967"/>
      <c r="Y71" s="967"/>
      <c r="Z71" s="967"/>
      <c r="AA71" s="967">
        <v>23</v>
      </c>
      <c r="AB71" s="967"/>
      <c r="AC71" s="967"/>
      <c r="AD71" s="967"/>
      <c r="AE71" s="967"/>
      <c r="AF71" s="967">
        <v>23</v>
      </c>
      <c r="AG71" s="967"/>
      <c r="AH71" s="967"/>
      <c r="AI71" s="967"/>
      <c r="AJ71" s="967"/>
      <c r="AK71" s="967">
        <v>11</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375</v>
      </c>
      <c r="B88" s="940" t="s">
        <v>414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4172</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375</v>
      </c>
      <c r="BR102" s="940" t="s">
        <v>415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64</v>
      </c>
      <c r="CS102" s="947"/>
      <c r="CT102" s="947"/>
      <c r="CU102" s="947"/>
      <c r="CV102" s="948"/>
      <c r="CW102" s="946">
        <v>0</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416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420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421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422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423</v>
      </c>
      <c r="AB109" s="888"/>
      <c r="AC109" s="888"/>
      <c r="AD109" s="888"/>
      <c r="AE109" s="889"/>
      <c r="AF109" s="890" t="s">
        <v>286</v>
      </c>
      <c r="AG109" s="888"/>
      <c r="AH109" s="888"/>
      <c r="AI109" s="888"/>
      <c r="AJ109" s="889"/>
      <c r="AK109" s="890" t="s">
        <v>285</v>
      </c>
      <c r="AL109" s="888"/>
      <c r="AM109" s="888"/>
      <c r="AN109" s="888"/>
      <c r="AO109" s="889"/>
      <c r="AP109" s="890" t="s">
        <v>424</v>
      </c>
      <c r="AQ109" s="888"/>
      <c r="AR109" s="888"/>
      <c r="AS109" s="888"/>
      <c r="AT109" s="919"/>
      <c r="AU109" s="887" t="s">
        <v>422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423</v>
      </c>
      <c r="BR109" s="888"/>
      <c r="BS109" s="888"/>
      <c r="BT109" s="888"/>
      <c r="BU109" s="889"/>
      <c r="BV109" s="890" t="s">
        <v>286</v>
      </c>
      <c r="BW109" s="888"/>
      <c r="BX109" s="888"/>
      <c r="BY109" s="888"/>
      <c r="BZ109" s="889"/>
      <c r="CA109" s="890" t="s">
        <v>285</v>
      </c>
      <c r="CB109" s="888"/>
      <c r="CC109" s="888"/>
      <c r="CD109" s="888"/>
      <c r="CE109" s="889"/>
      <c r="CF109" s="928" t="s">
        <v>424</v>
      </c>
      <c r="CG109" s="928"/>
      <c r="CH109" s="928"/>
      <c r="CI109" s="928"/>
      <c r="CJ109" s="928"/>
      <c r="CK109" s="890" t="s">
        <v>425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423</v>
      </c>
      <c r="DH109" s="888"/>
      <c r="DI109" s="888"/>
      <c r="DJ109" s="888"/>
      <c r="DK109" s="889"/>
      <c r="DL109" s="890" t="s">
        <v>286</v>
      </c>
      <c r="DM109" s="888"/>
      <c r="DN109" s="888"/>
      <c r="DO109" s="888"/>
      <c r="DP109" s="889"/>
      <c r="DQ109" s="890" t="s">
        <v>285</v>
      </c>
      <c r="DR109" s="888"/>
      <c r="DS109" s="888"/>
      <c r="DT109" s="888"/>
      <c r="DU109" s="889"/>
      <c r="DV109" s="890" t="s">
        <v>424</v>
      </c>
      <c r="DW109" s="888"/>
      <c r="DX109" s="888"/>
      <c r="DY109" s="888"/>
      <c r="DZ109" s="919"/>
    </row>
    <row r="110" spans="1:131" s="197" customFormat="1" ht="26.25" customHeight="1">
      <c r="A110" s="757" t="s">
        <v>426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15515321</v>
      </c>
      <c r="AB110" s="873"/>
      <c r="AC110" s="873"/>
      <c r="AD110" s="873"/>
      <c r="AE110" s="874"/>
      <c r="AF110" s="875">
        <v>15257378</v>
      </c>
      <c r="AG110" s="873"/>
      <c r="AH110" s="873"/>
      <c r="AI110" s="873"/>
      <c r="AJ110" s="874"/>
      <c r="AK110" s="875">
        <v>15803573</v>
      </c>
      <c r="AL110" s="873"/>
      <c r="AM110" s="873"/>
      <c r="AN110" s="873"/>
      <c r="AO110" s="874"/>
      <c r="AP110" s="876">
        <v>23.6</v>
      </c>
      <c r="AQ110" s="877"/>
      <c r="AR110" s="877"/>
      <c r="AS110" s="877"/>
      <c r="AT110" s="878"/>
      <c r="AU110" s="920" t="s">
        <v>60</v>
      </c>
      <c r="AV110" s="921"/>
      <c r="AW110" s="921"/>
      <c r="AX110" s="921"/>
      <c r="AY110" s="922"/>
      <c r="AZ110" s="816" t="s">
        <v>427</v>
      </c>
      <c r="BA110" s="758"/>
      <c r="BB110" s="758"/>
      <c r="BC110" s="758"/>
      <c r="BD110" s="758"/>
      <c r="BE110" s="758"/>
      <c r="BF110" s="758"/>
      <c r="BG110" s="758"/>
      <c r="BH110" s="758"/>
      <c r="BI110" s="758"/>
      <c r="BJ110" s="758"/>
      <c r="BK110" s="758"/>
      <c r="BL110" s="758"/>
      <c r="BM110" s="758"/>
      <c r="BN110" s="758"/>
      <c r="BO110" s="758"/>
      <c r="BP110" s="759"/>
      <c r="BQ110" s="799">
        <v>152328804</v>
      </c>
      <c r="BR110" s="800"/>
      <c r="BS110" s="800"/>
      <c r="BT110" s="800"/>
      <c r="BU110" s="800"/>
      <c r="BV110" s="800">
        <v>163502690</v>
      </c>
      <c r="BW110" s="800"/>
      <c r="BX110" s="800"/>
      <c r="BY110" s="800"/>
      <c r="BZ110" s="800"/>
      <c r="CA110" s="800">
        <v>167418905</v>
      </c>
      <c r="CB110" s="800"/>
      <c r="CC110" s="800"/>
      <c r="CD110" s="800"/>
      <c r="CE110" s="800"/>
      <c r="CF110" s="861">
        <v>249.5</v>
      </c>
      <c r="CG110" s="862"/>
      <c r="CH110" s="862"/>
      <c r="CI110" s="862"/>
      <c r="CJ110" s="862"/>
      <c r="CK110" s="916" t="s">
        <v>428</v>
      </c>
      <c r="CL110" s="864"/>
      <c r="CM110" s="869" t="s">
        <v>429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430</v>
      </c>
      <c r="DH110" s="800"/>
      <c r="DI110" s="800"/>
      <c r="DJ110" s="800"/>
      <c r="DK110" s="800"/>
      <c r="DL110" s="800" t="s">
        <v>430</v>
      </c>
      <c r="DM110" s="800"/>
      <c r="DN110" s="800"/>
      <c r="DO110" s="800"/>
      <c r="DP110" s="800"/>
      <c r="DQ110" s="800" t="s">
        <v>430</v>
      </c>
      <c r="DR110" s="800"/>
      <c r="DS110" s="800"/>
      <c r="DT110" s="800"/>
      <c r="DU110" s="800"/>
      <c r="DV110" s="801" t="s">
        <v>430</v>
      </c>
      <c r="DW110" s="801"/>
      <c r="DX110" s="801"/>
      <c r="DY110" s="801"/>
      <c r="DZ110" s="802"/>
    </row>
    <row r="111" spans="1:131" s="197" customFormat="1" ht="26.25" customHeight="1">
      <c r="A111" s="778" t="s">
        <v>431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432</v>
      </c>
      <c r="AB111" s="909"/>
      <c r="AC111" s="909"/>
      <c r="AD111" s="909"/>
      <c r="AE111" s="910"/>
      <c r="AF111" s="911" t="s">
        <v>432</v>
      </c>
      <c r="AG111" s="909"/>
      <c r="AH111" s="909"/>
      <c r="AI111" s="909"/>
      <c r="AJ111" s="910"/>
      <c r="AK111" s="911" t="s">
        <v>432</v>
      </c>
      <c r="AL111" s="909"/>
      <c r="AM111" s="909"/>
      <c r="AN111" s="909"/>
      <c r="AO111" s="910"/>
      <c r="AP111" s="912" t="s">
        <v>432</v>
      </c>
      <c r="AQ111" s="913"/>
      <c r="AR111" s="913"/>
      <c r="AS111" s="913"/>
      <c r="AT111" s="914"/>
      <c r="AU111" s="923"/>
      <c r="AV111" s="924"/>
      <c r="AW111" s="924"/>
      <c r="AX111" s="924"/>
      <c r="AY111" s="925"/>
      <c r="AZ111" s="767" t="s">
        <v>433</v>
      </c>
      <c r="BA111" s="768"/>
      <c r="BB111" s="768"/>
      <c r="BC111" s="768"/>
      <c r="BD111" s="768"/>
      <c r="BE111" s="768"/>
      <c r="BF111" s="768"/>
      <c r="BG111" s="768"/>
      <c r="BH111" s="768"/>
      <c r="BI111" s="768"/>
      <c r="BJ111" s="768"/>
      <c r="BK111" s="768"/>
      <c r="BL111" s="768"/>
      <c r="BM111" s="768"/>
      <c r="BN111" s="768"/>
      <c r="BO111" s="768"/>
      <c r="BP111" s="769"/>
      <c r="BQ111" s="770">
        <v>236</v>
      </c>
      <c r="BR111" s="771"/>
      <c r="BS111" s="771"/>
      <c r="BT111" s="771"/>
      <c r="BU111" s="771"/>
      <c r="BV111" s="771">
        <v>184</v>
      </c>
      <c r="BW111" s="771"/>
      <c r="BX111" s="771"/>
      <c r="BY111" s="771"/>
      <c r="BZ111" s="771"/>
      <c r="CA111" s="771">
        <v>242</v>
      </c>
      <c r="CB111" s="771"/>
      <c r="CC111" s="771"/>
      <c r="CD111" s="771"/>
      <c r="CE111" s="771"/>
      <c r="CF111" s="848">
        <v>0</v>
      </c>
      <c r="CG111" s="849"/>
      <c r="CH111" s="849"/>
      <c r="CI111" s="849"/>
      <c r="CJ111" s="849"/>
      <c r="CK111" s="917"/>
      <c r="CL111" s="866"/>
      <c r="CM111" s="803" t="s">
        <v>434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377</v>
      </c>
      <c r="DH111" s="771"/>
      <c r="DI111" s="771"/>
      <c r="DJ111" s="771"/>
      <c r="DK111" s="771"/>
      <c r="DL111" s="771" t="s">
        <v>377</v>
      </c>
      <c r="DM111" s="771"/>
      <c r="DN111" s="771"/>
      <c r="DO111" s="771"/>
      <c r="DP111" s="771"/>
      <c r="DQ111" s="771" t="s">
        <v>377</v>
      </c>
      <c r="DR111" s="771"/>
      <c r="DS111" s="771"/>
      <c r="DT111" s="771"/>
      <c r="DU111" s="771"/>
      <c r="DV111" s="823" t="s">
        <v>377</v>
      </c>
      <c r="DW111" s="823"/>
      <c r="DX111" s="823"/>
      <c r="DY111" s="823"/>
      <c r="DZ111" s="824"/>
    </row>
    <row r="112" spans="1:131" s="197" customFormat="1" ht="26.25" customHeight="1">
      <c r="A112" s="902" t="s">
        <v>435</v>
      </c>
      <c r="B112" s="903"/>
      <c r="C112" s="768" t="s">
        <v>436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404</v>
      </c>
      <c r="AB112" s="784"/>
      <c r="AC112" s="784"/>
      <c r="AD112" s="784"/>
      <c r="AE112" s="785"/>
      <c r="AF112" s="786" t="s">
        <v>404</v>
      </c>
      <c r="AG112" s="784"/>
      <c r="AH112" s="784"/>
      <c r="AI112" s="784"/>
      <c r="AJ112" s="785"/>
      <c r="AK112" s="786" t="s">
        <v>404</v>
      </c>
      <c r="AL112" s="784"/>
      <c r="AM112" s="784"/>
      <c r="AN112" s="784"/>
      <c r="AO112" s="785"/>
      <c r="AP112" s="754" t="s">
        <v>404</v>
      </c>
      <c r="AQ112" s="755"/>
      <c r="AR112" s="755"/>
      <c r="AS112" s="755"/>
      <c r="AT112" s="756"/>
      <c r="AU112" s="923"/>
      <c r="AV112" s="924"/>
      <c r="AW112" s="924"/>
      <c r="AX112" s="924"/>
      <c r="AY112" s="925"/>
      <c r="AZ112" s="767" t="s">
        <v>437</v>
      </c>
      <c r="BA112" s="768"/>
      <c r="BB112" s="768"/>
      <c r="BC112" s="768"/>
      <c r="BD112" s="768"/>
      <c r="BE112" s="768"/>
      <c r="BF112" s="768"/>
      <c r="BG112" s="768"/>
      <c r="BH112" s="768"/>
      <c r="BI112" s="768"/>
      <c r="BJ112" s="768"/>
      <c r="BK112" s="768"/>
      <c r="BL112" s="768"/>
      <c r="BM112" s="768"/>
      <c r="BN112" s="768"/>
      <c r="BO112" s="768"/>
      <c r="BP112" s="769"/>
      <c r="BQ112" s="770">
        <v>103266154</v>
      </c>
      <c r="BR112" s="771"/>
      <c r="BS112" s="771"/>
      <c r="BT112" s="771"/>
      <c r="BU112" s="771"/>
      <c r="BV112" s="771">
        <v>99324888</v>
      </c>
      <c r="BW112" s="771"/>
      <c r="BX112" s="771"/>
      <c r="BY112" s="771"/>
      <c r="BZ112" s="771"/>
      <c r="CA112" s="771">
        <v>96926482</v>
      </c>
      <c r="CB112" s="771"/>
      <c r="CC112" s="771"/>
      <c r="CD112" s="771"/>
      <c r="CE112" s="771"/>
      <c r="CF112" s="848">
        <v>144.5</v>
      </c>
      <c r="CG112" s="849"/>
      <c r="CH112" s="849"/>
      <c r="CI112" s="849"/>
      <c r="CJ112" s="849"/>
      <c r="CK112" s="917"/>
      <c r="CL112" s="866"/>
      <c r="CM112" s="803" t="s">
        <v>438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404</v>
      </c>
      <c r="DH112" s="771"/>
      <c r="DI112" s="771"/>
      <c r="DJ112" s="771"/>
      <c r="DK112" s="771"/>
      <c r="DL112" s="771" t="s">
        <v>404</v>
      </c>
      <c r="DM112" s="771"/>
      <c r="DN112" s="771"/>
      <c r="DO112" s="771"/>
      <c r="DP112" s="771"/>
      <c r="DQ112" s="771" t="s">
        <v>404</v>
      </c>
      <c r="DR112" s="771"/>
      <c r="DS112" s="771"/>
      <c r="DT112" s="771"/>
      <c r="DU112" s="771"/>
      <c r="DV112" s="823" t="s">
        <v>404</v>
      </c>
      <c r="DW112" s="823"/>
      <c r="DX112" s="823"/>
      <c r="DY112" s="823"/>
      <c r="DZ112" s="824"/>
    </row>
    <row r="113" spans="1:130" s="197" customFormat="1" ht="26.25" customHeight="1">
      <c r="A113" s="904"/>
      <c r="B113" s="905"/>
      <c r="C113" s="768" t="s">
        <v>439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6162247</v>
      </c>
      <c r="AB113" s="909"/>
      <c r="AC113" s="909"/>
      <c r="AD113" s="909"/>
      <c r="AE113" s="910"/>
      <c r="AF113" s="911">
        <v>6262716</v>
      </c>
      <c r="AG113" s="909"/>
      <c r="AH113" s="909"/>
      <c r="AI113" s="909"/>
      <c r="AJ113" s="910"/>
      <c r="AK113" s="911">
        <v>6371233</v>
      </c>
      <c r="AL113" s="909"/>
      <c r="AM113" s="909"/>
      <c r="AN113" s="909"/>
      <c r="AO113" s="910"/>
      <c r="AP113" s="912">
        <v>9.5</v>
      </c>
      <c r="AQ113" s="913"/>
      <c r="AR113" s="913"/>
      <c r="AS113" s="913"/>
      <c r="AT113" s="914"/>
      <c r="AU113" s="923"/>
      <c r="AV113" s="924"/>
      <c r="AW113" s="924"/>
      <c r="AX113" s="924"/>
      <c r="AY113" s="925"/>
      <c r="AZ113" s="767" t="s">
        <v>440</v>
      </c>
      <c r="BA113" s="768"/>
      <c r="BB113" s="768"/>
      <c r="BC113" s="768"/>
      <c r="BD113" s="768"/>
      <c r="BE113" s="768"/>
      <c r="BF113" s="768"/>
      <c r="BG113" s="768"/>
      <c r="BH113" s="768"/>
      <c r="BI113" s="768"/>
      <c r="BJ113" s="768"/>
      <c r="BK113" s="768"/>
      <c r="BL113" s="768"/>
      <c r="BM113" s="768"/>
      <c r="BN113" s="768"/>
      <c r="BO113" s="768"/>
      <c r="BP113" s="769"/>
      <c r="BQ113" s="770" t="s">
        <v>404</v>
      </c>
      <c r="BR113" s="771"/>
      <c r="BS113" s="771"/>
      <c r="BT113" s="771"/>
      <c r="BU113" s="771"/>
      <c r="BV113" s="771" t="s">
        <v>404</v>
      </c>
      <c r="BW113" s="771"/>
      <c r="BX113" s="771"/>
      <c r="BY113" s="771"/>
      <c r="BZ113" s="771"/>
      <c r="CA113" s="771" t="s">
        <v>404</v>
      </c>
      <c r="CB113" s="771"/>
      <c r="CC113" s="771"/>
      <c r="CD113" s="771"/>
      <c r="CE113" s="771"/>
      <c r="CF113" s="848" t="s">
        <v>404</v>
      </c>
      <c r="CG113" s="849"/>
      <c r="CH113" s="849"/>
      <c r="CI113" s="849"/>
      <c r="CJ113" s="849"/>
      <c r="CK113" s="917"/>
      <c r="CL113" s="866"/>
      <c r="CM113" s="803" t="s">
        <v>441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404</v>
      </c>
      <c r="DH113" s="784"/>
      <c r="DI113" s="784"/>
      <c r="DJ113" s="784"/>
      <c r="DK113" s="785"/>
      <c r="DL113" s="786" t="s">
        <v>404</v>
      </c>
      <c r="DM113" s="784"/>
      <c r="DN113" s="784"/>
      <c r="DO113" s="784"/>
      <c r="DP113" s="785"/>
      <c r="DQ113" s="786" t="s">
        <v>404</v>
      </c>
      <c r="DR113" s="784"/>
      <c r="DS113" s="784"/>
      <c r="DT113" s="784"/>
      <c r="DU113" s="785"/>
      <c r="DV113" s="754" t="s">
        <v>404</v>
      </c>
      <c r="DW113" s="755"/>
      <c r="DX113" s="755"/>
      <c r="DY113" s="755"/>
      <c r="DZ113" s="756"/>
    </row>
    <row r="114" spans="1:130" s="197" customFormat="1" ht="26.25" customHeight="1">
      <c r="A114" s="904"/>
      <c r="B114" s="905"/>
      <c r="C114" s="768" t="s">
        <v>442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404</v>
      </c>
      <c r="AB114" s="784"/>
      <c r="AC114" s="784"/>
      <c r="AD114" s="784"/>
      <c r="AE114" s="785"/>
      <c r="AF114" s="786" t="s">
        <v>404</v>
      </c>
      <c r="AG114" s="784"/>
      <c r="AH114" s="784"/>
      <c r="AI114" s="784"/>
      <c r="AJ114" s="785"/>
      <c r="AK114" s="786" t="s">
        <v>404</v>
      </c>
      <c r="AL114" s="784"/>
      <c r="AM114" s="784"/>
      <c r="AN114" s="784"/>
      <c r="AO114" s="785"/>
      <c r="AP114" s="754" t="s">
        <v>404</v>
      </c>
      <c r="AQ114" s="755"/>
      <c r="AR114" s="755"/>
      <c r="AS114" s="755"/>
      <c r="AT114" s="756"/>
      <c r="AU114" s="923"/>
      <c r="AV114" s="924"/>
      <c r="AW114" s="924"/>
      <c r="AX114" s="924"/>
      <c r="AY114" s="925"/>
      <c r="AZ114" s="767" t="s">
        <v>443</v>
      </c>
      <c r="BA114" s="768"/>
      <c r="BB114" s="768"/>
      <c r="BC114" s="768"/>
      <c r="BD114" s="768"/>
      <c r="BE114" s="768"/>
      <c r="BF114" s="768"/>
      <c r="BG114" s="768"/>
      <c r="BH114" s="768"/>
      <c r="BI114" s="768"/>
      <c r="BJ114" s="768"/>
      <c r="BK114" s="768"/>
      <c r="BL114" s="768"/>
      <c r="BM114" s="768"/>
      <c r="BN114" s="768"/>
      <c r="BO114" s="768"/>
      <c r="BP114" s="769"/>
      <c r="BQ114" s="770">
        <v>23485276</v>
      </c>
      <c r="BR114" s="771"/>
      <c r="BS114" s="771"/>
      <c r="BT114" s="771"/>
      <c r="BU114" s="771"/>
      <c r="BV114" s="771">
        <v>22901237</v>
      </c>
      <c r="BW114" s="771"/>
      <c r="BX114" s="771"/>
      <c r="BY114" s="771"/>
      <c r="BZ114" s="771"/>
      <c r="CA114" s="771">
        <v>21653206</v>
      </c>
      <c r="CB114" s="771"/>
      <c r="CC114" s="771"/>
      <c r="CD114" s="771"/>
      <c r="CE114" s="771"/>
      <c r="CF114" s="848">
        <v>32.299999999999997</v>
      </c>
      <c r="CG114" s="849"/>
      <c r="CH114" s="849"/>
      <c r="CI114" s="849"/>
      <c r="CJ114" s="849"/>
      <c r="CK114" s="917"/>
      <c r="CL114" s="866"/>
      <c r="CM114" s="803" t="s">
        <v>444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404</v>
      </c>
      <c r="DH114" s="784"/>
      <c r="DI114" s="784"/>
      <c r="DJ114" s="784"/>
      <c r="DK114" s="785"/>
      <c r="DL114" s="786" t="s">
        <v>404</v>
      </c>
      <c r="DM114" s="784"/>
      <c r="DN114" s="784"/>
      <c r="DO114" s="784"/>
      <c r="DP114" s="785"/>
      <c r="DQ114" s="786" t="s">
        <v>404</v>
      </c>
      <c r="DR114" s="784"/>
      <c r="DS114" s="784"/>
      <c r="DT114" s="784"/>
      <c r="DU114" s="785"/>
      <c r="DV114" s="754" t="s">
        <v>404</v>
      </c>
      <c r="DW114" s="755"/>
      <c r="DX114" s="755"/>
      <c r="DY114" s="755"/>
      <c r="DZ114" s="756"/>
    </row>
    <row r="115" spans="1:130" s="197" customFormat="1" ht="26.25" customHeight="1">
      <c r="A115" s="904"/>
      <c r="B115" s="905"/>
      <c r="C115" s="768" t="s">
        <v>445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8009</v>
      </c>
      <c r="AB115" s="909"/>
      <c r="AC115" s="909"/>
      <c r="AD115" s="909"/>
      <c r="AE115" s="910"/>
      <c r="AF115" s="911">
        <v>4512</v>
      </c>
      <c r="AG115" s="909"/>
      <c r="AH115" s="909"/>
      <c r="AI115" s="909"/>
      <c r="AJ115" s="910"/>
      <c r="AK115" s="911">
        <v>8238</v>
      </c>
      <c r="AL115" s="909"/>
      <c r="AM115" s="909"/>
      <c r="AN115" s="909"/>
      <c r="AO115" s="910"/>
      <c r="AP115" s="912">
        <v>0</v>
      </c>
      <c r="AQ115" s="913"/>
      <c r="AR115" s="913"/>
      <c r="AS115" s="913"/>
      <c r="AT115" s="914"/>
      <c r="AU115" s="923"/>
      <c r="AV115" s="924"/>
      <c r="AW115" s="924"/>
      <c r="AX115" s="924"/>
      <c r="AY115" s="925"/>
      <c r="AZ115" s="767" t="s">
        <v>446</v>
      </c>
      <c r="BA115" s="768"/>
      <c r="BB115" s="768"/>
      <c r="BC115" s="768"/>
      <c r="BD115" s="768"/>
      <c r="BE115" s="768"/>
      <c r="BF115" s="768"/>
      <c r="BG115" s="768"/>
      <c r="BH115" s="768"/>
      <c r="BI115" s="768"/>
      <c r="BJ115" s="768"/>
      <c r="BK115" s="768"/>
      <c r="BL115" s="768"/>
      <c r="BM115" s="768"/>
      <c r="BN115" s="768"/>
      <c r="BO115" s="768"/>
      <c r="BP115" s="769"/>
      <c r="BQ115" s="770">
        <v>5234864</v>
      </c>
      <c r="BR115" s="771"/>
      <c r="BS115" s="771"/>
      <c r="BT115" s="771"/>
      <c r="BU115" s="771"/>
      <c r="BV115" s="771">
        <v>1214</v>
      </c>
      <c r="BW115" s="771"/>
      <c r="BX115" s="771"/>
      <c r="BY115" s="771"/>
      <c r="BZ115" s="771"/>
      <c r="CA115" s="771" t="s">
        <v>404</v>
      </c>
      <c r="CB115" s="771"/>
      <c r="CC115" s="771"/>
      <c r="CD115" s="771"/>
      <c r="CE115" s="771"/>
      <c r="CF115" s="848" t="s">
        <v>404</v>
      </c>
      <c r="CG115" s="849"/>
      <c r="CH115" s="849"/>
      <c r="CI115" s="849"/>
      <c r="CJ115" s="849"/>
      <c r="CK115" s="917"/>
      <c r="CL115" s="866"/>
      <c r="CM115" s="767" t="s">
        <v>447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404</v>
      </c>
      <c r="DH115" s="784"/>
      <c r="DI115" s="784"/>
      <c r="DJ115" s="784"/>
      <c r="DK115" s="785"/>
      <c r="DL115" s="786" t="s">
        <v>404</v>
      </c>
      <c r="DM115" s="784"/>
      <c r="DN115" s="784"/>
      <c r="DO115" s="784"/>
      <c r="DP115" s="785"/>
      <c r="DQ115" s="786" t="s">
        <v>404</v>
      </c>
      <c r="DR115" s="784"/>
      <c r="DS115" s="784"/>
      <c r="DT115" s="784"/>
      <c r="DU115" s="785"/>
      <c r="DV115" s="754" t="s">
        <v>404</v>
      </c>
      <c r="DW115" s="755"/>
      <c r="DX115" s="755"/>
      <c r="DY115" s="755"/>
      <c r="DZ115" s="756"/>
    </row>
    <row r="116" spans="1:130" s="197" customFormat="1" ht="26.25" customHeight="1">
      <c r="A116" s="906"/>
      <c r="B116" s="907"/>
      <c r="C116" s="846" t="s">
        <v>448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6308</v>
      </c>
      <c r="AB116" s="784"/>
      <c r="AC116" s="784"/>
      <c r="AD116" s="784"/>
      <c r="AE116" s="785"/>
      <c r="AF116" s="786">
        <v>1524</v>
      </c>
      <c r="AG116" s="784"/>
      <c r="AH116" s="784"/>
      <c r="AI116" s="784"/>
      <c r="AJ116" s="785"/>
      <c r="AK116" s="786">
        <v>1632</v>
      </c>
      <c r="AL116" s="784"/>
      <c r="AM116" s="784"/>
      <c r="AN116" s="784"/>
      <c r="AO116" s="785"/>
      <c r="AP116" s="754">
        <v>0</v>
      </c>
      <c r="AQ116" s="755"/>
      <c r="AR116" s="755"/>
      <c r="AS116" s="755"/>
      <c r="AT116" s="756"/>
      <c r="AU116" s="923"/>
      <c r="AV116" s="924"/>
      <c r="AW116" s="924"/>
      <c r="AX116" s="924"/>
      <c r="AY116" s="925"/>
      <c r="AZ116" s="767" t="s">
        <v>449</v>
      </c>
      <c r="BA116" s="768"/>
      <c r="BB116" s="768"/>
      <c r="BC116" s="768"/>
      <c r="BD116" s="768"/>
      <c r="BE116" s="768"/>
      <c r="BF116" s="768"/>
      <c r="BG116" s="768"/>
      <c r="BH116" s="768"/>
      <c r="BI116" s="768"/>
      <c r="BJ116" s="768"/>
      <c r="BK116" s="768"/>
      <c r="BL116" s="768"/>
      <c r="BM116" s="768"/>
      <c r="BN116" s="768"/>
      <c r="BO116" s="768"/>
      <c r="BP116" s="769"/>
      <c r="BQ116" s="770" t="s">
        <v>404</v>
      </c>
      <c r="BR116" s="771"/>
      <c r="BS116" s="771"/>
      <c r="BT116" s="771"/>
      <c r="BU116" s="771"/>
      <c r="BV116" s="771" t="s">
        <v>404</v>
      </c>
      <c r="BW116" s="771"/>
      <c r="BX116" s="771"/>
      <c r="BY116" s="771"/>
      <c r="BZ116" s="771"/>
      <c r="CA116" s="771" t="s">
        <v>404</v>
      </c>
      <c r="CB116" s="771"/>
      <c r="CC116" s="771"/>
      <c r="CD116" s="771"/>
      <c r="CE116" s="771"/>
      <c r="CF116" s="848" t="s">
        <v>404</v>
      </c>
      <c r="CG116" s="849"/>
      <c r="CH116" s="849"/>
      <c r="CI116" s="849"/>
      <c r="CJ116" s="849"/>
      <c r="CK116" s="917"/>
      <c r="CL116" s="866"/>
      <c r="CM116" s="803" t="s">
        <v>450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404</v>
      </c>
      <c r="DH116" s="784"/>
      <c r="DI116" s="784"/>
      <c r="DJ116" s="784"/>
      <c r="DK116" s="785"/>
      <c r="DL116" s="786" t="s">
        <v>404</v>
      </c>
      <c r="DM116" s="784"/>
      <c r="DN116" s="784"/>
      <c r="DO116" s="784"/>
      <c r="DP116" s="785"/>
      <c r="DQ116" s="786" t="s">
        <v>404</v>
      </c>
      <c r="DR116" s="784"/>
      <c r="DS116" s="784"/>
      <c r="DT116" s="784"/>
      <c r="DU116" s="785"/>
      <c r="DV116" s="754" t="s">
        <v>404</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451</v>
      </c>
      <c r="Z117" s="889"/>
      <c r="AA117" s="894">
        <v>21691885</v>
      </c>
      <c r="AB117" s="895"/>
      <c r="AC117" s="895"/>
      <c r="AD117" s="895"/>
      <c r="AE117" s="896"/>
      <c r="AF117" s="898">
        <v>21526130</v>
      </c>
      <c r="AG117" s="895"/>
      <c r="AH117" s="895"/>
      <c r="AI117" s="895"/>
      <c r="AJ117" s="896"/>
      <c r="AK117" s="898">
        <v>22184676</v>
      </c>
      <c r="AL117" s="895"/>
      <c r="AM117" s="895"/>
      <c r="AN117" s="895"/>
      <c r="AO117" s="896"/>
      <c r="AP117" s="899"/>
      <c r="AQ117" s="900"/>
      <c r="AR117" s="900"/>
      <c r="AS117" s="900"/>
      <c r="AT117" s="901"/>
      <c r="AU117" s="923"/>
      <c r="AV117" s="924"/>
      <c r="AW117" s="924"/>
      <c r="AX117" s="924"/>
      <c r="AY117" s="925"/>
      <c r="AZ117" s="845" t="s">
        <v>452</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453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425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423</v>
      </c>
      <c r="AB118" s="888"/>
      <c r="AC118" s="888"/>
      <c r="AD118" s="888"/>
      <c r="AE118" s="889"/>
      <c r="AF118" s="890" t="s">
        <v>286</v>
      </c>
      <c r="AG118" s="888"/>
      <c r="AH118" s="888"/>
      <c r="AI118" s="888"/>
      <c r="AJ118" s="889"/>
      <c r="AK118" s="890" t="s">
        <v>285</v>
      </c>
      <c r="AL118" s="888"/>
      <c r="AM118" s="888"/>
      <c r="AN118" s="888"/>
      <c r="AO118" s="889"/>
      <c r="AP118" s="891" t="s">
        <v>424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454</v>
      </c>
      <c r="BP118" s="838"/>
      <c r="BQ118" s="857">
        <v>284315334</v>
      </c>
      <c r="BR118" s="858"/>
      <c r="BS118" s="858"/>
      <c r="BT118" s="858"/>
      <c r="BU118" s="858"/>
      <c r="BV118" s="858">
        <v>285730213</v>
      </c>
      <c r="BW118" s="858"/>
      <c r="BX118" s="858"/>
      <c r="BY118" s="858"/>
      <c r="BZ118" s="858"/>
      <c r="CA118" s="858">
        <v>285998835</v>
      </c>
      <c r="CB118" s="858"/>
      <c r="CC118" s="858"/>
      <c r="CD118" s="858"/>
      <c r="CE118" s="858"/>
      <c r="CF118" s="743"/>
      <c r="CG118" s="744"/>
      <c r="CH118" s="744"/>
      <c r="CI118" s="744"/>
      <c r="CJ118" s="841"/>
      <c r="CK118" s="917"/>
      <c r="CL118" s="866"/>
      <c r="CM118" s="803" t="s">
        <v>455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428</v>
      </c>
      <c r="B119" s="864"/>
      <c r="C119" s="869" t="s">
        <v>429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456</v>
      </c>
      <c r="AV119" s="880"/>
      <c r="AW119" s="880"/>
      <c r="AX119" s="880"/>
      <c r="AY119" s="881"/>
      <c r="AZ119" s="816" t="s">
        <v>457</v>
      </c>
      <c r="BA119" s="758"/>
      <c r="BB119" s="758"/>
      <c r="BC119" s="758"/>
      <c r="BD119" s="758"/>
      <c r="BE119" s="758"/>
      <c r="BF119" s="758"/>
      <c r="BG119" s="758"/>
      <c r="BH119" s="758"/>
      <c r="BI119" s="758"/>
      <c r="BJ119" s="758"/>
      <c r="BK119" s="758"/>
      <c r="BL119" s="758"/>
      <c r="BM119" s="758"/>
      <c r="BN119" s="758"/>
      <c r="BO119" s="758"/>
      <c r="BP119" s="759"/>
      <c r="BQ119" s="799">
        <v>12816843</v>
      </c>
      <c r="BR119" s="800"/>
      <c r="BS119" s="800"/>
      <c r="BT119" s="800"/>
      <c r="BU119" s="800"/>
      <c r="BV119" s="800">
        <v>13399184</v>
      </c>
      <c r="BW119" s="800"/>
      <c r="BX119" s="800"/>
      <c r="BY119" s="800"/>
      <c r="BZ119" s="800"/>
      <c r="CA119" s="800">
        <v>13591816</v>
      </c>
      <c r="CB119" s="800"/>
      <c r="CC119" s="800"/>
      <c r="CD119" s="800"/>
      <c r="CE119" s="800"/>
      <c r="CF119" s="861">
        <v>20.3</v>
      </c>
      <c r="CG119" s="862"/>
      <c r="CH119" s="862"/>
      <c r="CI119" s="862"/>
      <c r="CJ119" s="862"/>
      <c r="CK119" s="918"/>
      <c r="CL119" s="868"/>
      <c r="CM119" s="825" t="s">
        <v>458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236</v>
      </c>
      <c r="DH119" s="717"/>
      <c r="DI119" s="717"/>
      <c r="DJ119" s="717"/>
      <c r="DK119" s="718"/>
      <c r="DL119" s="719">
        <v>184</v>
      </c>
      <c r="DM119" s="717"/>
      <c r="DN119" s="717"/>
      <c r="DO119" s="717"/>
      <c r="DP119" s="718"/>
      <c r="DQ119" s="719">
        <v>242</v>
      </c>
      <c r="DR119" s="717"/>
      <c r="DS119" s="717"/>
      <c r="DT119" s="717"/>
      <c r="DU119" s="718"/>
      <c r="DV119" s="807">
        <v>0</v>
      </c>
      <c r="DW119" s="808"/>
      <c r="DX119" s="808"/>
      <c r="DY119" s="808"/>
      <c r="DZ119" s="809"/>
    </row>
    <row r="120" spans="1:130" s="197" customFormat="1" ht="26.25" customHeight="1">
      <c r="A120" s="865"/>
      <c r="B120" s="866"/>
      <c r="C120" s="803" t="s">
        <v>434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459</v>
      </c>
      <c r="BA120" s="768"/>
      <c r="BB120" s="768"/>
      <c r="BC120" s="768"/>
      <c r="BD120" s="768"/>
      <c r="BE120" s="768"/>
      <c r="BF120" s="768"/>
      <c r="BG120" s="768"/>
      <c r="BH120" s="768"/>
      <c r="BI120" s="768"/>
      <c r="BJ120" s="768"/>
      <c r="BK120" s="768"/>
      <c r="BL120" s="768"/>
      <c r="BM120" s="768"/>
      <c r="BN120" s="768"/>
      <c r="BO120" s="768"/>
      <c r="BP120" s="769"/>
      <c r="BQ120" s="770">
        <v>44891529</v>
      </c>
      <c r="BR120" s="771"/>
      <c r="BS120" s="771"/>
      <c r="BT120" s="771"/>
      <c r="BU120" s="771"/>
      <c r="BV120" s="771">
        <v>47581300</v>
      </c>
      <c r="BW120" s="771"/>
      <c r="BX120" s="771"/>
      <c r="BY120" s="771"/>
      <c r="BZ120" s="771"/>
      <c r="CA120" s="771">
        <v>47729401</v>
      </c>
      <c r="CB120" s="771"/>
      <c r="CC120" s="771"/>
      <c r="CD120" s="771"/>
      <c r="CE120" s="771"/>
      <c r="CF120" s="848">
        <v>71.099999999999994</v>
      </c>
      <c r="CG120" s="849"/>
      <c r="CH120" s="849"/>
      <c r="CI120" s="849"/>
      <c r="CJ120" s="849"/>
      <c r="CK120" s="850" t="s">
        <v>460</v>
      </c>
      <c r="CL120" s="810"/>
      <c r="CM120" s="810"/>
      <c r="CN120" s="810"/>
      <c r="CO120" s="811"/>
      <c r="CP120" s="854" t="s">
        <v>461</v>
      </c>
      <c r="CQ120" s="855"/>
      <c r="CR120" s="855"/>
      <c r="CS120" s="855"/>
      <c r="CT120" s="855"/>
      <c r="CU120" s="855"/>
      <c r="CV120" s="855"/>
      <c r="CW120" s="855"/>
      <c r="CX120" s="855"/>
      <c r="CY120" s="855"/>
      <c r="CZ120" s="855"/>
      <c r="DA120" s="855"/>
      <c r="DB120" s="855"/>
      <c r="DC120" s="855"/>
      <c r="DD120" s="855"/>
      <c r="DE120" s="855"/>
      <c r="DF120" s="856"/>
      <c r="DG120" s="799">
        <v>91431829</v>
      </c>
      <c r="DH120" s="800"/>
      <c r="DI120" s="800"/>
      <c r="DJ120" s="800"/>
      <c r="DK120" s="800"/>
      <c r="DL120" s="800">
        <v>89104341</v>
      </c>
      <c r="DM120" s="800"/>
      <c r="DN120" s="800"/>
      <c r="DO120" s="800"/>
      <c r="DP120" s="800"/>
      <c r="DQ120" s="800">
        <v>88044185</v>
      </c>
      <c r="DR120" s="800"/>
      <c r="DS120" s="800"/>
      <c r="DT120" s="800"/>
      <c r="DU120" s="800"/>
      <c r="DV120" s="801">
        <v>131.19999999999999</v>
      </c>
      <c r="DW120" s="801"/>
      <c r="DX120" s="801"/>
      <c r="DY120" s="801"/>
      <c r="DZ120" s="802"/>
    </row>
    <row r="121" spans="1:130" s="197" customFormat="1" ht="26.25" customHeight="1">
      <c r="A121" s="865"/>
      <c r="B121" s="866"/>
      <c r="C121" s="842" t="s">
        <v>462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463</v>
      </c>
      <c r="BA121" s="846"/>
      <c r="BB121" s="846"/>
      <c r="BC121" s="846"/>
      <c r="BD121" s="846"/>
      <c r="BE121" s="846"/>
      <c r="BF121" s="846"/>
      <c r="BG121" s="846"/>
      <c r="BH121" s="846"/>
      <c r="BI121" s="846"/>
      <c r="BJ121" s="846"/>
      <c r="BK121" s="846"/>
      <c r="BL121" s="846"/>
      <c r="BM121" s="846"/>
      <c r="BN121" s="846"/>
      <c r="BO121" s="846"/>
      <c r="BP121" s="847"/>
      <c r="BQ121" s="857">
        <v>135402928</v>
      </c>
      <c r="BR121" s="858"/>
      <c r="BS121" s="858"/>
      <c r="BT121" s="858"/>
      <c r="BU121" s="858"/>
      <c r="BV121" s="858">
        <v>138720174</v>
      </c>
      <c r="BW121" s="858"/>
      <c r="BX121" s="858"/>
      <c r="BY121" s="858"/>
      <c r="BZ121" s="858"/>
      <c r="CA121" s="858">
        <v>141035029</v>
      </c>
      <c r="CB121" s="858"/>
      <c r="CC121" s="858"/>
      <c r="CD121" s="858"/>
      <c r="CE121" s="858"/>
      <c r="CF121" s="859">
        <v>210.2</v>
      </c>
      <c r="CG121" s="860"/>
      <c r="CH121" s="860"/>
      <c r="CI121" s="860"/>
      <c r="CJ121" s="860"/>
      <c r="CK121" s="851"/>
      <c r="CL121" s="812"/>
      <c r="CM121" s="812"/>
      <c r="CN121" s="812"/>
      <c r="CO121" s="813"/>
      <c r="CP121" s="828" t="s">
        <v>464</v>
      </c>
      <c r="CQ121" s="829"/>
      <c r="CR121" s="829"/>
      <c r="CS121" s="829"/>
      <c r="CT121" s="829"/>
      <c r="CU121" s="829"/>
      <c r="CV121" s="829"/>
      <c r="CW121" s="829"/>
      <c r="CX121" s="829"/>
      <c r="CY121" s="829"/>
      <c r="CZ121" s="829"/>
      <c r="DA121" s="829"/>
      <c r="DB121" s="829"/>
      <c r="DC121" s="829"/>
      <c r="DD121" s="829"/>
      <c r="DE121" s="829"/>
      <c r="DF121" s="830"/>
      <c r="DG121" s="770">
        <v>9772020</v>
      </c>
      <c r="DH121" s="771"/>
      <c r="DI121" s="771"/>
      <c r="DJ121" s="771"/>
      <c r="DK121" s="771"/>
      <c r="DL121" s="771">
        <v>8111020</v>
      </c>
      <c r="DM121" s="771"/>
      <c r="DN121" s="771"/>
      <c r="DO121" s="771"/>
      <c r="DP121" s="771"/>
      <c r="DQ121" s="771">
        <v>6777090</v>
      </c>
      <c r="DR121" s="771"/>
      <c r="DS121" s="771"/>
      <c r="DT121" s="771"/>
      <c r="DU121" s="771"/>
      <c r="DV121" s="823">
        <v>10.1</v>
      </c>
      <c r="DW121" s="823"/>
      <c r="DX121" s="823"/>
      <c r="DY121" s="823"/>
      <c r="DZ121" s="824"/>
    </row>
    <row r="122" spans="1:130" s="197" customFormat="1" ht="26.25" customHeight="1">
      <c r="A122" s="865"/>
      <c r="B122" s="866"/>
      <c r="C122" s="803" t="s">
        <v>444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465</v>
      </c>
      <c r="BP122" s="838"/>
      <c r="BQ122" s="839">
        <v>193111300</v>
      </c>
      <c r="BR122" s="840"/>
      <c r="BS122" s="840"/>
      <c r="BT122" s="840"/>
      <c r="BU122" s="840"/>
      <c r="BV122" s="840">
        <v>199700658</v>
      </c>
      <c r="BW122" s="840"/>
      <c r="BX122" s="840"/>
      <c r="BY122" s="840"/>
      <c r="BZ122" s="840"/>
      <c r="CA122" s="840">
        <v>202356246</v>
      </c>
      <c r="CB122" s="840"/>
      <c r="CC122" s="840"/>
      <c r="CD122" s="840"/>
      <c r="CE122" s="840"/>
      <c r="CF122" s="743"/>
      <c r="CG122" s="744"/>
      <c r="CH122" s="744"/>
      <c r="CI122" s="744"/>
      <c r="CJ122" s="841"/>
      <c r="CK122" s="851"/>
      <c r="CL122" s="812"/>
      <c r="CM122" s="812"/>
      <c r="CN122" s="812"/>
      <c r="CO122" s="813"/>
      <c r="CP122" s="828" t="s">
        <v>466</v>
      </c>
      <c r="CQ122" s="829"/>
      <c r="CR122" s="829"/>
      <c r="CS122" s="829"/>
      <c r="CT122" s="829"/>
      <c r="CU122" s="829"/>
      <c r="CV122" s="829"/>
      <c r="CW122" s="829"/>
      <c r="CX122" s="829"/>
      <c r="CY122" s="829"/>
      <c r="CZ122" s="829"/>
      <c r="DA122" s="829"/>
      <c r="DB122" s="829"/>
      <c r="DC122" s="829"/>
      <c r="DD122" s="829"/>
      <c r="DE122" s="829"/>
      <c r="DF122" s="830"/>
      <c r="DG122" s="770">
        <v>882150</v>
      </c>
      <c r="DH122" s="771"/>
      <c r="DI122" s="771"/>
      <c r="DJ122" s="771"/>
      <c r="DK122" s="771"/>
      <c r="DL122" s="771">
        <v>850412</v>
      </c>
      <c r="DM122" s="771"/>
      <c r="DN122" s="771"/>
      <c r="DO122" s="771"/>
      <c r="DP122" s="771"/>
      <c r="DQ122" s="771">
        <v>837377</v>
      </c>
      <c r="DR122" s="771"/>
      <c r="DS122" s="771"/>
      <c r="DT122" s="771"/>
      <c r="DU122" s="771"/>
      <c r="DV122" s="823">
        <v>1.2</v>
      </c>
      <c r="DW122" s="823"/>
      <c r="DX122" s="823"/>
      <c r="DY122" s="823"/>
      <c r="DZ122" s="824"/>
    </row>
    <row r="123" spans="1:130" s="197" customFormat="1" ht="26.25" customHeight="1" thickBot="1">
      <c r="A123" s="865"/>
      <c r="B123" s="866"/>
      <c r="C123" s="803" t="s">
        <v>450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467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137</v>
      </c>
      <c r="BR123" s="832"/>
      <c r="BS123" s="832"/>
      <c r="BT123" s="832"/>
      <c r="BU123" s="832"/>
      <c r="BV123" s="832">
        <v>128.30000000000001</v>
      </c>
      <c r="BW123" s="832"/>
      <c r="BX123" s="832"/>
      <c r="BY123" s="832"/>
      <c r="BZ123" s="832"/>
      <c r="CA123" s="832">
        <v>124.6</v>
      </c>
      <c r="CB123" s="832"/>
      <c r="CC123" s="832"/>
      <c r="CD123" s="832"/>
      <c r="CE123" s="832"/>
      <c r="CF123" s="730"/>
      <c r="CG123" s="731"/>
      <c r="CH123" s="731"/>
      <c r="CI123" s="731"/>
      <c r="CJ123" s="833"/>
      <c r="CK123" s="851"/>
      <c r="CL123" s="812"/>
      <c r="CM123" s="812"/>
      <c r="CN123" s="812"/>
      <c r="CO123" s="813"/>
      <c r="CP123" s="828" t="s">
        <v>468</v>
      </c>
      <c r="CQ123" s="829"/>
      <c r="CR123" s="829"/>
      <c r="CS123" s="829"/>
      <c r="CT123" s="829"/>
      <c r="CU123" s="829"/>
      <c r="CV123" s="829"/>
      <c r="CW123" s="829"/>
      <c r="CX123" s="829"/>
      <c r="CY123" s="829"/>
      <c r="CZ123" s="829"/>
      <c r="DA123" s="829"/>
      <c r="DB123" s="829"/>
      <c r="DC123" s="829"/>
      <c r="DD123" s="829"/>
      <c r="DE123" s="829"/>
      <c r="DF123" s="830"/>
      <c r="DG123" s="783">
        <v>818356</v>
      </c>
      <c r="DH123" s="784"/>
      <c r="DI123" s="784"/>
      <c r="DJ123" s="784"/>
      <c r="DK123" s="785"/>
      <c r="DL123" s="786">
        <v>784820</v>
      </c>
      <c r="DM123" s="784"/>
      <c r="DN123" s="784"/>
      <c r="DO123" s="784"/>
      <c r="DP123" s="785"/>
      <c r="DQ123" s="786">
        <v>744771</v>
      </c>
      <c r="DR123" s="784"/>
      <c r="DS123" s="784"/>
      <c r="DT123" s="784"/>
      <c r="DU123" s="785"/>
      <c r="DV123" s="754">
        <v>1.1000000000000001</v>
      </c>
      <c r="DW123" s="755"/>
      <c r="DX123" s="755"/>
      <c r="DY123" s="755"/>
      <c r="DZ123" s="756"/>
    </row>
    <row r="124" spans="1:130" s="197" customFormat="1" ht="26.25" customHeight="1">
      <c r="A124" s="865"/>
      <c r="B124" s="866"/>
      <c r="C124" s="803" t="s">
        <v>453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469</v>
      </c>
      <c r="CQ124" s="829"/>
      <c r="CR124" s="829"/>
      <c r="CS124" s="829"/>
      <c r="CT124" s="829"/>
      <c r="CU124" s="829"/>
      <c r="CV124" s="829"/>
      <c r="CW124" s="829"/>
      <c r="CX124" s="829"/>
      <c r="CY124" s="829"/>
      <c r="CZ124" s="829"/>
      <c r="DA124" s="829"/>
      <c r="DB124" s="829"/>
      <c r="DC124" s="829"/>
      <c r="DD124" s="829"/>
      <c r="DE124" s="829"/>
      <c r="DF124" s="830"/>
      <c r="DG124" s="716">
        <v>358430</v>
      </c>
      <c r="DH124" s="717"/>
      <c r="DI124" s="717"/>
      <c r="DJ124" s="717"/>
      <c r="DK124" s="718"/>
      <c r="DL124" s="719">
        <v>469826</v>
      </c>
      <c r="DM124" s="717"/>
      <c r="DN124" s="717"/>
      <c r="DO124" s="717"/>
      <c r="DP124" s="718"/>
      <c r="DQ124" s="719">
        <v>518080</v>
      </c>
      <c r="DR124" s="717"/>
      <c r="DS124" s="717"/>
      <c r="DT124" s="717"/>
      <c r="DU124" s="718"/>
      <c r="DV124" s="807">
        <v>0.8</v>
      </c>
      <c r="DW124" s="808"/>
      <c r="DX124" s="808"/>
      <c r="DY124" s="808"/>
      <c r="DZ124" s="809"/>
    </row>
    <row r="125" spans="1:130" s="197" customFormat="1" ht="26.25" customHeight="1" thickBot="1">
      <c r="A125" s="865"/>
      <c r="B125" s="866"/>
      <c r="C125" s="803" t="s">
        <v>455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470</v>
      </c>
      <c r="CL125" s="810"/>
      <c r="CM125" s="810"/>
      <c r="CN125" s="810"/>
      <c r="CO125" s="811"/>
      <c r="CP125" s="816" t="s">
        <v>471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458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2861</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472</v>
      </c>
      <c r="AY126" s="764"/>
      <c r="AZ126" s="764"/>
      <c r="BA126" s="764"/>
      <c r="BB126" s="764"/>
      <c r="BC126" s="764"/>
      <c r="BD126" s="764"/>
      <c r="BE126" s="765"/>
      <c r="BF126" s="763" t="s">
        <v>473</v>
      </c>
      <c r="BG126" s="764"/>
      <c r="BH126" s="764"/>
      <c r="BI126" s="764"/>
      <c r="BJ126" s="764"/>
      <c r="BK126" s="764"/>
      <c r="BL126" s="765"/>
      <c r="BM126" s="763" t="s">
        <v>474</v>
      </c>
      <c r="BN126" s="764"/>
      <c r="BO126" s="764"/>
      <c r="BP126" s="764"/>
      <c r="BQ126" s="764"/>
      <c r="BR126" s="764"/>
      <c r="BS126" s="765"/>
      <c r="BT126" s="763" t="s">
        <v>475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476</v>
      </c>
      <c r="CQ126" s="768"/>
      <c r="CR126" s="768"/>
      <c r="CS126" s="768"/>
      <c r="CT126" s="768"/>
      <c r="CU126" s="768"/>
      <c r="CV126" s="768"/>
      <c r="CW126" s="768"/>
      <c r="CX126" s="768"/>
      <c r="CY126" s="768"/>
      <c r="CZ126" s="768"/>
      <c r="DA126" s="768"/>
      <c r="DB126" s="768"/>
      <c r="DC126" s="768"/>
      <c r="DD126" s="768"/>
      <c r="DE126" s="768"/>
      <c r="DF126" s="769"/>
      <c r="DG126" s="770">
        <v>5233550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477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5148</v>
      </c>
      <c r="AB127" s="784"/>
      <c r="AC127" s="784"/>
      <c r="AD127" s="784"/>
      <c r="AE127" s="785"/>
      <c r="AF127" s="786">
        <v>4512</v>
      </c>
      <c r="AG127" s="784"/>
      <c r="AH127" s="784"/>
      <c r="AI127" s="784"/>
      <c r="AJ127" s="785"/>
      <c r="AK127" s="786">
        <v>8238</v>
      </c>
      <c r="AL127" s="784"/>
      <c r="AM127" s="784"/>
      <c r="AN127" s="784"/>
      <c r="AO127" s="785"/>
      <c r="AP127" s="754">
        <v>0</v>
      </c>
      <c r="AQ127" s="755"/>
      <c r="AR127" s="755"/>
      <c r="AS127" s="755"/>
      <c r="AT127" s="756"/>
      <c r="AU127" s="233"/>
      <c r="AV127" s="233"/>
      <c r="AW127" s="233"/>
      <c r="AX127" s="757" t="s">
        <v>478</v>
      </c>
      <c r="AY127" s="758"/>
      <c r="AZ127" s="758"/>
      <c r="BA127" s="758"/>
      <c r="BB127" s="758"/>
      <c r="BC127" s="758"/>
      <c r="BD127" s="758"/>
      <c r="BE127" s="759"/>
      <c r="BF127" s="760" t="s">
        <v>110</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479</v>
      </c>
      <c r="CQ127" s="752"/>
      <c r="CR127" s="752"/>
      <c r="CS127" s="752"/>
      <c r="CT127" s="752"/>
      <c r="CU127" s="752"/>
      <c r="CV127" s="752"/>
      <c r="CW127" s="752"/>
      <c r="CX127" s="752"/>
      <c r="CY127" s="752"/>
      <c r="CZ127" s="752"/>
      <c r="DA127" s="752"/>
      <c r="DB127" s="752"/>
      <c r="DC127" s="752"/>
      <c r="DD127" s="752"/>
      <c r="DE127" s="752"/>
      <c r="DF127" s="753"/>
      <c r="DG127" s="819">
        <v>1314</v>
      </c>
      <c r="DH127" s="820"/>
      <c r="DI127" s="820"/>
      <c r="DJ127" s="820"/>
      <c r="DK127" s="820"/>
      <c r="DL127" s="820">
        <v>1214</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480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481</v>
      </c>
      <c r="X128" s="797"/>
      <c r="Y128" s="797"/>
      <c r="Z128" s="798"/>
      <c r="AA128" s="723">
        <v>3450473</v>
      </c>
      <c r="AB128" s="724"/>
      <c r="AC128" s="724"/>
      <c r="AD128" s="724"/>
      <c r="AE128" s="725"/>
      <c r="AF128" s="726">
        <v>3439275</v>
      </c>
      <c r="AG128" s="724"/>
      <c r="AH128" s="724"/>
      <c r="AI128" s="724"/>
      <c r="AJ128" s="725"/>
      <c r="AK128" s="726">
        <v>3321995</v>
      </c>
      <c r="AL128" s="724"/>
      <c r="AM128" s="724"/>
      <c r="AN128" s="724"/>
      <c r="AO128" s="725"/>
      <c r="AP128" s="727"/>
      <c r="AQ128" s="728"/>
      <c r="AR128" s="728"/>
      <c r="AS128" s="728"/>
      <c r="AT128" s="729"/>
      <c r="AU128" s="235"/>
      <c r="AV128" s="235"/>
      <c r="AW128" s="235"/>
      <c r="AX128" s="772" t="s">
        <v>482</v>
      </c>
      <c r="AY128" s="768"/>
      <c r="AZ128" s="768"/>
      <c r="BA128" s="768"/>
      <c r="BB128" s="768"/>
      <c r="BC128" s="768"/>
      <c r="BD128" s="768"/>
      <c r="BE128" s="769"/>
      <c r="BF128" s="790" t="s">
        <v>110</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483</v>
      </c>
      <c r="X129" s="781"/>
      <c r="Y129" s="781"/>
      <c r="Z129" s="782"/>
      <c r="AA129" s="783">
        <v>77113956</v>
      </c>
      <c r="AB129" s="784"/>
      <c r="AC129" s="784"/>
      <c r="AD129" s="784"/>
      <c r="AE129" s="785"/>
      <c r="AF129" s="786">
        <v>77645359</v>
      </c>
      <c r="AG129" s="784"/>
      <c r="AH129" s="784"/>
      <c r="AI129" s="784"/>
      <c r="AJ129" s="785"/>
      <c r="AK129" s="786">
        <v>78079880</v>
      </c>
      <c r="AL129" s="784"/>
      <c r="AM129" s="784"/>
      <c r="AN129" s="784"/>
      <c r="AO129" s="785"/>
      <c r="AP129" s="787"/>
      <c r="AQ129" s="788"/>
      <c r="AR129" s="788"/>
      <c r="AS129" s="788"/>
      <c r="AT129" s="789"/>
      <c r="AU129" s="235"/>
      <c r="AV129" s="235"/>
      <c r="AW129" s="235"/>
      <c r="AX129" s="772" t="s">
        <v>484</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485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486</v>
      </c>
      <c r="X130" s="781"/>
      <c r="Y130" s="781"/>
      <c r="Z130" s="782"/>
      <c r="AA130" s="783">
        <v>10556123</v>
      </c>
      <c r="AB130" s="784"/>
      <c r="AC130" s="784"/>
      <c r="AD130" s="784"/>
      <c r="AE130" s="785"/>
      <c r="AF130" s="786">
        <v>10597666</v>
      </c>
      <c r="AG130" s="784"/>
      <c r="AH130" s="784"/>
      <c r="AI130" s="784"/>
      <c r="AJ130" s="785"/>
      <c r="AK130" s="786">
        <v>10986358</v>
      </c>
      <c r="AL130" s="784"/>
      <c r="AM130" s="784"/>
      <c r="AN130" s="784"/>
      <c r="AO130" s="785"/>
      <c r="AP130" s="787"/>
      <c r="AQ130" s="788"/>
      <c r="AR130" s="788"/>
      <c r="AS130" s="788"/>
      <c r="AT130" s="789"/>
      <c r="AU130" s="235"/>
      <c r="AV130" s="235"/>
      <c r="AW130" s="235"/>
      <c r="AX130" s="751" t="s">
        <v>487</v>
      </c>
      <c r="AY130" s="752"/>
      <c r="AZ130" s="752"/>
      <c r="BA130" s="752"/>
      <c r="BB130" s="752"/>
      <c r="BC130" s="752"/>
      <c r="BD130" s="752"/>
      <c r="BE130" s="753"/>
      <c r="BF130" s="705">
        <v>124.6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488</v>
      </c>
      <c r="X131" s="714"/>
      <c r="Y131" s="714"/>
      <c r="Z131" s="715"/>
      <c r="AA131" s="716">
        <v>66557833</v>
      </c>
      <c r="AB131" s="717"/>
      <c r="AC131" s="717"/>
      <c r="AD131" s="717"/>
      <c r="AE131" s="718"/>
      <c r="AF131" s="719">
        <v>67047693</v>
      </c>
      <c r="AG131" s="717"/>
      <c r="AH131" s="717"/>
      <c r="AI131" s="717"/>
      <c r="AJ131" s="718"/>
      <c r="AK131" s="719">
        <v>67093522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489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490</v>
      </c>
      <c r="W132" s="737"/>
      <c r="X132" s="737"/>
      <c r="Y132" s="737"/>
      <c r="Z132" s="738"/>
      <c r="AA132" s="739">
        <v>11.546784389999999</v>
      </c>
      <c r="AB132" s="740"/>
      <c r="AC132" s="740"/>
      <c r="AD132" s="740"/>
      <c r="AE132" s="741"/>
      <c r="AF132" s="742">
        <v>11.16994257</v>
      </c>
      <c r="AG132" s="740"/>
      <c r="AH132" s="740"/>
      <c r="AI132" s="740"/>
      <c r="AJ132" s="741"/>
      <c r="AK132" s="742">
        <v>11.73931956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491</v>
      </c>
      <c r="W133" s="746"/>
      <c r="X133" s="746"/>
      <c r="Y133" s="746"/>
      <c r="Z133" s="747"/>
      <c r="AA133" s="748">
        <v>11.5</v>
      </c>
      <c r="AB133" s="749"/>
      <c r="AC133" s="749"/>
      <c r="AD133" s="749"/>
      <c r="AE133" s="750"/>
      <c r="AF133" s="748">
        <v>11.3</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I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492</v>
      </c>
      <c r="B5" s="246"/>
      <c r="C5" s="246"/>
      <c r="D5" s="246"/>
      <c r="E5" s="246"/>
      <c r="F5" s="246"/>
      <c r="G5" s="246"/>
      <c r="H5" s="246"/>
      <c r="I5" s="246"/>
      <c r="J5" s="246"/>
      <c r="K5" s="246"/>
      <c r="L5" s="246"/>
      <c r="M5" s="246"/>
      <c r="N5" s="246"/>
      <c r="O5" s="247"/>
    </row>
    <row r="6" spans="1:16">
      <c r="A6" s="248"/>
      <c r="B6" s="244"/>
      <c r="C6" s="244"/>
      <c r="D6" s="244"/>
      <c r="E6" s="244"/>
      <c r="F6" s="244"/>
      <c r="G6" s="249" t="s">
        <v>493</v>
      </c>
      <c r="H6" s="249"/>
      <c r="I6" s="249"/>
      <c r="J6" s="249"/>
      <c r="K6" s="244"/>
      <c r="L6" s="244"/>
      <c r="M6" s="244"/>
      <c r="N6" s="244"/>
    </row>
    <row r="7" spans="1:16">
      <c r="A7" s="248"/>
      <c r="B7" s="244"/>
      <c r="C7" s="244"/>
      <c r="D7" s="244"/>
      <c r="E7" s="244"/>
      <c r="F7" s="244"/>
      <c r="G7" s="251"/>
      <c r="H7" s="252"/>
      <c r="I7" s="252"/>
      <c r="J7" s="253"/>
      <c r="K7" s="1120" t="s">
        <v>494</v>
      </c>
      <c r="L7" s="254"/>
      <c r="M7" s="255" t="s">
        <v>495</v>
      </c>
      <c r="N7" s="256"/>
    </row>
    <row r="8" spans="1:16">
      <c r="A8" s="248"/>
      <c r="B8" s="244"/>
      <c r="C8" s="244"/>
      <c r="D8" s="244"/>
      <c r="E8" s="244"/>
      <c r="F8" s="244"/>
      <c r="G8" s="257"/>
      <c r="H8" s="258"/>
      <c r="I8" s="258"/>
      <c r="J8" s="259"/>
      <c r="K8" s="1121"/>
      <c r="L8" s="260" t="s">
        <v>496</v>
      </c>
      <c r="M8" s="261" t="s">
        <v>497</v>
      </c>
      <c r="N8" s="262" t="s">
        <v>498</v>
      </c>
    </row>
    <row r="9" spans="1:16">
      <c r="A9" s="248"/>
      <c r="B9" s="244"/>
      <c r="C9" s="244"/>
      <c r="D9" s="244"/>
      <c r="E9" s="244"/>
      <c r="F9" s="244"/>
      <c r="G9" s="1134" t="s">
        <v>499</v>
      </c>
      <c r="H9" s="1135"/>
      <c r="I9" s="1135"/>
      <c r="J9" s="1136"/>
      <c r="K9" s="263">
        <v>24731822</v>
      </c>
      <c r="L9" s="264">
        <v>65565</v>
      </c>
      <c r="M9" s="265">
        <v>57686</v>
      </c>
      <c r="N9" s="266">
        <v>13.7</v>
      </c>
    </row>
    <row r="10" spans="1:16">
      <c r="A10" s="248"/>
      <c r="B10" s="244"/>
      <c r="C10" s="244"/>
      <c r="D10" s="244"/>
      <c r="E10" s="244"/>
      <c r="F10" s="244"/>
      <c r="G10" s="1134" t="s">
        <v>500</v>
      </c>
      <c r="H10" s="1135"/>
      <c r="I10" s="1135"/>
      <c r="J10" s="1136"/>
      <c r="K10" s="267">
        <v>296311</v>
      </c>
      <c r="L10" s="268">
        <v>786</v>
      </c>
      <c r="M10" s="269">
        <v>2413</v>
      </c>
      <c r="N10" s="270">
        <v>-67.400000000000006</v>
      </c>
    </row>
    <row r="11" spans="1:16" ht="13.5" customHeight="1">
      <c r="A11" s="248"/>
      <c r="B11" s="244"/>
      <c r="C11" s="244"/>
      <c r="D11" s="244"/>
      <c r="E11" s="244"/>
      <c r="F11" s="244"/>
      <c r="G11" s="1134" t="s">
        <v>501</v>
      </c>
      <c r="H11" s="1135"/>
      <c r="I11" s="1135"/>
      <c r="J11" s="1136"/>
      <c r="K11" s="267">
        <v>21701</v>
      </c>
      <c r="L11" s="268">
        <v>58</v>
      </c>
      <c r="M11" s="269">
        <v>1538</v>
      </c>
      <c r="N11" s="270">
        <v>-96.2</v>
      </c>
    </row>
    <row r="12" spans="1:16" ht="13.5" customHeight="1">
      <c r="A12" s="248"/>
      <c r="B12" s="244"/>
      <c r="C12" s="244"/>
      <c r="D12" s="244"/>
      <c r="E12" s="244"/>
      <c r="F12" s="244"/>
      <c r="G12" s="1134" t="s">
        <v>502</v>
      </c>
      <c r="H12" s="1135"/>
      <c r="I12" s="1135"/>
      <c r="J12" s="1136"/>
      <c r="K12" s="267" t="s">
        <v>503</v>
      </c>
      <c r="L12" s="268" t="s">
        <v>503</v>
      </c>
      <c r="M12" s="269">
        <v>680</v>
      </c>
      <c r="N12" s="270" t="s">
        <v>503</v>
      </c>
    </row>
    <row r="13" spans="1:16" ht="13.5" customHeight="1">
      <c r="A13" s="248"/>
      <c r="B13" s="244"/>
      <c r="C13" s="244"/>
      <c r="D13" s="244"/>
      <c r="E13" s="244"/>
      <c r="F13" s="244"/>
      <c r="G13" s="1134" t="s">
        <v>504</v>
      </c>
      <c r="H13" s="1135"/>
      <c r="I13" s="1135"/>
      <c r="J13" s="1136"/>
      <c r="K13" s="267" t="s">
        <v>503</v>
      </c>
      <c r="L13" s="268" t="s">
        <v>503</v>
      </c>
      <c r="M13" s="269">
        <v>20</v>
      </c>
      <c r="N13" s="270" t="s">
        <v>503</v>
      </c>
    </row>
    <row r="14" spans="1:16" ht="13.5" customHeight="1">
      <c r="A14" s="248"/>
      <c r="B14" s="244"/>
      <c r="C14" s="244"/>
      <c r="D14" s="244"/>
      <c r="E14" s="244"/>
      <c r="F14" s="244"/>
      <c r="G14" s="1134" t="s">
        <v>505</v>
      </c>
      <c r="H14" s="1135"/>
      <c r="I14" s="1135"/>
      <c r="J14" s="1136"/>
      <c r="K14" s="267">
        <v>887976</v>
      </c>
      <c r="L14" s="268">
        <v>2354</v>
      </c>
      <c r="M14" s="269">
        <v>1736</v>
      </c>
      <c r="N14" s="270">
        <v>35.6</v>
      </c>
    </row>
    <row r="15" spans="1:16" ht="13.5" customHeight="1">
      <c r="A15" s="248"/>
      <c r="B15" s="244"/>
      <c r="C15" s="244"/>
      <c r="D15" s="244"/>
      <c r="E15" s="244"/>
      <c r="F15" s="244"/>
      <c r="G15" s="1134" t="s">
        <v>506</v>
      </c>
      <c r="H15" s="1135"/>
      <c r="I15" s="1135"/>
      <c r="J15" s="1136"/>
      <c r="K15" s="267">
        <v>238968</v>
      </c>
      <c r="L15" s="268">
        <v>634</v>
      </c>
      <c r="M15" s="269">
        <v>1344</v>
      </c>
      <c r="N15" s="270">
        <v>-52.8</v>
      </c>
    </row>
    <row r="16" spans="1:16">
      <c r="A16" s="248"/>
      <c r="B16" s="244"/>
      <c r="C16" s="244"/>
      <c r="D16" s="244"/>
      <c r="E16" s="244"/>
      <c r="F16" s="244"/>
      <c r="G16" s="1137" t="s">
        <v>507</v>
      </c>
      <c r="H16" s="1138"/>
      <c r="I16" s="1138"/>
      <c r="J16" s="1139"/>
      <c r="K16" s="268">
        <v>-1968012</v>
      </c>
      <c r="L16" s="268">
        <v>-5217</v>
      </c>
      <c r="M16" s="269">
        <v>-5023</v>
      </c>
      <c r="N16" s="270">
        <v>3.9</v>
      </c>
    </row>
    <row r="17" spans="1:16">
      <c r="A17" s="248"/>
      <c r="B17" s="244"/>
      <c r="C17" s="244"/>
      <c r="D17" s="244"/>
      <c r="E17" s="244"/>
      <c r="F17" s="244"/>
      <c r="G17" s="1137" t="s">
        <v>169</v>
      </c>
      <c r="H17" s="1138"/>
      <c r="I17" s="1138"/>
      <c r="J17" s="1139"/>
      <c r="K17" s="268">
        <v>24208766</v>
      </c>
      <c r="L17" s="268">
        <v>64179</v>
      </c>
      <c r="M17" s="269">
        <v>60395</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508</v>
      </c>
      <c r="H19" s="244"/>
      <c r="I19" s="244"/>
      <c r="J19" s="244"/>
      <c r="K19" s="244"/>
      <c r="L19" s="244"/>
      <c r="M19" s="244"/>
      <c r="N19" s="244"/>
    </row>
    <row r="20" spans="1:16">
      <c r="A20" s="248"/>
      <c r="B20" s="244"/>
      <c r="C20" s="244"/>
      <c r="D20" s="244"/>
      <c r="E20" s="244"/>
      <c r="F20" s="244"/>
      <c r="G20" s="272"/>
      <c r="H20" s="273"/>
      <c r="I20" s="273"/>
      <c r="J20" s="274"/>
      <c r="K20" s="275" t="s">
        <v>509</v>
      </c>
      <c r="L20" s="276" t="s">
        <v>510</v>
      </c>
      <c r="M20" s="277" t="s">
        <v>511</v>
      </c>
      <c r="N20" s="278"/>
    </row>
    <row r="21" spans="1:16" s="284" customFormat="1">
      <c r="A21" s="279"/>
      <c r="B21" s="249"/>
      <c r="C21" s="249"/>
      <c r="D21" s="249"/>
      <c r="E21" s="249"/>
      <c r="F21" s="249"/>
      <c r="G21" s="1131" t="s">
        <v>512</v>
      </c>
      <c r="H21" s="1132"/>
      <c r="I21" s="1132"/>
      <c r="J21" s="1133"/>
      <c r="K21" s="280">
        <v>7.01</v>
      </c>
      <c r="L21" s="281">
        <v>6.16</v>
      </c>
      <c r="M21" s="282">
        <v>0.85</v>
      </c>
      <c r="N21" s="249"/>
      <c r="O21" s="283"/>
      <c r="P21" s="279"/>
    </row>
    <row r="22" spans="1:16" s="284" customFormat="1">
      <c r="A22" s="279"/>
      <c r="B22" s="249"/>
      <c r="C22" s="249"/>
      <c r="D22" s="249"/>
      <c r="E22" s="249"/>
      <c r="F22" s="249"/>
      <c r="G22" s="1131" t="s">
        <v>513</v>
      </c>
      <c r="H22" s="1132"/>
      <c r="I22" s="1132"/>
      <c r="J22" s="1133"/>
      <c r="K22" s="285">
        <v>100</v>
      </c>
      <c r="L22" s="286">
        <v>100</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514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515</v>
      </c>
      <c r="H29" s="249"/>
      <c r="I29" s="249"/>
      <c r="J29" s="249"/>
      <c r="K29" s="244"/>
      <c r="L29" s="244"/>
      <c r="M29" s="244"/>
      <c r="N29" s="244"/>
      <c r="O29" s="293"/>
    </row>
    <row r="30" spans="1:16">
      <c r="A30" s="248"/>
      <c r="B30" s="244"/>
      <c r="C30" s="244"/>
      <c r="D30" s="244"/>
      <c r="E30" s="244"/>
      <c r="F30" s="244"/>
      <c r="G30" s="251"/>
      <c r="H30" s="252"/>
      <c r="I30" s="252"/>
      <c r="J30" s="253"/>
      <c r="K30" s="1120" t="s">
        <v>494</v>
      </c>
      <c r="L30" s="254"/>
      <c r="M30" s="255" t="s">
        <v>495</v>
      </c>
      <c r="N30" s="256"/>
    </row>
    <row r="31" spans="1:16">
      <c r="A31" s="248"/>
      <c r="B31" s="244"/>
      <c r="C31" s="244"/>
      <c r="D31" s="244"/>
      <c r="E31" s="244"/>
      <c r="F31" s="244"/>
      <c r="G31" s="257"/>
      <c r="H31" s="258"/>
      <c r="I31" s="258"/>
      <c r="J31" s="259"/>
      <c r="K31" s="1121"/>
      <c r="L31" s="260" t="s">
        <v>496</v>
      </c>
      <c r="M31" s="261" t="s">
        <v>497</v>
      </c>
      <c r="N31" s="262" t="s">
        <v>498</v>
      </c>
    </row>
    <row r="32" spans="1:16" ht="27" customHeight="1">
      <c r="A32" s="248"/>
      <c r="B32" s="244"/>
      <c r="C32" s="244"/>
      <c r="D32" s="244"/>
      <c r="E32" s="244"/>
      <c r="F32" s="244"/>
      <c r="G32" s="1122" t="s">
        <v>516</v>
      </c>
      <c r="H32" s="1123"/>
      <c r="I32" s="1123"/>
      <c r="J32" s="1124"/>
      <c r="K32" s="294">
        <v>15803573</v>
      </c>
      <c r="L32" s="294">
        <v>41896</v>
      </c>
      <c r="M32" s="295">
        <v>40264</v>
      </c>
      <c r="N32" s="296">
        <v>4.0999999999999996</v>
      </c>
    </row>
    <row r="33" spans="1:16" ht="13.5" customHeight="1">
      <c r="A33" s="248"/>
      <c r="B33" s="244"/>
      <c r="C33" s="244"/>
      <c r="D33" s="244"/>
      <c r="E33" s="244"/>
      <c r="F33" s="244"/>
      <c r="G33" s="1122" t="s">
        <v>517</v>
      </c>
      <c r="H33" s="1123"/>
      <c r="I33" s="1123"/>
      <c r="J33" s="1124"/>
      <c r="K33" s="294" t="s">
        <v>503</v>
      </c>
      <c r="L33" s="294" t="s">
        <v>503</v>
      </c>
      <c r="M33" s="295">
        <v>2</v>
      </c>
      <c r="N33" s="296" t="s">
        <v>503</v>
      </c>
    </row>
    <row r="34" spans="1:16" ht="27" customHeight="1">
      <c r="A34" s="248"/>
      <c r="B34" s="244"/>
      <c r="C34" s="244"/>
      <c r="D34" s="244"/>
      <c r="E34" s="244"/>
      <c r="F34" s="244"/>
      <c r="G34" s="1122" t="s">
        <v>518</v>
      </c>
      <c r="H34" s="1123"/>
      <c r="I34" s="1123"/>
      <c r="J34" s="1124"/>
      <c r="K34" s="294" t="s">
        <v>503</v>
      </c>
      <c r="L34" s="294" t="s">
        <v>503</v>
      </c>
      <c r="M34" s="295">
        <v>111</v>
      </c>
      <c r="N34" s="296" t="s">
        <v>503</v>
      </c>
    </row>
    <row r="35" spans="1:16" ht="27" customHeight="1">
      <c r="A35" s="248"/>
      <c r="B35" s="244"/>
      <c r="C35" s="244"/>
      <c r="D35" s="244"/>
      <c r="E35" s="244"/>
      <c r="F35" s="244"/>
      <c r="G35" s="1122" t="s">
        <v>519</v>
      </c>
      <c r="H35" s="1123"/>
      <c r="I35" s="1123"/>
      <c r="J35" s="1124"/>
      <c r="K35" s="294">
        <v>6371233</v>
      </c>
      <c r="L35" s="294">
        <v>16891</v>
      </c>
      <c r="M35" s="295">
        <v>9819</v>
      </c>
      <c r="N35" s="296">
        <v>72</v>
      </c>
    </row>
    <row r="36" spans="1:16" ht="27" customHeight="1">
      <c r="A36" s="248"/>
      <c r="B36" s="244"/>
      <c r="C36" s="244"/>
      <c r="D36" s="244"/>
      <c r="E36" s="244"/>
      <c r="F36" s="244"/>
      <c r="G36" s="1122" t="s">
        <v>520</v>
      </c>
      <c r="H36" s="1123"/>
      <c r="I36" s="1123"/>
      <c r="J36" s="1124"/>
      <c r="K36" s="294" t="s">
        <v>503</v>
      </c>
      <c r="L36" s="294" t="s">
        <v>503</v>
      </c>
      <c r="M36" s="295">
        <v>427</v>
      </c>
      <c r="N36" s="296" t="s">
        <v>503</v>
      </c>
    </row>
    <row r="37" spans="1:16" ht="13.5" customHeight="1">
      <c r="A37" s="248"/>
      <c r="B37" s="244"/>
      <c r="C37" s="244"/>
      <c r="D37" s="244"/>
      <c r="E37" s="244"/>
      <c r="F37" s="244"/>
      <c r="G37" s="1122" t="s">
        <v>521</v>
      </c>
      <c r="H37" s="1123"/>
      <c r="I37" s="1123"/>
      <c r="J37" s="1124"/>
      <c r="K37" s="294">
        <v>8238</v>
      </c>
      <c r="L37" s="294">
        <v>22</v>
      </c>
      <c r="M37" s="295">
        <v>787</v>
      </c>
      <c r="N37" s="296">
        <v>-97.2</v>
      </c>
    </row>
    <row r="38" spans="1:16" ht="27" customHeight="1">
      <c r="A38" s="248"/>
      <c r="B38" s="244"/>
      <c r="C38" s="244"/>
      <c r="D38" s="244"/>
      <c r="E38" s="244"/>
      <c r="F38" s="244"/>
      <c r="G38" s="1125" t="s">
        <v>522</v>
      </c>
      <c r="H38" s="1126"/>
      <c r="I38" s="1126"/>
      <c r="J38" s="1127"/>
      <c r="K38" s="297">
        <v>1632</v>
      </c>
      <c r="L38" s="297">
        <v>4</v>
      </c>
      <c r="M38" s="298">
        <v>3</v>
      </c>
      <c r="N38" s="299">
        <v>33.299999999999997</v>
      </c>
      <c r="O38" s="293"/>
    </row>
    <row r="39" spans="1:16">
      <c r="A39" s="248"/>
      <c r="B39" s="244"/>
      <c r="C39" s="244"/>
      <c r="D39" s="244"/>
      <c r="E39" s="244"/>
      <c r="F39" s="244"/>
      <c r="G39" s="1125" t="s">
        <v>523</v>
      </c>
      <c r="H39" s="1126"/>
      <c r="I39" s="1126"/>
      <c r="J39" s="1127"/>
      <c r="K39" s="300">
        <v>-3321995</v>
      </c>
      <c r="L39" s="300">
        <v>-8807</v>
      </c>
      <c r="M39" s="301">
        <v>-8225</v>
      </c>
      <c r="N39" s="302">
        <v>7.1</v>
      </c>
      <c r="O39" s="293"/>
    </row>
    <row r="40" spans="1:16" ht="27" customHeight="1">
      <c r="A40" s="248"/>
      <c r="B40" s="244"/>
      <c r="C40" s="244"/>
      <c r="D40" s="244"/>
      <c r="E40" s="244"/>
      <c r="F40" s="244"/>
      <c r="G40" s="1122" t="s">
        <v>524</v>
      </c>
      <c r="H40" s="1123"/>
      <c r="I40" s="1123"/>
      <c r="J40" s="1124"/>
      <c r="K40" s="300">
        <v>-10986358</v>
      </c>
      <c r="L40" s="300">
        <v>-29125</v>
      </c>
      <c r="M40" s="301">
        <v>-31118</v>
      </c>
      <c r="N40" s="302">
        <v>-6.4</v>
      </c>
      <c r="O40" s="293"/>
    </row>
    <row r="41" spans="1:16">
      <c r="A41" s="248"/>
      <c r="B41" s="244"/>
      <c r="C41" s="244"/>
      <c r="D41" s="244"/>
      <c r="E41" s="244"/>
      <c r="F41" s="244"/>
      <c r="G41" s="1128" t="s">
        <v>280</v>
      </c>
      <c r="H41" s="1129"/>
      <c r="I41" s="1129"/>
      <c r="J41" s="1130"/>
      <c r="K41" s="294">
        <v>7876323</v>
      </c>
      <c r="L41" s="300">
        <v>20881</v>
      </c>
      <c r="M41" s="301">
        <v>12068</v>
      </c>
      <c r="N41" s="302">
        <v>73</v>
      </c>
      <c r="O41" s="293"/>
    </row>
    <row r="42" spans="1:16">
      <c r="A42" s="248"/>
      <c r="B42" s="244"/>
      <c r="C42" s="244"/>
      <c r="D42" s="244"/>
      <c r="E42" s="244"/>
      <c r="F42" s="244"/>
      <c r="G42" s="303" t="s">
        <v>525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526</v>
      </c>
      <c r="B47" s="244"/>
      <c r="C47" s="244"/>
      <c r="D47" s="244"/>
      <c r="E47" s="244"/>
      <c r="F47" s="244"/>
      <c r="G47" s="244"/>
      <c r="H47" s="244"/>
      <c r="I47" s="244"/>
      <c r="J47" s="244"/>
      <c r="K47" s="244"/>
      <c r="L47" s="244"/>
      <c r="M47" s="244"/>
      <c r="N47" s="244"/>
    </row>
    <row r="48" spans="1:16">
      <c r="A48" s="248"/>
      <c r="B48" s="244"/>
      <c r="C48" s="244"/>
      <c r="D48" s="244"/>
      <c r="E48" s="244"/>
      <c r="F48" s="244"/>
      <c r="G48" s="308" t="s">
        <v>527</v>
      </c>
      <c r="H48" s="308"/>
      <c r="I48" s="308"/>
      <c r="J48" s="308"/>
      <c r="K48" s="308"/>
      <c r="L48" s="308"/>
      <c r="M48" s="309"/>
      <c r="N48" s="308"/>
    </row>
    <row r="49" spans="1:14" ht="13.5" customHeight="1">
      <c r="A49" s="248"/>
      <c r="B49" s="244"/>
      <c r="C49" s="244"/>
      <c r="D49" s="244"/>
      <c r="E49" s="244"/>
      <c r="F49" s="244"/>
      <c r="G49" s="310"/>
      <c r="H49" s="311"/>
      <c r="I49" s="1115" t="s">
        <v>494</v>
      </c>
      <c r="J49" s="1117" t="s">
        <v>528</v>
      </c>
      <c r="K49" s="1118"/>
      <c r="L49" s="1118"/>
      <c r="M49" s="1118"/>
      <c r="N49" s="1119"/>
    </row>
    <row r="50" spans="1:14">
      <c r="A50" s="248"/>
      <c r="B50" s="244"/>
      <c r="C50" s="244"/>
      <c r="D50" s="244"/>
      <c r="E50" s="244"/>
      <c r="F50" s="244"/>
      <c r="G50" s="312"/>
      <c r="H50" s="313"/>
      <c r="I50" s="1116"/>
      <c r="J50" s="314" t="s">
        <v>529</v>
      </c>
      <c r="K50" s="315" t="s">
        <v>530</v>
      </c>
      <c r="L50" s="316" t="s">
        <v>531</v>
      </c>
      <c r="M50" s="317" t="s">
        <v>532</v>
      </c>
      <c r="N50" s="318" t="s">
        <v>533</v>
      </c>
    </row>
    <row r="51" spans="1:14">
      <c r="A51" s="248"/>
      <c r="B51" s="244"/>
      <c r="C51" s="244"/>
      <c r="D51" s="244"/>
      <c r="E51" s="244"/>
      <c r="F51" s="244"/>
      <c r="G51" s="310" t="s">
        <v>534</v>
      </c>
      <c r="H51" s="311"/>
      <c r="I51" s="319">
        <v>16423726</v>
      </c>
      <c r="J51" s="320">
        <v>43334</v>
      </c>
      <c r="K51" s="321">
        <v>-6.5</v>
      </c>
      <c r="L51" s="322">
        <v>47155</v>
      </c>
      <c r="M51" s="323">
        <v>-1</v>
      </c>
      <c r="N51" s="324">
        <v>-5.5</v>
      </c>
    </row>
    <row r="52" spans="1:14">
      <c r="A52" s="248"/>
      <c r="B52" s="244"/>
      <c r="C52" s="244"/>
      <c r="D52" s="244"/>
      <c r="E52" s="244"/>
      <c r="F52" s="244"/>
      <c r="G52" s="325"/>
      <c r="H52" s="326" t="s">
        <v>535</v>
      </c>
      <c r="I52" s="327">
        <v>10797973</v>
      </c>
      <c r="J52" s="328">
        <v>28490</v>
      </c>
      <c r="K52" s="329">
        <v>-18.100000000000001</v>
      </c>
      <c r="L52" s="330">
        <v>26802</v>
      </c>
      <c r="M52" s="331">
        <v>-1.9</v>
      </c>
      <c r="N52" s="332">
        <v>-16.2</v>
      </c>
    </row>
    <row r="53" spans="1:14">
      <c r="A53" s="248"/>
      <c r="B53" s="244"/>
      <c r="C53" s="244"/>
      <c r="D53" s="244"/>
      <c r="E53" s="244"/>
      <c r="F53" s="244"/>
      <c r="G53" s="310" t="s">
        <v>536</v>
      </c>
      <c r="H53" s="311"/>
      <c r="I53" s="319">
        <v>10175353</v>
      </c>
      <c r="J53" s="320">
        <v>26917</v>
      </c>
      <c r="K53" s="321">
        <v>-37.9</v>
      </c>
      <c r="L53" s="322">
        <v>43858</v>
      </c>
      <c r="M53" s="323">
        <v>-7</v>
      </c>
      <c r="N53" s="324">
        <v>-30.9</v>
      </c>
    </row>
    <row r="54" spans="1:14">
      <c r="A54" s="248"/>
      <c r="B54" s="244"/>
      <c r="C54" s="244"/>
      <c r="D54" s="244"/>
      <c r="E54" s="244"/>
      <c r="F54" s="244"/>
      <c r="G54" s="325"/>
      <c r="H54" s="326" t="s">
        <v>535</v>
      </c>
      <c r="I54" s="327">
        <v>4236426</v>
      </c>
      <c r="J54" s="328">
        <v>11207</v>
      </c>
      <c r="K54" s="329">
        <v>-60.7</v>
      </c>
      <c r="L54" s="330">
        <v>23714</v>
      </c>
      <c r="M54" s="331">
        <v>-11.5</v>
      </c>
      <c r="N54" s="332">
        <v>-49.2</v>
      </c>
    </row>
    <row r="55" spans="1:14">
      <c r="A55" s="248"/>
      <c r="B55" s="244"/>
      <c r="C55" s="244"/>
      <c r="D55" s="244"/>
      <c r="E55" s="244"/>
      <c r="F55" s="244"/>
      <c r="G55" s="310" t="s">
        <v>537</v>
      </c>
      <c r="H55" s="311"/>
      <c r="I55" s="319">
        <v>8063876</v>
      </c>
      <c r="J55" s="320">
        <v>21247</v>
      </c>
      <c r="K55" s="321">
        <v>-21.1</v>
      </c>
      <c r="L55" s="322">
        <v>41705</v>
      </c>
      <c r="M55" s="323">
        <v>-4.9000000000000004</v>
      </c>
      <c r="N55" s="324">
        <v>-16.2</v>
      </c>
    </row>
    <row r="56" spans="1:14">
      <c r="A56" s="248"/>
      <c r="B56" s="244"/>
      <c r="C56" s="244"/>
      <c r="D56" s="244"/>
      <c r="E56" s="244"/>
      <c r="F56" s="244"/>
      <c r="G56" s="325"/>
      <c r="H56" s="326" t="s">
        <v>535</v>
      </c>
      <c r="I56" s="327">
        <v>4014102</v>
      </c>
      <c r="J56" s="328">
        <v>10576</v>
      </c>
      <c r="K56" s="329">
        <v>-5.6</v>
      </c>
      <c r="L56" s="330">
        <v>22742</v>
      </c>
      <c r="M56" s="331">
        <v>-4.0999999999999996</v>
      </c>
      <c r="N56" s="332">
        <v>-1.5</v>
      </c>
    </row>
    <row r="57" spans="1:14">
      <c r="A57" s="248"/>
      <c r="B57" s="244"/>
      <c r="C57" s="244"/>
      <c r="D57" s="244"/>
      <c r="E57" s="244"/>
      <c r="F57" s="244"/>
      <c r="G57" s="310" t="s">
        <v>538</v>
      </c>
      <c r="H57" s="311"/>
      <c r="I57" s="319">
        <v>14995182</v>
      </c>
      <c r="J57" s="320">
        <v>39558</v>
      </c>
      <c r="K57" s="321">
        <v>86.2</v>
      </c>
      <c r="L57" s="322">
        <v>47677</v>
      </c>
      <c r="M57" s="323">
        <v>14.3</v>
      </c>
      <c r="N57" s="324">
        <v>71.900000000000006</v>
      </c>
    </row>
    <row r="58" spans="1:14">
      <c r="A58" s="248"/>
      <c r="B58" s="244"/>
      <c r="C58" s="244"/>
      <c r="D58" s="244"/>
      <c r="E58" s="244"/>
      <c r="F58" s="244"/>
      <c r="G58" s="325"/>
      <c r="H58" s="326" t="s">
        <v>535</v>
      </c>
      <c r="I58" s="327">
        <v>10594240</v>
      </c>
      <c r="J58" s="328">
        <v>27948</v>
      </c>
      <c r="K58" s="329">
        <v>164.3</v>
      </c>
      <c r="L58" s="330">
        <v>23360</v>
      </c>
      <c r="M58" s="331">
        <v>2.7</v>
      </c>
      <c r="N58" s="332">
        <v>161.6</v>
      </c>
    </row>
    <row r="59" spans="1:14">
      <c r="A59" s="248"/>
      <c r="B59" s="244"/>
      <c r="C59" s="244"/>
      <c r="D59" s="244"/>
      <c r="E59" s="244"/>
      <c r="F59" s="244"/>
      <c r="G59" s="310" t="s">
        <v>539</v>
      </c>
      <c r="H59" s="311"/>
      <c r="I59" s="319">
        <v>18309385</v>
      </c>
      <c r="J59" s="320">
        <v>48539</v>
      </c>
      <c r="K59" s="321">
        <v>22.7</v>
      </c>
      <c r="L59" s="322">
        <v>51613</v>
      </c>
      <c r="M59" s="323">
        <v>8.3000000000000007</v>
      </c>
      <c r="N59" s="324">
        <v>14.4</v>
      </c>
    </row>
    <row r="60" spans="1:14">
      <c r="A60" s="248"/>
      <c r="B60" s="244"/>
      <c r="C60" s="244"/>
      <c r="D60" s="244"/>
      <c r="E60" s="244"/>
      <c r="F60" s="244"/>
      <c r="G60" s="325"/>
      <c r="H60" s="326" t="s">
        <v>535</v>
      </c>
      <c r="I60" s="333">
        <v>6669303</v>
      </c>
      <c r="J60" s="328">
        <v>17681</v>
      </c>
      <c r="K60" s="329">
        <v>-36.700000000000003</v>
      </c>
      <c r="L60" s="330">
        <v>25872</v>
      </c>
      <c r="M60" s="331">
        <v>10.8</v>
      </c>
      <c r="N60" s="332">
        <v>-47.5</v>
      </c>
    </row>
    <row r="61" spans="1:14">
      <c r="A61" s="248"/>
      <c r="B61" s="244"/>
      <c r="C61" s="244"/>
      <c r="D61" s="244"/>
      <c r="E61" s="244"/>
      <c r="F61" s="244"/>
      <c r="G61" s="310" t="s">
        <v>540</v>
      </c>
      <c r="H61" s="334"/>
      <c r="I61" s="335">
        <v>13593504</v>
      </c>
      <c r="J61" s="336">
        <v>35919</v>
      </c>
      <c r="K61" s="337">
        <v>8.6999999999999993</v>
      </c>
      <c r="L61" s="338">
        <v>46402</v>
      </c>
      <c r="M61" s="339">
        <v>1.9</v>
      </c>
      <c r="N61" s="324">
        <v>6.8</v>
      </c>
    </row>
    <row r="62" spans="1:14">
      <c r="A62" s="248"/>
      <c r="B62" s="244"/>
      <c r="C62" s="244"/>
      <c r="D62" s="244"/>
      <c r="E62" s="244"/>
      <c r="F62" s="244"/>
      <c r="G62" s="325"/>
      <c r="H62" s="326" t="s">
        <v>535</v>
      </c>
      <c r="I62" s="327">
        <v>7262409</v>
      </c>
      <c r="J62" s="328">
        <v>19180</v>
      </c>
      <c r="K62" s="329">
        <v>8.6</v>
      </c>
      <c r="L62" s="330">
        <v>24498</v>
      </c>
      <c r="M62" s="331">
        <v>-0.8</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140" t="s">
        <v>3</v>
      </c>
      <c r="D47" s="1140"/>
      <c r="E47" s="1141"/>
      <c r="F47" s="11">
        <v>8.4600000000000009</v>
      </c>
      <c r="G47" s="12">
        <v>10.119999999999999</v>
      </c>
      <c r="H47" s="12">
        <v>11.52</v>
      </c>
      <c r="I47" s="12">
        <v>12.41</v>
      </c>
      <c r="J47" s="13">
        <v>12.68</v>
      </c>
    </row>
    <row r="48" spans="2:10" ht="57.75" customHeight="1">
      <c r="B48" s="14"/>
      <c r="C48" s="1142" t="s">
        <v>4</v>
      </c>
      <c r="D48" s="1142"/>
      <c r="E48" s="1143"/>
      <c r="F48" s="15">
        <v>2.13</v>
      </c>
      <c r="G48" s="16">
        <v>1.5</v>
      </c>
      <c r="H48" s="16">
        <v>0.67</v>
      </c>
      <c r="I48" s="16">
        <v>1.99</v>
      </c>
      <c r="J48" s="17">
        <v>0.56000000000000005</v>
      </c>
    </row>
    <row r="49" spans="2:10" ht="57.75" customHeight="1" thickBot="1">
      <c r="B49" s="18"/>
      <c r="C49" s="1144" t="s">
        <v>5</v>
      </c>
      <c r="D49" s="1144"/>
      <c r="E49" s="1145"/>
      <c r="F49" s="19">
        <v>1.58</v>
      </c>
      <c r="G49" s="20">
        <v>1.06</v>
      </c>
      <c r="H49" s="20">
        <v>0.55000000000000004</v>
      </c>
      <c r="I49" s="20">
        <v>2.2999999999999998</v>
      </c>
      <c r="J49" s="21" t="s">
        <v>547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38" sqref="K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152" t="s">
        <v>548</v>
      </c>
      <c r="D34" s="1152"/>
      <c r="E34" s="1153"/>
      <c r="F34" s="32" t="s">
        <v>549</v>
      </c>
      <c r="G34" s="33" t="s">
        <v>550</v>
      </c>
      <c r="H34" s="33" t="s">
        <v>551</v>
      </c>
      <c r="I34" s="33" t="s">
        <v>552</v>
      </c>
      <c r="J34" s="34" t="s">
        <v>552</v>
      </c>
      <c r="K34" s="22"/>
      <c r="L34" s="22"/>
      <c r="M34" s="22"/>
      <c r="N34" s="22"/>
      <c r="O34" s="22"/>
      <c r="P34" s="22"/>
    </row>
    <row r="35" spans="1:16" ht="39" customHeight="1">
      <c r="A35" s="22"/>
      <c r="B35" s="35"/>
      <c r="C35" s="1146" t="s">
        <v>553</v>
      </c>
      <c r="D35" s="1147"/>
      <c r="E35" s="1148"/>
      <c r="F35" s="36">
        <v>0</v>
      </c>
      <c r="G35" s="37">
        <v>0</v>
      </c>
      <c r="H35" s="37" t="s">
        <v>554</v>
      </c>
      <c r="I35" s="37" t="s">
        <v>555</v>
      </c>
      <c r="J35" s="38" t="s">
        <v>556</v>
      </c>
      <c r="K35" s="22"/>
      <c r="L35" s="22"/>
      <c r="M35" s="22"/>
      <c r="N35" s="22"/>
      <c r="O35" s="22"/>
      <c r="P35" s="22"/>
    </row>
    <row r="36" spans="1:16" ht="39" customHeight="1">
      <c r="A36" s="22"/>
      <c r="B36" s="35"/>
      <c r="C36" s="1146" t="s">
        <v>557</v>
      </c>
      <c r="D36" s="1147"/>
      <c r="E36" s="1148"/>
      <c r="F36" s="36" t="s">
        <v>558</v>
      </c>
      <c r="G36" s="37" t="s">
        <v>559</v>
      </c>
      <c r="H36" s="37" t="s">
        <v>560</v>
      </c>
      <c r="I36" s="37" t="s">
        <v>561</v>
      </c>
      <c r="J36" s="38" t="s">
        <v>562</v>
      </c>
      <c r="K36" s="22"/>
      <c r="L36" s="22"/>
      <c r="M36" s="22"/>
      <c r="N36" s="22"/>
      <c r="O36" s="22"/>
      <c r="P36" s="22"/>
    </row>
    <row r="37" spans="1:16" ht="39" customHeight="1">
      <c r="A37" s="22"/>
      <c r="B37" s="35"/>
      <c r="C37" s="1146" t="s">
        <v>563</v>
      </c>
      <c r="D37" s="1147"/>
      <c r="E37" s="1148"/>
      <c r="F37" s="36" t="s">
        <v>564</v>
      </c>
      <c r="G37" s="37" t="s">
        <v>565</v>
      </c>
      <c r="H37" s="37" t="s">
        <v>566</v>
      </c>
      <c r="I37" s="37" t="s">
        <v>567</v>
      </c>
      <c r="J37" s="38" t="s">
        <v>567</v>
      </c>
      <c r="K37" s="22"/>
      <c r="L37" s="22"/>
      <c r="M37" s="22"/>
      <c r="N37" s="22"/>
      <c r="O37" s="22"/>
      <c r="P37" s="22"/>
    </row>
    <row r="38" spans="1:16" ht="39" customHeight="1">
      <c r="A38" s="22"/>
      <c r="B38" s="35"/>
      <c r="C38" s="1146" t="s">
        <v>568</v>
      </c>
      <c r="D38" s="1147"/>
      <c r="E38" s="1148"/>
      <c r="F38" s="36" t="s">
        <v>569</v>
      </c>
      <c r="G38" s="37" t="s">
        <v>570</v>
      </c>
      <c r="H38" s="37" t="s">
        <v>570</v>
      </c>
      <c r="I38" s="37" t="s">
        <v>571</v>
      </c>
      <c r="J38" s="38" t="s">
        <v>572</v>
      </c>
      <c r="K38" s="22"/>
      <c r="L38" s="22"/>
      <c r="M38" s="22"/>
      <c r="N38" s="22"/>
      <c r="O38" s="22"/>
      <c r="P38" s="22"/>
    </row>
    <row r="39" spans="1:16" ht="39" customHeight="1">
      <c r="A39" s="22"/>
      <c r="B39" s="35"/>
      <c r="C39" s="1146" t="s">
        <v>573</v>
      </c>
      <c r="D39" s="1147"/>
      <c r="E39" s="1148"/>
      <c r="F39" s="36">
        <v>4.63</v>
      </c>
      <c r="G39" s="37">
        <v>4.7300000000000004</v>
      </c>
      <c r="H39" s="37">
        <v>4.7699999999999996</v>
      </c>
      <c r="I39" s="37">
        <v>4.96</v>
      </c>
      <c r="J39" s="38">
        <v>4.97</v>
      </c>
      <c r="K39" s="22"/>
      <c r="L39" s="22"/>
      <c r="M39" s="22"/>
      <c r="N39" s="22"/>
      <c r="O39" s="22"/>
      <c r="P39" s="22"/>
    </row>
    <row r="40" spans="1:16" ht="39" customHeight="1">
      <c r="A40" s="22"/>
      <c r="B40" s="35"/>
      <c r="C40" s="1146" t="s">
        <v>574</v>
      </c>
      <c r="D40" s="1147"/>
      <c r="E40" s="1148"/>
      <c r="F40" s="36">
        <v>5.0999999999999996</v>
      </c>
      <c r="G40" s="37">
        <v>4.33</v>
      </c>
      <c r="H40" s="37">
        <v>4.45</v>
      </c>
      <c r="I40" s="37">
        <v>4.6900000000000004</v>
      </c>
      <c r="J40" s="38">
        <v>4.82</v>
      </c>
      <c r="K40" s="22"/>
      <c r="L40" s="22"/>
      <c r="M40" s="22"/>
      <c r="N40" s="22"/>
      <c r="O40" s="22"/>
      <c r="P40" s="22"/>
    </row>
    <row r="41" spans="1:16" ht="39" customHeight="1">
      <c r="A41" s="22"/>
      <c r="B41" s="35"/>
      <c r="C41" s="1146" t="s">
        <v>575</v>
      </c>
      <c r="D41" s="1147"/>
      <c r="E41" s="1148"/>
      <c r="F41" s="36">
        <v>3.34</v>
      </c>
      <c r="G41" s="37">
        <v>2.75</v>
      </c>
      <c r="H41" s="37">
        <v>1.94</v>
      </c>
      <c r="I41" s="37">
        <v>3.26</v>
      </c>
      <c r="J41" s="38">
        <v>1.85</v>
      </c>
      <c r="K41" s="22"/>
      <c r="L41" s="22"/>
      <c r="M41" s="22"/>
      <c r="N41" s="22"/>
      <c r="O41" s="22"/>
      <c r="P41" s="22"/>
    </row>
    <row r="42" spans="1:16" ht="39" customHeight="1">
      <c r="A42" s="22"/>
      <c r="B42" s="39"/>
      <c r="C42" s="1146" t="s">
        <v>576</v>
      </c>
      <c r="D42" s="1147"/>
      <c r="E42" s="1148"/>
      <c r="F42" s="36" t="s">
        <v>550</v>
      </c>
      <c r="G42" s="37" t="s">
        <v>577</v>
      </c>
      <c r="H42" s="37" t="s">
        <v>503</v>
      </c>
      <c r="I42" s="37" t="s">
        <v>503</v>
      </c>
      <c r="J42" s="38" t="s">
        <v>503</v>
      </c>
      <c r="K42" s="22"/>
      <c r="L42" s="22"/>
      <c r="M42" s="22"/>
      <c r="N42" s="22"/>
      <c r="O42" s="22"/>
      <c r="P42" s="22"/>
    </row>
    <row r="43" spans="1:16" ht="39" customHeight="1" thickBot="1">
      <c r="A43" s="22"/>
      <c r="B43" s="40"/>
      <c r="C43" s="1149" t="s">
        <v>578</v>
      </c>
      <c r="D43" s="1150"/>
      <c r="E43" s="1151"/>
      <c r="F43" s="41">
        <v>0.27</v>
      </c>
      <c r="G43" s="42">
        <v>0.04</v>
      </c>
      <c r="H43" s="42">
        <v>1.26</v>
      </c>
      <c r="I43" s="42">
        <v>1.93</v>
      </c>
      <c r="J43" s="43">
        <v>1.79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 zoomScale="70" zoomScaleNormal="70" zoomScaleSheetLayoutView="55" workbookViewId="0">
      <selection activeCell="N49" sqref="N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162" t="s">
        <v>11</v>
      </c>
      <c r="C45" s="1163"/>
      <c r="D45" s="58"/>
      <c r="E45" s="1168" t="s">
        <v>12</v>
      </c>
      <c r="F45" s="1168"/>
      <c r="G45" s="1168"/>
      <c r="H45" s="1168"/>
      <c r="I45" s="1168"/>
      <c r="J45" s="1169"/>
      <c r="K45" s="59">
        <v>15355</v>
      </c>
      <c r="L45" s="60">
        <v>15684</v>
      </c>
      <c r="M45" s="60">
        <v>15515</v>
      </c>
      <c r="N45" s="60">
        <v>15257</v>
      </c>
      <c r="O45" s="61">
        <v>15804</v>
      </c>
      <c r="P45" s="48"/>
      <c r="Q45" s="48"/>
      <c r="R45" s="48"/>
      <c r="S45" s="48"/>
      <c r="T45" s="48"/>
      <c r="U45" s="48"/>
    </row>
    <row r="46" spans="1:21" ht="30.75" customHeight="1">
      <c r="A46" s="48"/>
      <c r="B46" s="1164"/>
      <c r="C46" s="1165"/>
      <c r="D46" s="62"/>
      <c r="E46" s="1156" t="s">
        <v>13</v>
      </c>
      <c r="F46" s="1156"/>
      <c r="G46" s="1156"/>
      <c r="H46" s="1156"/>
      <c r="I46" s="1156"/>
      <c r="J46" s="1157"/>
      <c r="K46" s="63" t="s">
        <v>503</v>
      </c>
      <c r="L46" s="64" t="s">
        <v>503</v>
      </c>
      <c r="M46" s="64" t="s">
        <v>503</v>
      </c>
      <c r="N46" s="64" t="s">
        <v>503</v>
      </c>
      <c r="O46" s="65" t="s">
        <v>503</v>
      </c>
      <c r="P46" s="48"/>
      <c r="Q46" s="48"/>
      <c r="R46" s="48"/>
      <c r="S46" s="48"/>
      <c r="T46" s="48"/>
      <c r="U46" s="48"/>
    </row>
    <row r="47" spans="1:21" ht="30.75" customHeight="1">
      <c r="A47" s="48"/>
      <c r="B47" s="1164"/>
      <c r="C47" s="1165"/>
      <c r="D47" s="62"/>
      <c r="E47" s="1156" t="s">
        <v>14</v>
      </c>
      <c r="F47" s="1156"/>
      <c r="G47" s="1156"/>
      <c r="H47" s="1156"/>
      <c r="I47" s="1156"/>
      <c r="J47" s="1157"/>
      <c r="K47" s="63" t="s">
        <v>503</v>
      </c>
      <c r="L47" s="64" t="s">
        <v>503</v>
      </c>
      <c r="M47" s="64" t="s">
        <v>503</v>
      </c>
      <c r="N47" s="64" t="s">
        <v>503</v>
      </c>
      <c r="O47" s="65" t="s">
        <v>503</v>
      </c>
      <c r="P47" s="48"/>
      <c r="Q47" s="48"/>
      <c r="R47" s="48"/>
      <c r="S47" s="48"/>
      <c r="T47" s="48"/>
      <c r="U47" s="48"/>
    </row>
    <row r="48" spans="1:21" ht="30.75" customHeight="1">
      <c r="A48" s="48"/>
      <c r="B48" s="1164"/>
      <c r="C48" s="1165"/>
      <c r="D48" s="62"/>
      <c r="E48" s="1156" t="s">
        <v>15</v>
      </c>
      <c r="F48" s="1156"/>
      <c r="G48" s="1156"/>
      <c r="H48" s="1156"/>
      <c r="I48" s="1156"/>
      <c r="J48" s="1157"/>
      <c r="K48" s="63">
        <v>6154</v>
      </c>
      <c r="L48" s="64">
        <v>6158</v>
      </c>
      <c r="M48" s="64">
        <v>6162</v>
      </c>
      <c r="N48" s="64">
        <v>6263</v>
      </c>
      <c r="O48" s="65">
        <v>6371</v>
      </c>
      <c r="P48" s="48"/>
      <c r="Q48" s="48"/>
      <c r="R48" s="48"/>
      <c r="S48" s="48"/>
      <c r="T48" s="48"/>
      <c r="U48" s="48"/>
    </row>
    <row r="49" spans="1:21" ht="30.75" customHeight="1">
      <c r="A49" s="48"/>
      <c r="B49" s="1164"/>
      <c r="C49" s="1165"/>
      <c r="D49" s="62"/>
      <c r="E49" s="1156" t="s">
        <v>16</v>
      </c>
      <c r="F49" s="1156"/>
      <c r="G49" s="1156"/>
      <c r="H49" s="1156"/>
      <c r="I49" s="1156"/>
      <c r="J49" s="1157"/>
      <c r="K49" s="63" t="s">
        <v>503</v>
      </c>
      <c r="L49" s="64" t="s">
        <v>503</v>
      </c>
      <c r="M49" s="64" t="s">
        <v>503</v>
      </c>
      <c r="N49" s="64" t="s">
        <v>503</v>
      </c>
      <c r="O49" s="65" t="s">
        <v>503</v>
      </c>
      <c r="P49" s="48"/>
      <c r="Q49" s="48"/>
      <c r="R49" s="48"/>
      <c r="S49" s="48"/>
      <c r="T49" s="48"/>
      <c r="U49" s="48"/>
    </row>
    <row r="50" spans="1:21" ht="30.75" customHeight="1">
      <c r="A50" s="48"/>
      <c r="B50" s="1164"/>
      <c r="C50" s="1165"/>
      <c r="D50" s="62"/>
      <c r="E50" s="1156" t="s">
        <v>17</v>
      </c>
      <c r="F50" s="1156"/>
      <c r="G50" s="1156"/>
      <c r="H50" s="1156"/>
      <c r="I50" s="1156"/>
      <c r="J50" s="1157"/>
      <c r="K50" s="63">
        <v>151</v>
      </c>
      <c r="L50" s="64">
        <v>75</v>
      </c>
      <c r="M50" s="64">
        <v>8</v>
      </c>
      <c r="N50" s="64">
        <v>5</v>
      </c>
      <c r="O50" s="65">
        <v>8</v>
      </c>
      <c r="P50" s="48"/>
      <c r="Q50" s="48"/>
      <c r="R50" s="48"/>
      <c r="S50" s="48"/>
      <c r="T50" s="48"/>
      <c r="U50" s="48"/>
    </row>
    <row r="51" spans="1:21" ht="30.75" customHeight="1">
      <c r="A51" s="48"/>
      <c r="B51" s="1166"/>
      <c r="C51" s="1167"/>
      <c r="D51" s="66"/>
      <c r="E51" s="1156" t="s">
        <v>18</v>
      </c>
      <c r="F51" s="1156"/>
      <c r="G51" s="1156"/>
      <c r="H51" s="1156"/>
      <c r="I51" s="1156"/>
      <c r="J51" s="1157"/>
      <c r="K51" s="63">
        <v>19</v>
      </c>
      <c r="L51" s="64">
        <v>12</v>
      </c>
      <c r="M51" s="64">
        <v>6</v>
      </c>
      <c r="N51" s="64">
        <v>2</v>
      </c>
      <c r="O51" s="65">
        <v>2</v>
      </c>
      <c r="P51" s="48"/>
      <c r="Q51" s="48"/>
      <c r="R51" s="48"/>
      <c r="S51" s="48"/>
      <c r="T51" s="48"/>
      <c r="U51" s="48"/>
    </row>
    <row r="52" spans="1:21" ht="30.75" customHeight="1">
      <c r="A52" s="48"/>
      <c r="B52" s="1154" t="s">
        <v>19</v>
      </c>
      <c r="C52" s="1155"/>
      <c r="D52" s="66"/>
      <c r="E52" s="1156" t="s">
        <v>20</v>
      </c>
      <c r="F52" s="1156"/>
      <c r="G52" s="1156"/>
      <c r="H52" s="1156"/>
      <c r="I52" s="1156"/>
      <c r="J52" s="1157"/>
      <c r="K52" s="63">
        <v>13834</v>
      </c>
      <c r="L52" s="64">
        <v>14334</v>
      </c>
      <c r="M52" s="64">
        <v>14007</v>
      </c>
      <c r="N52" s="64">
        <v>14037</v>
      </c>
      <c r="O52" s="65">
        <v>14308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7845</v>
      </c>
      <c r="L53" s="69">
        <v>7595</v>
      </c>
      <c r="M53" s="69">
        <v>7684</v>
      </c>
      <c r="N53" s="69">
        <v>7490</v>
      </c>
      <c r="O53" s="70">
        <v>7877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財政課山路</cp:lastModifiedBy>
  <dcterms:created xsi:type="dcterms:W3CDTF">2016-02-15T01:53:15Z</dcterms:created>
  <dcterms:modified xsi:type="dcterms:W3CDTF">2016-04-27T10:53:46Z</dcterms:modified>
  <cp:category/>
</cp:coreProperties>
</file>