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CO34" i="9"/>
  <c r="BW34" i="9"/>
  <c r="BW35" i="9" s="1"/>
  <c r="BW36" i="9" s="1"/>
  <c r="BW37" i="9" s="1"/>
  <c r="BW38" i="9" s="1"/>
  <c r="BW39" i="9" s="1"/>
  <c r="BW40" i="9" s="1"/>
  <c r="BW41" i="9" s="1"/>
  <c r="C34" i="9"/>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<sst xmlns="http://schemas.openxmlformats.org/spreadsheetml/2006/main" count="1025" uniqueCount="549">
  <si>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</si>
  <si>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</si>
  <si>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</si>
  <si>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</si>
  <si>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</si>
  <si>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</si>
  <si>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</si>
  <si>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</si>
  <si>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</si>
  <si>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</si>
  <si>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</si>
  <si>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</si>
  <si>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</si>
  <si>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</si>
  <si>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</si>
  <si>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</si>
  <si>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</si>
  <si>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</si>
  <si>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</si>
  <si>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</si>
  <si>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</si>
  <si>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</si>
  <si>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</si>
  <si>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</si>
  <si>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</si>
  <si>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</si>
  <si>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</si>
  <si>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</si>
  <si>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</si>
  <si>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</si>
  <si>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</si>
  <si>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</si>
  <si>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</si>
  <si>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</si>
  <si>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</si>
  <si>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</si>
  <si>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</si>
  <si>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</si>
  <si>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</si>
  <si>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</si>
  <si>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</si>
  <si>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</si>
  <si>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</si>
  <si>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</si>
  <si>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</si>
  <si>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</si>
  <si>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</si>
  <si>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</si>
  <si>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</si>
  <si>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</si>
  <si>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</si>
  <si>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</si>
  <si>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</si>
  <si>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</si>
  <si>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</si>
  <si>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</si>
  <si>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</si>
  <si>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</si>
  <si>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</si>
  <si>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</si>
  <si>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</si>
  <si>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</si>
  <si>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</si>
  <si>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</si>
  <si>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</si>
  <si>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</si>
  <si>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</si>
  <si>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</si>
  <si>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</si>
  <si>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</si>
  <si>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</si>
  <si>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</si>
  <si>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</si>
  <si>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</si>
  <si>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</si>
  <si>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</si>
  <si>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</si>
  <si>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</si>
  <si>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</si>
  <si>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</si>
  <si>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</si>
  <si>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</si>
  <si>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</si>
  <si>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</si>
  <si>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</si>
  <si>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</si>
  <si>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</si>
  <si>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</si>
  <si>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</si>
  <si>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</si>
  <si>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</si>
  <si>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</si>
  <si>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</si>
  <si>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</si>
  <si>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</si>
  <si>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</si>
  <si>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</si>
  <si>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</si>
  <si>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</si>
  <si>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</si>
  <si>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</si>
  <si>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</si>
  <si>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</si>
  <si>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</si>
  <si>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</si>
  <si>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</si>
  <si>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</si>
  <si>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</si>
  <si>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</si>
  <si>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</si>
  <si>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</si>
  <si>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</si>
  <si>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</si>
  <si>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</si>
  <si>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</si>
  <si>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</si>
  <si>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</si>
  <si>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</si>
  <si>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</si>
  <si>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</si>
  <si>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</si>
  <si>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</si>
  <si>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</si>
  <si>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</si>
  <si>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</si>
  <si>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</si>
  <si>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</si>
  <si>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</si>
  <si>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</si>
  <si>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</si>
  <si>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</si>
  <si>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</si>
  <si>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</si>
  <si>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</si>
  <si>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</si>
  <si>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</si>
  <si>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</si>
  <si>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</si>
  <si>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</si>
  <si>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</si>
  <si>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</si>
  <si>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</si>
  <si>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</si>
  <si>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</si>
  <si>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</si>
  <si>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</si>
  <si>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</si>
  <si>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</si>
  <si>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</si>
  <si>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</si>
  <si>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</si>
  <si>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</si>
  <si>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</si>
  <si>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</si>
  <si>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</si>
  <si>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</si>
  <si>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</si>
  <si>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</si>
  <si>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</si>
  <si>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</si>
  <si>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</si>
  <si>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</si>
  <si>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</si>
  <si>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</si>
  <si>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</si>
  <si>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</si>
  <si>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</si>
  <si>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</si>
  <si>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</si>
  <si>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</si>
  <si>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</si>
  <si>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</si>
  <si>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</si>
  <si>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</si>
  <si>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</si>
  <si>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</si>
  <si>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</si>
  <si>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</si>
  <si>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</si>
  <si>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</si>
  <si>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</si>
  <si>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</si>
  <si>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</si>
  <si>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</si>
  <si>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</si>
  <si>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</si>
  <si>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</si>
  <si>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</si>
  <si>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</si>
  <si>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</si>
  <si>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</si>
  <si>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</si>
  <si>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</si>
  <si>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</si>
  <si>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</si>
  <si>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</si>
  <si>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</si>
  <si>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</si>
  <si>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</si>
  <si>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</si>
  <si>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</si>
  <si>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</si>
  <si>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</si>
  <si>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</si>
  <si>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</si>
  <si>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</si>
  <si>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</si>
  <si>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</si>
  <si>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</si>
  <si>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</si>
  <si>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</si>
  <si>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</si>
  <si>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</si>
  <si>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</si>
  <si>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</si>
  <si>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</si>
  <si>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</si>
  <si>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</si>
  <si>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</si>
  <si>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</si>
  <si>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</si>
  <si>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</si>
  <si>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</si>
  <si>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</si>
  <si>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</si>
  <si>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</si>
  <si>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</si>
  <si>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</si>
  <si>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</si>
  <si>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</si>
  <si>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</si>
  <si>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</si>
  <si>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</si>
  <si>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</si>
  <si>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</si>
  <si>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</si>
  <si>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</si>
  <si>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</si>
  <si>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</si>
  <si>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</si>
  <si>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</si>
  <si>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</si>
  <si>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</si>
  <si>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</si>
  <si>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</si>
  <si>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</si>
  <si>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</si>
  <si>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</si>
  <si>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</si>
  <si>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</si>
  <si>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</si>
  <si>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</si>
  <si>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</si>
  <si>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</si>
  <si>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</si>
  <si>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</si>
  <si>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</si>
  <si>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</si>
  <si>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</si>
  <si>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</si>
  <si>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</si>
  <si>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</si>
  <si>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</si>
  <si>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</si>
  <si>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</si>
  <si>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</si>
  <si>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</si>
  <si>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</si>
  <si>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</si>
  <si>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</si>
  <si>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</si>
  <si>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</si>
  <si>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</si>
  <si>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</si>
  <si>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</si>
  <si>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</si>
  <si>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</si>
  <si>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</si>
  <si>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</si>
  <si>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</si>
  <si>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</si>
  <si>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</si>
  <si>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</si>
  <si>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</si>
  <si>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</si>
  <si>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</si>
  <si>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</si>
  <si>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</si>
  <si>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</si>
  <si>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</si>
  <si>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</si>
  <si>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</si>
  <si>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</si>
  <si>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</si>
  <si>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</si>
  <si>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</si>
  <si>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</si>
  <si>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</si>
  <si>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</si>
  <si>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</si>
  <si>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</si>
  <si>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</si>
  <si>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</si>
  <si>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</si>
  <si>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</si>
  <si>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</si>
  <si>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</si>
  <si>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</si>
  <si>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</si>
  <si>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</si>
  <si>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</si>
  <si>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</si>
  <si>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</si>
  <si>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</si>
  <si>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</si>
  <si>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</si>
  <si>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</si>
  <si>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</si>
  <si>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</si>
  <si>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</si>
  <si>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</si>
  <si>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</si>
  <si>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</si>
  <si>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</si>
  <si>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</si>
  <si>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</si>
  <si>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</si>
  <si>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</si>
  <si>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</si>
  <si>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</si>
  <si>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</si>
  <si>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</si>
  <si>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</si>
  <si>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</si>
  <si>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</si>
  <si>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</si>
  <si>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</si>
  <si>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</si>
  <si>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</si>
  <si>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</si>
  <si>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</si>
  <si>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</si>
  <si>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</si>
  <si>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</si>
  <si>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</si>
  <si>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</si>
  <si>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</si>
  <si>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</si>
  <si>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</si>
  <si>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</si>
  <si>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</si>
  <si>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</si>
  <si>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</si>
  <si>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</si>
  <si>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</si>
  <si>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</si>
  <si>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</si>
  <si>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</si>
  <si>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</si>
  <si>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</si>
  <si>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</si>
  <si>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</si>
  <si>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</si>
  <si>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</si>
  <si>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</si>
  <si>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</si>
  <si>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</si>
  <si>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</si>
  <si>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</si>
  <si>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</si>
  <si>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</si>
  <si>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</si>
  <si>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</si>
  <si>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</si>
  <si>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</si>
  <si>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</si>
  <si>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</si>
  <si>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</si>
  <si>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</si>
  <si>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</si>
  <si>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</si>
  <si>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</si>
  <si>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</si>
  <si>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</si>
  <si>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</si>
  <si>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</si>
  <si>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</si>
  <si>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</si>
  <si>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</si>
  <si>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</si>
  <si>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</si>
  <si>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</si>
  <si>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</si>
  <si>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</si>
  <si>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</si>
  <si>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</si>
  <si>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</si>
  <si>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</si>
  <si>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</si>
  <si>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</si>
  <si>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</si>
  <si>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</si>
  <si>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</si>
  <si>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</si>
  <si>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</si>
  <si>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</si>
  <si>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</si>
  <si>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</si>
  <si>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</si>
  <si>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</si>
  <si>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</si>
  <si>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</si>
  <si>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</si>
  <si>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</si>
  <si>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</si>
  <si>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</si>
  <si>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</si>
  <si>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</si>
  <si>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</si>
  <si>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</si>
  <si>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</si>
  <si>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</si>
  <si>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</si>
  <si>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</si>
  <si>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</si>
  <si>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</si>
  <si>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</si>
  <si>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</si>
  <si>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</si>
  <si>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</si>
  <si>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</si>
  <si>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</si>
  <si>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</si>
  <si>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</si>
  <si>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</si>
  <si>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</si>
  <si>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</si>
  <si>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</si>
  <si>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</si>
  <si>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</si>
  <si>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</si>
  <si>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</si>
  <si>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</si>
  <si>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</si>
  <si>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</si>
  <si>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</si>
  <si>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</si>
  <si>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</si>
  <si>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</si>
  <si>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</si>
  <si>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</si>
  <si>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</si>
  <si>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</si>
  <si>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</si>
  <si>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</si>
  <si>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</si>
  <si>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</si>
  <si>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</si>
  <si>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</si>
  <si>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</si>
  <si>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</si>
  <si>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</si>
  <si>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</si>
  <si>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</si>
  <si>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</si>
  <si>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</si>
  <si>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</si>
  <si>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</si>
  <si>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</si>
  <si>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</si>
  <si>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</si>
  <si>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</si>
  <si>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</si>
  <si>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</si>
  <si>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</si>
  <si>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</si>
  <si>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</si>
  <si>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</si>
  <si>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</si>
  <si>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</si>
  <si>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</si>
  <si>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</si>
  <si>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</si>
  <si>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</si>
  <si>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</si>
  <si>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</si>
  <si>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</si>
  <si>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</si>
  <si>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</si>
  <si>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</si>
  <si>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</si>
  <si>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</si>
  <si>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</si>
  <si>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</si>
  <si>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</si>
  <si>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</si>
  <si>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</si>
  <si>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</si>
  <si>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</si>
  <si>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</si>
  <si>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</si>
  <si>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</si>
  <si>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</si>
  <si>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</si>
  <si>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</si>
  <si>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</si>
  <si>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</si>
  <si>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</si>
  <si>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</si>
  <si>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</si>
  <si>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</si>
  <si>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</si>
  <si>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</si>
  <si>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</si>
  <si>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</si>
  <si>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</si>
  <si>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</si>
  <si>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</si>
  <si>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</si>
  <si>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</si>
  <si>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</si>
  <si>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</si>
  <si>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</si>
  <si>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0.33</t>
  </si>
  <si>
    <t>▲ 1.30</t>
  </si>
  <si>
    <t>高野町国民健康保険特別会計</t>
  </si>
  <si>
    <t>一般会計</t>
  </si>
  <si>
    <t>高野町水道事業会計</t>
  </si>
  <si>
    <t>高野町国民健康保険高野山総合診療所特別会計</t>
  </si>
  <si>
    <t>高野町介護保険特別会計</t>
  </si>
  <si>
    <t>高野町後期高齢者医療特別会計</t>
  </si>
  <si>
    <t>高野町下水道特別会計</t>
  </si>
  <si>
    <t>高野町国民健康保険富貴診療所特別会計</t>
  </si>
  <si>
    <t>その他会計（赤字）</t>
  </si>
  <si>
    <t>その他会計（黒字）</t>
  </si>
  <si>
    <t>和歌山県市町村総合事務組合</t>
    <rPh sb="0" eb="3">
      <t>ワカヤマ</t>
    </rPh>
    <rPh sb="3" eb="7">
      <t>ケンシチョウソン</t>
    </rPh>
    <rPh sb="7" eb="9">
      <t>ソウゴウ</t>
    </rPh>
    <rPh sb="9" eb="11">
      <t>ジム</t>
    </rPh>
    <rPh sb="11" eb="13">
      <t>クミアイ</t>
    </rPh>
    <phoneticPr fontId="24"/>
  </si>
  <si>
    <t>和歌山地方税回収機構</t>
    <rPh sb="0" eb="3">
      <t>ワカヤマ</t>
    </rPh>
    <rPh sb="3" eb="5">
      <t>チホウ</t>
    </rPh>
    <rPh sb="5" eb="6">
      <t>ゼイ</t>
    </rPh>
    <rPh sb="6" eb="8">
      <t>カイシュウ</t>
    </rPh>
    <rPh sb="8" eb="10">
      <t>キコウ</t>
    </rPh>
    <phoneticPr fontId="24"/>
  </si>
  <si>
    <t>橋本周辺広域市町村圏組合</t>
    <rPh sb="0" eb="2">
      <t>ハシモト</t>
    </rPh>
    <rPh sb="2" eb="4">
      <t>シュウヘン</t>
    </rPh>
    <rPh sb="4" eb="6">
      <t>コウイキ</t>
    </rPh>
    <rPh sb="6" eb="10">
      <t>シチョウソンケン</t>
    </rPh>
    <rPh sb="10" eb="12">
      <t>クミアイ</t>
    </rPh>
    <phoneticPr fontId="24"/>
  </si>
  <si>
    <t>伊都郡町村及び橋本市老人福祉施設事務組合(国城寮)</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2">
      <t>クニ</t>
    </rPh>
    <rPh sb="22" eb="23">
      <t>シロ</t>
    </rPh>
    <rPh sb="23" eb="24">
      <t>リョウ</t>
    </rPh>
    <phoneticPr fontId="24"/>
  </si>
  <si>
    <t>伊都郡町村及び橋本市児童福祉施設事務組合（わかくさ）</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</si>
  <si>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</si>
  <si>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</si>
  <si>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24"/>
  </si>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</sst>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167200</c:v>
                </c:pt>
                <c:pt idx="1">
                  <c:v>168916</c:v>
                </c:pt>
                <c:pt idx="2">
                  <c:v>88988</c:v>
                </c:pt>
                <c:pt idx="3">
                  <c:v>99663</c:v>
                </c:pt>
                <c:pt idx="4">
                  <c:v>183041</c:v>
                </c:pt>
              </c:numCache>
            </c:numRef>
          </c:val>
          <c:smooth val="0"/>
        </c:ser>
        <c:dLbls>
          <c:showLegendKey val="0"/>
          <c:showVal val="0"/>
          <c:showCatName val="0"/>
          <c:showSerName val="0"/>
          <c:showPercent val="0"/>
          <c:showBubbleSize val="0"/>
        </c:dLbls>
        <c:marker val="1"/>
        <c:smooth val="0"/>
        <c:axId val="131787392"/>
        <c:axId val="127509248"/>
      </c:lineChart>
      <c:catAx>
        <c:axId val="131787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09248"/>
        <c:crosses val="autoZero"/>
        <c:auto val="1"/>
        <c:lblAlgn val="ctr"/>
        <c:lblOffset val="100"/>
        <c:tickLblSkip val="1"/>
        <c:tickMarkSkip val="1"/>
        <c:noMultiLvlLbl val="0"/>
      </c:catAx>
      <c:valAx>
        <c:axId val="127509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8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11.51</c:v>
                </c:pt>
                <c:pt idx="1">
                  <c:v>9.24</c:v>
                </c:pt>
                <c:pt idx="2">
                  <c:v>9.3000000000000007</c:v>
                </c:pt>
                <c:pt idx="3">
                  <c:v>3.85</c:v>
                </c:pt>
                <c:pt idx="4">
                  <c:v>6.42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29.76</c:v>
                </c:pt>
                <c:pt idx="1">
                  <c:v>45.02</c:v>
                </c:pt>
                <c:pt idx="2">
                  <c:v>54.21</c:v>
                </c:pt>
                <c:pt idx="3">
                  <c:v>60.22</c:v>
                </c:pt>
                <c:pt idx="4">
                  <c:v>55.92</c:v>
                </c:pt>
              </c:numCache>
            </c:numRef>
          </c:val>
        </c:ser>
        <c:dLbls>
          <c:showLegendKey val="0"/>
          <c:showVal val="0"/>
          <c:showCatName val="0"/>
          <c:showSerName val="0"/>
          <c:showPercent val="0"/>
          <c:showBubbleSize val="0"/>
        </c:dLbls>
        <c:gapWidth val="250"/>
        <c:overlap val="100"/>
        <c:axId val="132258048"/>
        <c:axId val="13226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1.52</c:v>
                </c:pt>
                <c:pt idx="1">
                  <c:v>14.2</c:v>
                </c:pt>
                <c:pt idx="2">
                  <c:v>7.36</c:v>
                </c:pt>
                <c:pt idx="3">
                  <c:v>-0.33</c:v>
                </c:pt>
                <c:pt idx="4">
                  <c:v>-1.3</c:v>
                </c:pt>
              </c:numCache>
            </c:numRef>
          </c:val>
          <c:smooth val="0"/>
        </c:ser>
        <c:dLbls>
          <c:showLegendKey val="0"/>
          <c:showVal val="0"/>
          <c:showCatName val="0"/>
          <c:showSerName val="0"/>
          <c:showPercent val="0"/>
          <c:showBubbleSize val="0"/>
        </c:dLbls>
        <c:marker val="1"/>
        <c:smooth val="0"/>
        <c:axId val="132258048"/>
        <c:axId val="132264320"/>
      </c:lineChart>
      <c:catAx>
        <c:axId val="1322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64320"/>
        <c:crosses val="autoZero"/>
        <c:auto val="1"/>
        <c:lblAlgn val="ctr"/>
        <c:lblOffset val="100"/>
        <c:tickLblSkip val="1"/>
        <c:tickMarkSkip val="1"/>
        <c:noMultiLvlLbl val="0"/>
      </c:catAx>
      <c:valAx>
        <c:axId val="13226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5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1.67</c:v>
                </c:pt>
                <c:pt idx="4">
                  <c:v>#N/A</c:v>
                </c:pt>
                <c:pt idx="5">
                  <c:v>2.06</c:v>
                </c:pt>
                <c:pt idx="6">
                  <c:v>#N/A</c:v>
                </c:pt>
                <c:pt idx="7">
                  <c:v>0.24</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0.27</c:v>
                </c:pt>
                <c:pt idx="2">
                  <c:v>#N/A</c:v>
                </c:pt>
                <c:pt idx="3">
                  <c:v>0.27</c:v>
                </c:pt>
                <c:pt idx="4">
                  <c:v>#N/A</c:v>
                </c:pt>
                <c:pt idx="5">
                  <c:v>0.25</c:v>
                </c:pt>
                <c:pt idx="6">
                  <c:v>#N/A</c:v>
                </c:pt>
                <c:pt idx="7">
                  <c:v>0.27</c:v>
                </c:pt>
                <c:pt idx="8">
                  <c:v>#N/A</c:v>
                </c:pt>
                <c:pt idx="9">
                  <c:v>0.16</c:v>
                </c:pt>
              </c:numCache>
            </c:numRef>
          </c:val>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0.27</c:v>
                </c:pt>
                <c:pt idx="2">
                  <c:v>#N/A</c:v>
                </c:pt>
                <c:pt idx="3">
                  <c:v>0.28000000000000003</c:v>
                </c:pt>
                <c:pt idx="4">
                  <c:v>#N/A</c:v>
                </c:pt>
                <c:pt idx="5">
                  <c:v>0.13</c:v>
                </c:pt>
                <c:pt idx="6">
                  <c:v>#N/A</c:v>
                </c:pt>
                <c:pt idx="7">
                  <c:v>0.11</c:v>
                </c:pt>
                <c:pt idx="8">
                  <c:v>#N/A</c:v>
                </c:pt>
                <c:pt idx="9">
                  <c:v>0.18</c:v>
                </c:pt>
              </c:numCache>
            </c:numRef>
          </c:val>
        </c:ser>
        <c:ser>
          <c:idx val="4"/>
          <c:order val="4"/>
          <c:tx>
            <c:strRef>
              <c:f>データシート!$A$31</c:f>
              <c:strCache>
                <c:ptCount val="1"/>
                <c:pt idx="0">
                  <c:v>高野町後期高齢者医療特別会計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0.15</c:v>
                </c:pt>
                <c:pt idx="4">
                  <c:v>#N/A</c:v>
                </c:pt>
                <c:pt idx="5">
                  <c:v>0.15</c:v>
                </c:pt>
                <c:pt idx="6">
                  <c:v>#N/A</c:v>
                </c:pt>
                <c:pt idx="7">
                  <c:v>0.18</c:v>
                </c:pt>
                <c:pt idx="8">
                  <c:v>#N/A</c:v>
                </c:pt>
                <c:pt idx="9">
                  <c:v>0.27</c:v>
                </c:pt>
              </c:numCache>
            </c:numRef>
          </c:val>
        </c:ser>
        <c:ser>
          <c:idx val="5"/>
          <c:order val="5"/>
          <c:tx>
            <c:strRef>
              <c:f>データシート!$A$32</c:f>
              <c:strCache>
                <c:ptCount val="1"/>
                <c:pt idx="0">
                  <c:v>高野町介護保険特別会計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0.89</c:v>
                </c:pt>
                <c:pt idx="2">
                  <c:v>#N/A</c:v>
                </c:pt>
                <c:pt idx="3">
                  <c:v>0.78</c:v>
                </c:pt>
                <c:pt idx="4">
                  <c:v>#N/A</c:v>
                </c:pt>
                <c:pt idx="5">
                  <c:v>0.21</c:v>
                </c:pt>
                <c:pt idx="6">
                  <c:v>#N/A</c:v>
                </c:pt>
                <c:pt idx="7">
                  <c:v>0.96</c:v>
                </c:pt>
                <c:pt idx="8">
                  <c:v>#N/A</c:v>
                </c:pt>
                <c:pt idx="9">
                  <c:v>1.46</c:v>
                </c:pt>
              </c:numCache>
            </c:numRef>
          </c:val>
        </c:ser>
        <c:ser>
          <c:idx val="6"/>
          <c:order val="6"/>
          <c:tx>
            <c:strRef>
              <c:f>データシート!$A$33</c:f>
              <c:strCache>
                <c:ptCount val="1"/>
                <c:pt idx="0">
                  <c:v>高野町国民健康保険高野山総合診療所特別会計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1.6</c:v>
                </c:pt>
                <c:pt idx="8">
                  <c:v>#N/A</c:v>
                </c:pt>
                <c:pt idx="9">
                  <c:v>2.1</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1.83</c:v>
                </c:pt>
                <c:pt idx="2">
                  <c:v>#N/A</c:v>
                </c:pt>
                <c:pt idx="3">
                  <c:v>2.2599999999999998</c:v>
                </c:pt>
                <c:pt idx="4">
                  <c:v>#N/A</c:v>
                </c:pt>
                <c:pt idx="5">
                  <c:v>2.4</c:v>
                </c:pt>
                <c:pt idx="6">
                  <c:v>#N/A</c:v>
                </c:pt>
                <c:pt idx="7">
                  <c:v>2.68</c:v>
                </c:pt>
                <c:pt idx="8">
                  <c:v>#N/A</c:v>
                </c:pt>
                <c:pt idx="9">
                  <c:v>2.73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11.51</c:v>
                </c:pt>
                <c:pt idx="2">
                  <c:v>#N/A</c:v>
                </c:pt>
                <c:pt idx="3">
                  <c:v>9.24</c:v>
                </c:pt>
                <c:pt idx="4">
                  <c:v>#N/A</c:v>
                </c:pt>
                <c:pt idx="5">
                  <c:v>9.3000000000000007</c:v>
                </c:pt>
                <c:pt idx="6">
                  <c:v>#N/A</c:v>
                </c:pt>
                <c:pt idx="7">
                  <c:v>3.85</c:v>
                </c:pt>
                <c:pt idx="8">
                  <c:v>#N/A</c:v>
                </c:pt>
                <c:pt idx="9">
                  <c:v>6.42</c:v>
                </c:pt>
              </c:numCache>
            </c:numRef>
          </c:val>
        </c:ser>
        <c:ser>
          <c:idx val="9"/>
          <c:order val="9"/>
          <c:tx>
            <c:strRef>
              <c:f>データシート!$A$36</c:f>
              <c:strCache>
                <c:ptCount val="1"/>
                <c:pt idx="0">
                  <c:v>高野町国民健康保険特別会計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3.25</c:v>
                </c:pt>
                <c:pt idx="2">
                  <c:v>#N/A</c:v>
                </c:pt>
                <c:pt idx="3">
                  <c:v>5.12</c:v>
                </c:pt>
                <c:pt idx="4">
                  <c:v>#N/A</c:v>
                </c:pt>
                <c:pt idx="5">
                  <c:v>5.93</c:v>
                </c:pt>
                <c:pt idx="6">
                  <c:v>#N/A</c:v>
                </c:pt>
                <c:pt idx="7">
                  <c:v>6.24</c:v>
                </c:pt>
                <c:pt idx="8">
                  <c:v>#N/A</c:v>
                </c:pt>
                <c:pt idx="9">
                  <c:v>6.49</c:v>
                </c:pt>
              </c:numCache>
            </c:numRef>
          </c:val>
        </c:ser>
        <c:dLbls>
          <c:showLegendKey val="0"/>
          <c:showVal val="0"/>
          <c:showCatName val="0"/>
          <c:showSerName val="0"/>
          <c:showPercent val="0"/>
          <c:showBubbleSize val="0"/>
        </c:dLbls>
        <c:gapWidth val="150"/>
        <c:overlap val="100"/>
        <c:axId val="124666624"/>
        <c:axId val="124668160"/>
      </c:barChart>
      <c:catAx>
        <c:axId val="1246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68160"/>
        <c:crosses val="autoZero"/>
        <c:auto val="1"/>
        <c:lblAlgn val="ctr"/>
        <c:lblOffset val="100"/>
        <c:tickLblSkip val="1"/>
        <c:tickMarkSkip val="1"/>
        <c:noMultiLvlLbl val="0"/>
      </c:catAx>
      <c:valAx>
        <c:axId val="12466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66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446</c:v>
                </c:pt>
                <c:pt idx="5">
                  <c:v>413</c:v>
                </c:pt>
                <c:pt idx="8">
                  <c:v>390</c:v>
                </c:pt>
                <c:pt idx="11">
                  <c:v>381</c:v>
                </c:pt>
                <c:pt idx="14">
                  <c:v>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5</c:v>
                </c:pt>
                <c:pt idx="6">
                  <c:v>10</c:v>
                </c:pt>
                <c:pt idx="9">
                  <c:v>20</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153</c:v>
                </c:pt>
                <c:pt idx="3">
                  <c:v>76</c:v>
                </c:pt>
                <c:pt idx="6">
                  <c:v>74</c:v>
                </c:pt>
                <c:pt idx="9">
                  <c:v>65</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490</c:v>
                </c:pt>
                <c:pt idx="3">
                  <c:v>487</c:v>
                </c:pt>
                <c:pt idx="6">
                  <c:v>479</c:v>
                </c:pt>
                <c:pt idx="9">
                  <c:v>469</c:v>
                </c:pt>
                <c:pt idx="12">
                  <c:v>454</c:v>
                </c:pt>
              </c:numCache>
            </c:numRef>
          </c:val>
        </c:ser>
        <c:dLbls>
          <c:showLegendKey val="0"/>
          <c:showVal val="0"/>
          <c:showCatName val="0"/>
          <c:showSerName val="0"/>
          <c:showPercent val="0"/>
          <c:showBubbleSize val="0"/>
        </c:dLbls>
        <c:gapWidth val="100"/>
        <c:overlap val="100"/>
        <c:axId val="134033408"/>
        <c:axId val="13403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206</c:v>
                </c:pt>
                <c:pt idx="2">
                  <c:v>#N/A</c:v>
                </c:pt>
                <c:pt idx="3">
                  <c:v>#N/A</c:v>
                </c:pt>
                <c:pt idx="4">
                  <c:v>162</c:v>
                </c:pt>
                <c:pt idx="5">
                  <c:v>#N/A</c:v>
                </c:pt>
                <c:pt idx="6">
                  <c:v>#N/A</c:v>
                </c:pt>
                <c:pt idx="7">
                  <c:v>180</c:v>
                </c:pt>
                <c:pt idx="8">
                  <c:v>#N/A</c:v>
                </c:pt>
                <c:pt idx="9">
                  <c:v>#N/A</c:v>
                </c:pt>
                <c:pt idx="10">
                  <c:v>180</c:v>
                </c:pt>
                <c:pt idx="11">
                  <c:v>#N/A</c:v>
                </c:pt>
                <c:pt idx="12">
                  <c:v>#N/A</c:v>
                </c:pt>
                <c:pt idx="13">
                  <c:v>152</c:v>
                </c:pt>
                <c:pt idx="14">
                  <c:v>#N/A</c:v>
                </c:pt>
              </c:numCache>
            </c:numRef>
          </c:val>
          <c:smooth val="0"/>
        </c:ser>
        <c:dLbls>
          <c:showLegendKey val="0"/>
          <c:showVal val="0"/>
          <c:showCatName val="0"/>
          <c:showSerName val="0"/>
          <c:showPercent val="0"/>
          <c:showBubbleSize val="0"/>
        </c:dLbls>
        <c:marker val="1"/>
        <c:smooth val="0"/>
        <c:axId val="134033408"/>
        <c:axId val="134035328"/>
      </c:lineChart>
      <c:catAx>
        <c:axId val="1340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35328"/>
        <c:crosses val="autoZero"/>
        <c:auto val="1"/>
        <c:lblAlgn val="ctr"/>
        <c:lblOffset val="100"/>
        <c:tickLblSkip val="1"/>
        <c:tickMarkSkip val="1"/>
        <c:noMultiLvlLbl val="0"/>
      </c:catAx>
      <c:valAx>
        <c:axId val="13403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3137</c:v>
                </c:pt>
                <c:pt idx="5">
                  <c:v>3084</c:v>
                </c:pt>
                <c:pt idx="8">
                  <c:v>2963</c:v>
                </c:pt>
                <c:pt idx="11">
                  <c:v>2912</c:v>
                </c:pt>
                <c:pt idx="14">
                  <c:v>2981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486</c:v>
                </c:pt>
                <c:pt idx="5">
                  <c:v>575</c:v>
                </c:pt>
                <c:pt idx="8">
                  <c:v>555</c:v>
                </c:pt>
                <c:pt idx="11">
                  <c:v>550</c:v>
                </c:pt>
                <c:pt idx="14">
                  <c:v>600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1247</c:v>
                </c:pt>
                <c:pt idx="5">
                  <c:v>1579</c:v>
                </c:pt>
                <c:pt idx="8">
                  <c:v>1756</c:v>
                </c:pt>
                <c:pt idx="11">
                  <c:v>1919</c:v>
                </c:pt>
                <c:pt idx="14">
                  <c:v>1828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779</c:v>
                </c:pt>
                <c:pt idx="3">
                  <c:v>796</c:v>
                </c:pt>
                <c:pt idx="6">
                  <c:v>739</c:v>
                </c:pt>
                <c:pt idx="9">
                  <c:v>806</c:v>
                </c:pt>
                <c:pt idx="12">
                  <c:v>716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330</c:v>
                </c:pt>
                <c:pt idx="3">
                  <c:v>328</c:v>
                </c:pt>
                <c:pt idx="6">
                  <c:v>325</c:v>
                </c:pt>
                <c:pt idx="9">
                  <c:v>306</c:v>
                </c:pt>
                <c:pt idx="12">
                  <c:v>280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891</c:v>
                </c:pt>
                <c:pt idx="3">
                  <c:v>826</c:v>
                </c:pt>
                <c:pt idx="6">
                  <c:v>711</c:v>
                </c:pt>
                <c:pt idx="9">
                  <c:v>590</c:v>
                </c:pt>
                <c:pt idx="12">
                  <c:v>560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3637</c:v>
                </c:pt>
                <c:pt idx="3">
                  <c:v>3626</c:v>
                </c:pt>
                <c:pt idx="6">
                  <c:v>3445</c:v>
                </c:pt>
                <c:pt idx="9">
                  <c:v>3266</c:v>
                </c:pt>
                <c:pt idx="12">
                  <c:v>3312</c:v>
                </c:pt>
              </c:numCache>
            </c:numRef>
          </c:val>
        </c:ser>
        <c:dLbls>
          <c:showLegendKey val="0"/>
          <c:showVal val="0"/>
          <c:showCatName val="0"/>
          <c:showSerName val="0"/>
          <c:showPercent val="0"/>
          <c:showBubbleSize val="0"/>
        </c:dLbls>
        <c:gapWidth val="100"/>
        <c:overlap val="100"/>
        <c:axId val="134465408"/>
        <c:axId val="13447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767</c:v>
                </c:pt>
                <c:pt idx="2">
                  <c:v>#N/A</c:v>
                </c:pt>
                <c:pt idx="3">
                  <c:v>#N/A</c:v>
                </c:pt>
                <c:pt idx="4">
                  <c:v>339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4465408"/>
        <c:axId val="134471680"/>
      </c:lineChart>
      <c:catAx>
        <c:axId val="1344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71680"/>
        <c:crosses val="autoZero"/>
        <c:auto val="1"/>
        <c:lblAlgn val="ctr"/>
        <c:lblOffset val="100"/>
        <c:tickLblSkip val="1"/>
        <c:tickMarkSkip val="1"/>
        <c:noMultiLvlLbl val="0"/>
      </c:catAx>
      <c:valAx>
        <c:axId val="1344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
3,452
137.08
3,866,050
3,648,619
133,192
2,073,475
3,171,955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a:t>
          </a:r>
          <a:r>
            <a:rPr lang="ja-JP" altLang="en-US" sz="1100" b="0" i="0" baseline="0">
              <a:solidFill>
                <a:schemeClr val="dk1"/>
              </a:solidFill>
              <a:effectLst/>
              <a:latin typeface="+mn-lt"/>
              <a:ea typeface="+mn-ea"/>
              <a:cs typeface="+mn-cs"/>
            </a:rPr>
            <a:t>平成２５</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40.62</a:t>
          </a:r>
          <a:r>
            <a:rPr lang="ja-JP" altLang="ja-JP" sz="1100" b="0" i="0" baseline="0">
              <a:solidFill>
                <a:schemeClr val="dk1"/>
              </a:solidFill>
              <a:effectLst/>
              <a:latin typeface="+mn-lt"/>
              <a:ea typeface="+mn-ea"/>
              <a:cs typeface="+mn-cs"/>
            </a:rPr>
            <a:t>％）に加え、町内に中心となる産業等がないことにより、財政基盤が弱く類似団体平均を下回っている。少ない税収を確実に確保するとともに歳出のスリム化以外に財政力を高める方法はなく、組織の見直しや歳出の徹底的な見直しを行い税収の増加が計れるような活力あるまちづくりを推進して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3" name="直線コネクタ 62"/>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89218</xdr:rowOff>
    </xdr:from>
    <xdr:to>
      <xdr:col>6</xdr:col>
      <xdr:colOff>0</xdr:colOff>
      <xdr:row>43</xdr:row>
      <xdr:rowOff>95250</xdr:rowOff>
    </xdr:to>
    <xdr:cxnSp macro="">
      <xdr:nvCxnSpPr>
        <xdr:cNvPr id="66" name="直線コネクタ 65"/>
        <xdr:cNvCxnSpPr/>
      </xdr:nvCxnSpPr>
      <xdr:spPr>
        <a:xfrm>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89218</xdr:rowOff>
    </xdr:to>
    <xdr:cxnSp macro="">
      <xdr:nvCxnSpPr>
        <xdr:cNvPr id="69" name="直線コネクタ 68"/>
        <xdr:cNvCxnSpPr/>
      </xdr:nvCxnSpPr>
      <xdr:spPr>
        <a:xfrm>
          <a:off x="2336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77153</xdr:rowOff>
    </xdr:from>
    <xdr:to>
      <xdr:col>3</xdr:col>
      <xdr:colOff>279400</xdr:colOff>
      <xdr:row>43</xdr:row>
      <xdr:rowOff>83185</xdr:rowOff>
    </xdr:to>
    <xdr:cxnSp macro="">
      <xdr:nvCxnSpPr>
        <xdr:cNvPr id="72" name="直線コネクタ 71"/>
        <xdr:cNvCxnSpPr/>
      </xdr:nvCxnSpPr>
      <xdr:spPr>
        <a:xfrm>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2" name="円/楕円 81"/>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4" name="円/楕円 83"/>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5" name="テキスト ボックス 84"/>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38418</xdr:rowOff>
    </xdr:from>
    <xdr:to>
      <xdr:col>4</xdr:col>
      <xdr:colOff>533400</xdr:colOff>
      <xdr:row>43</xdr:row>
      <xdr:rowOff>140018</xdr:rowOff>
    </xdr:to>
    <xdr:sp macro="" textlink="">
      <xdr:nvSpPr>
        <xdr:cNvPr id="86" name="円/楕円 85"/>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87" name="テキスト ボックス 86"/>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8" name="円/楕円 87"/>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9" name="テキスト ボックス 88"/>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26353</xdr:rowOff>
    </xdr:from>
    <xdr:to>
      <xdr:col>2</xdr:col>
      <xdr:colOff>127000</xdr:colOff>
      <xdr:row>43</xdr:row>
      <xdr:rowOff>127953</xdr:rowOff>
    </xdr:to>
    <xdr:sp macro="" textlink="">
      <xdr:nvSpPr>
        <xdr:cNvPr id="90" name="円/楕円 89"/>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112730</xdr:rowOff>
    </xdr:from>
    <xdr:ext cx="762000" cy="259045"/>
    <xdr:sp macro="" textlink="">
      <xdr:nvSpPr>
        <xdr:cNvPr id="91" name="テキスト ボックス 90"/>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歳入の一般財源は、</a:t>
          </a:r>
          <a:r>
            <a:rPr lang="ja-JP" altLang="en-US" sz="1100" b="0" i="0" baseline="0">
              <a:solidFill>
                <a:schemeClr val="dk1"/>
              </a:solidFill>
              <a:effectLst/>
              <a:latin typeface="+mn-lt"/>
              <a:ea typeface="+mn-ea"/>
              <a:cs typeface="+mn-cs"/>
            </a:rPr>
            <a:t>譲与金や交付金</a:t>
          </a:r>
          <a:r>
            <a:rPr lang="ja-JP" altLang="ja-JP" sz="1100" b="0" i="0" baseline="0">
              <a:solidFill>
                <a:schemeClr val="dk1"/>
              </a:solidFill>
              <a:effectLst/>
              <a:latin typeface="+mn-lt"/>
              <a:ea typeface="+mn-ea"/>
              <a:cs typeface="+mn-cs"/>
            </a:rPr>
            <a:t>で増となったものの、町税や</a:t>
          </a:r>
          <a:r>
            <a:rPr lang="ja-JP" altLang="en-US" sz="1100" b="0" i="0" baseline="0">
              <a:solidFill>
                <a:schemeClr val="dk1"/>
              </a:solidFill>
              <a:effectLst/>
              <a:latin typeface="+mn-lt"/>
              <a:ea typeface="+mn-ea"/>
              <a:cs typeface="+mn-cs"/>
            </a:rPr>
            <a:t>普通交付税（平成２４年度は普通交付税</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広域ゴミ処理施設に対する交付税配分金）</a:t>
          </a:r>
          <a:r>
            <a:rPr lang="ja-JP" altLang="ja-JP" sz="1100" b="0" i="0" baseline="0">
              <a:solidFill>
                <a:schemeClr val="dk1"/>
              </a:solidFill>
              <a:effectLst/>
              <a:latin typeface="+mn-lt"/>
              <a:ea typeface="+mn-ea"/>
              <a:cs typeface="+mn-cs"/>
            </a:rPr>
            <a:t>が軒並み減額となり前年度より減となった。歳出の経常経費について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、扶助費は増</a:t>
          </a:r>
          <a:r>
            <a:rPr lang="ja-JP" altLang="ja-JP" sz="1100" b="0" i="0" baseline="0">
              <a:solidFill>
                <a:schemeClr val="dk1"/>
              </a:solidFill>
              <a:effectLst/>
              <a:latin typeface="+mn-lt"/>
              <a:ea typeface="+mn-ea"/>
              <a:cs typeface="+mn-cs"/>
            </a:rPr>
            <a:t>となったが、人件費</a:t>
          </a:r>
          <a:r>
            <a:rPr lang="ja-JP" altLang="en-US" sz="1100" b="0" i="0" baseline="0">
              <a:solidFill>
                <a:schemeClr val="dk1"/>
              </a:solidFill>
              <a:effectLst/>
              <a:latin typeface="+mn-lt"/>
              <a:ea typeface="+mn-ea"/>
              <a:cs typeface="+mn-cs"/>
            </a:rPr>
            <a:t>、維持補修費、公債費</a:t>
          </a:r>
          <a:r>
            <a:rPr lang="ja-JP" altLang="ja-JP" sz="1100" b="0" i="0" baseline="0">
              <a:solidFill>
                <a:schemeClr val="dk1"/>
              </a:solidFill>
              <a:effectLst/>
              <a:latin typeface="+mn-lt"/>
              <a:ea typeface="+mn-ea"/>
              <a:cs typeface="+mn-cs"/>
            </a:rPr>
            <a:t>、繰出金が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なり、全体で前年度より減となった。依然として類似団体平均は大きく下回るが前年度より数字は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65511</xdr:rowOff>
    </xdr:from>
    <xdr:to>
      <xdr:col>7</xdr:col>
      <xdr:colOff>152400</xdr:colOff>
      <xdr:row>64</xdr:row>
      <xdr:rowOff>85619</xdr:rowOff>
    </xdr:to>
    <xdr:cxnSp macro="">
      <xdr:nvCxnSpPr>
        <xdr:cNvPr id="126" name="直線コネクタ 125"/>
        <xdr:cNvCxnSpPr/>
      </xdr:nvCxnSpPr>
      <xdr:spPr>
        <a:xfrm flipV="1">
          <a:off x="4114800" y="1103831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77576</xdr:rowOff>
    </xdr:from>
    <xdr:to>
      <xdr:col>6</xdr:col>
      <xdr:colOff>0</xdr:colOff>
      <xdr:row>64</xdr:row>
      <xdr:rowOff>85619</xdr:rowOff>
    </xdr:to>
    <xdr:cxnSp macro="">
      <xdr:nvCxnSpPr>
        <xdr:cNvPr id="129" name="直線コネクタ 128"/>
        <xdr:cNvCxnSpPr/>
      </xdr:nvCxnSpPr>
      <xdr:spPr>
        <a:xfrm>
          <a:off x="3225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17251</xdr:rowOff>
    </xdr:from>
    <xdr:to>
      <xdr:col>4</xdr:col>
      <xdr:colOff>482600</xdr:colOff>
      <xdr:row>64</xdr:row>
      <xdr:rowOff>77576</xdr:rowOff>
    </xdr:to>
    <xdr:cxnSp macro="">
      <xdr:nvCxnSpPr>
        <xdr:cNvPr id="132" name="直線コネクタ 131"/>
        <xdr:cNvCxnSpPr/>
      </xdr:nvCxnSpPr>
      <xdr:spPr>
        <a:xfrm>
          <a:off x="2336800" y="1099005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17251</xdr:rowOff>
    </xdr:from>
    <xdr:to>
      <xdr:col>3</xdr:col>
      <xdr:colOff>279400</xdr:colOff>
      <xdr:row>64</xdr:row>
      <xdr:rowOff>107738</xdr:rowOff>
    </xdr:to>
    <xdr:cxnSp macro="">
      <xdr:nvCxnSpPr>
        <xdr:cNvPr id="135" name="直線コネクタ 134"/>
        <xdr:cNvCxnSpPr/>
      </xdr:nvCxnSpPr>
      <xdr:spPr>
        <a:xfrm flipV="1">
          <a:off x="1447800" y="10990051"/>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14711</xdr:rowOff>
    </xdr:from>
    <xdr:to>
      <xdr:col>7</xdr:col>
      <xdr:colOff>203200</xdr:colOff>
      <xdr:row>64</xdr:row>
      <xdr:rowOff>116311</xdr:rowOff>
    </xdr:to>
    <xdr:sp macro="" textlink="">
      <xdr:nvSpPr>
        <xdr:cNvPr id="145" name="円/楕円 144"/>
        <xdr:cNvSpPr/>
      </xdr:nvSpPr>
      <xdr:spPr>
        <a:xfrm>
          <a:off x="49022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158238</xdr:rowOff>
    </xdr:from>
    <xdr:ext cx="762000" cy="259045"/>
    <xdr:sp macro="" textlink="">
      <xdr:nvSpPr>
        <xdr:cNvPr id="146" name="財政構造の弾力性該当値テキスト"/>
        <xdr:cNvSpPr txBox="1"/>
      </xdr:nvSpPr>
      <xdr:spPr>
        <a:xfrm>
          <a:off x="5041900" y="109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34819</xdr:rowOff>
    </xdr:from>
    <xdr:to>
      <xdr:col>6</xdr:col>
      <xdr:colOff>50800</xdr:colOff>
      <xdr:row>64</xdr:row>
      <xdr:rowOff>136419</xdr:rowOff>
    </xdr:to>
    <xdr:sp macro="" textlink="">
      <xdr:nvSpPr>
        <xdr:cNvPr id="147" name="円/楕円 146"/>
        <xdr:cNvSpPr/>
      </xdr:nvSpPr>
      <xdr:spPr>
        <a:xfrm>
          <a:off x="4064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121196</xdr:rowOff>
    </xdr:from>
    <xdr:ext cx="736600" cy="259045"/>
    <xdr:sp macro="" textlink="">
      <xdr:nvSpPr>
        <xdr:cNvPr id="148" name="テキスト ボックス 147"/>
        <xdr:cNvSpPr txBox="1"/>
      </xdr:nvSpPr>
      <xdr:spPr>
        <a:xfrm>
          <a:off x="3733800" y="1109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26776</xdr:rowOff>
    </xdr:from>
    <xdr:to>
      <xdr:col>4</xdr:col>
      <xdr:colOff>533400</xdr:colOff>
      <xdr:row>64</xdr:row>
      <xdr:rowOff>128376</xdr:rowOff>
    </xdr:to>
    <xdr:sp macro="" textlink="">
      <xdr:nvSpPr>
        <xdr:cNvPr id="149" name="円/楕円 148"/>
        <xdr:cNvSpPr/>
      </xdr:nvSpPr>
      <xdr:spPr>
        <a:xfrm>
          <a:off x="3175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113153</xdr:rowOff>
    </xdr:from>
    <xdr:ext cx="762000" cy="259045"/>
    <xdr:sp macro="" textlink="">
      <xdr:nvSpPr>
        <xdr:cNvPr id="150" name="テキスト ボックス 149"/>
        <xdr:cNvSpPr txBox="1"/>
      </xdr:nvSpPr>
      <xdr:spPr>
        <a:xfrm>
          <a:off x="2844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137901</xdr:rowOff>
    </xdr:from>
    <xdr:to>
      <xdr:col>3</xdr:col>
      <xdr:colOff>330200</xdr:colOff>
      <xdr:row>64</xdr:row>
      <xdr:rowOff>68051</xdr:rowOff>
    </xdr:to>
    <xdr:sp macro="" textlink="">
      <xdr:nvSpPr>
        <xdr:cNvPr id="151" name="円/楕円 150"/>
        <xdr:cNvSpPr/>
      </xdr:nvSpPr>
      <xdr:spPr>
        <a:xfrm>
          <a:off x="2286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52828</xdr:rowOff>
    </xdr:from>
    <xdr:ext cx="762000" cy="259045"/>
    <xdr:sp macro="" textlink="">
      <xdr:nvSpPr>
        <xdr:cNvPr id="152" name="テキスト ボックス 151"/>
        <xdr:cNvSpPr txBox="1"/>
      </xdr:nvSpPr>
      <xdr:spPr>
        <a:xfrm>
          <a:off x="1955800" y="1102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53" name="円/楕円 152"/>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54" name="テキスト ボックス 153"/>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[372,167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類似団体平均と比較すると低いが、県平均よりかなり大きい。今後は人口減少が続く見込みで数値は上昇すると考えられるが、人件費の抑制、予算査定等での物件費、維持補修費を抑制して数値の減少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158150</xdr:rowOff>
    </xdr:from>
    <xdr:to>
      <xdr:col>7</xdr:col>
      <xdr:colOff>152400</xdr:colOff>
      <xdr:row>82</xdr:row>
      <xdr:rowOff>1808</xdr:rowOff>
    </xdr:to>
    <xdr:cxnSp macro="">
      <xdr:nvCxnSpPr>
        <xdr:cNvPr id="186" name="直線コネクタ 185"/>
        <xdr:cNvCxnSpPr/>
      </xdr:nvCxnSpPr>
      <xdr:spPr>
        <a:xfrm>
          <a:off x="4114800" y="14045600"/>
          <a:ext cx="8382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158036</xdr:rowOff>
    </xdr:from>
    <xdr:ext cx="762000" cy="259045"/>
    <xdr:sp macro="" textlink="">
      <xdr:nvSpPr>
        <xdr:cNvPr id="187" name="人件費・物件費等の状況平均値テキスト"/>
        <xdr:cNvSpPr txBox="1"/>
      </xdr:nvSpPr>
      <xdr:spPr>
        <a:xfrm>
          <a:off x="5041900" y="14045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158150</xdr:rowOff>
    </xdr:from>
    <xdr:to>
      <xdr:col>6</xdr:col>
      <xdr:colOff>0</xdr:colOff>
      <xdr:row>81</xdr:row>
      <xdr:rowOff>158293</xdr:rowOff>
    </xdr:to>
    <xdr:cxnSp macro="">
      <xdr:nvCxnSpPr>
        <xdr:cNvPr id="189" name="直線コネクタ 188"/>
        <xdr:cNvCxnSpPr/>
      </xdr:nvCxnSpPr>
      <xdr:spPr>
        <a:xfrm flipV="1">
          <a:off x="3225800" y="14045600"/>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155366</xdr:rowOff>
    </xdr:from>
    <xdr:to>
      <xdr:col>4</xdr:col>
      <xdr:colOff>482600</xdr:colOff>
      <xdr:row>81</xdr:row>
      <xdr:rowOff>158293</xdr:rowOff>
    </xdr:to>
    <xdr:cxnSp macro="">
      <xdr:nvCxnSpPr>
        <xdr:cNvPr id="192" name="直線コネクタ 191"/>
        <xdr:cNvCxnSpPr/>
      </xdr:nvCxnSpPr>
      <xdr:spPr>
        <a:xfrm>
          <a:off x="2336800" y="14042816"/>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140140</xdr:rowOff>
    </xdr:from>
    <xdr:to>
      <xdr:col>3</xdr:col>
      <xdr:colOff>279400</xdr:colOff>
      <xdr:row>81</xdr:row>
      <xdr:rowOff>155366</xdr:rowOff>
    </xdr:to>
    <xdr:cxnSp macro="">
      <xdr:nvCxnSpPr>
        <xdr:cNvPr id="195" name="直線コネクタ 194"/>
        <xdr:cNvCxnSpPr/>
      </xdr:nvCxnSpPr>
      <xdr:spPr>
        <a:xfrm>
          <a:off x="1447800" y="14027590"/>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122458</xdr:rowOff>
    </xdr:from>
    <xdr:to>
      <xdr:col>7</xdr:col>
      <xdr:colOff>203200</xdr:colOff>
      <xdr:row>82</xdr:row>
      <xdr:rowOff>52608</xdr:rowOff>
    </xdr:to>
    <xdr:sp macro="" textlink="">
      <xdr:nvSpPr>
        <xdr:cNvPr id="205" name="円/楕円 204"/>
        <xdr:cNvSpPr/>
      </xdr:nvSpPr>
      <xdr:spPr>
        <a:xfrm>
          <a:off x="49022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43735</xdr:rowOff>
    </xdr:from>
    <xdr:ext cx="762000" cy="259045"/>
    <xdr:sp macro="" textlink="">
      <xdr:nvSpPr>
        <xdr:cNvPr id="206" name="人件費・物件費等の状況該当値テキスト"/>
        <xdr:cNvSpPr txBox="1"/>
      </xdr:nvSpPr>
      <xdr:spPr>
        <a:xfrm>
          <a:off x="5041900" y="139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107350</xdr:rowOff>
    </xdr:from>
    <xdr:to>
      <xdr:col>6</xdr:col>
      <xdr:colOff>50800</xdr:colOff>
      <xdr:row>82</xdr:row>
      <xdr:rowOff>37500</xdr:rowOff>
    </xdr:to>
    <xdr:sp macro="" textlink="">
      <xdr:nvSpPr>
        <xdr:cNvPr id="207" name="円/楕円 206"/>
        <xdr:cNvSpPr/>
      </xdr:nvSpPr>
      <xdr:spPr>
        <a:xfrm>
          <a:off x="4064000" y="13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47677</xdr:rowOff>
    </xdr:from>
    <xdr:ext cx="736600" cy="259045"/>
    <xdr:sp macro="" textlink="">
      <xdr:nvSpPr>
        <xdr:cNvPr id="208" name="テキスト ボックス 207"/>
        <xdr:cNvSpPr txBox="1"/>
      </xdr:nvSpPr>
      <xdr:spPr>
        <a:xfrm>
          <a:off x="3733800" y="137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107493</xdr:rowOff>
    </xdr:from>
    <xdr:to>
      <xdr:col>4</xdr:col>
      <xdr:colOff>533400</xdr:colOff>
      <xdr:row>82</xdr:row>
      <xdr:rowOff>37643</xdr:rowOff>
    </xdr:to>
    <xdr:sp macro="" textlink="">
      <xdr:nvSpPr>
        <xdr:cNvPr id="209" name="円/楕円 208"/>
        <xdr:cNvSpPr/>
      </xdr:nvSpPr>
      <xdr:spPr>
        <a:xfrm>
          <a:off x="3175000" y="13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47820</xdr:rowOff>
    </xdr:from>
    <xdr:ext cx="762000" cy="259045"/>
    <xdr:sp macro="" textlink="">
      <xdr:nvSpPr>
        <xdr:cNvPr id="210" name="テキスト ボックス 209"/>
        <xdr:cNvSpPr txBox="1"/>
      </xdr:nvSpPr>
      <xdr:spPr>
        <a:xfrm>
          <a:off x="2844800" y="1376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104566</xdr:rowOff>
    </xdr:from>
    <xdr:to>
      <xdr:col>3</xdr:col>
      <xdr:colOff>330200</xdr:colOff>
      <xdr:row>82</xdr:row>
      <xdr:rowOff>34716</xdr:rowOff>
    </xdr:to>
    <xdr:sp macro="" textlink="">
      <xdr:nvSpPr>
        <xdr:cNvPr id="211" name="円/楕円 210"/>
        <xdr:cNvSpPr/>
      </xdr:nvSpPr>
      <xdr:spPr>
        <a:xfrm>
          <a:off x="2286000" y="13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44893</xdr:rowOff>
    </xdr:from>
    <xdr:ext cx="762000" cy="259045"/>
    <xdr:sp macro="" textlink="">
      <xdr:nvSpPr>
        <xdr:cNvPr id="212" name="テキスト ボックス 211"/>
        <xdr:cNvSpPr txBox="1"/>
      </xdr:nvSpPr>
      <xdr:spPr>
        <a:xfrm>
          <a:off x="1955800" y="137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89340</xdr:rowOff>
    </xdr:from>
    <xdr:to>
      <xdr:col>2</xdr:col>
      <xdr:colOff>127000</xdr:colOff>
      <xdr:row>82</xdr:row>
      <xdr:rowOff>19490</xdr:rowOff>
    </xdr:to>
    <xdr:sp macro="" textlink="">
      <xdr:nvSpPr>
        <xdr:cNvPr id="213" name="円/楕円 212"/>
        <xdr:cNvSpPr/>
      </xdr:nvSpPr>
      <xdr:spPr>
        <a:xfrm>
          <a:off x="1397000" y="139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29667</xdr:rowOff>
    </xdr:from>
    <xdr:ext cx="762000" cy="259045"/>
    <xdr:sp macro="" textlink="">
      <xdr:nvSpPr>
        <xdr:cNvPr id="214" name="テキスト ボックス 213"/>
        <xdr:cNvSpPr txBox="1"/>
      </xdr:nvSpPr>
      <xdr:spPr>
        <a:xfrm>
          <a:off x="1066800" y="137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実施済みの給与削減（</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歳以上昇給停止等）により類似団体平均を</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ポイント下回っている。今後も給与の適正化に努め引き続き縮減に努める。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28257</xdr:rowOff>
    </xdr:from>
    <xdr:to>
      <xdr:col>24</xdr:col>
      <xdr:colOff>558800</xdr:colOff>
      <xdr:row>87</xdr:row>
      <xdr:rowOff>62864</xdr:rowOff>
    </xdr:to>
    <xdr:cxnSp macro="">
      <xdr:nvCxnSpPr>
        <xdr:cNvPr id="244" name="直線コネクタ 243"/>
        <xdr:cNvCxnSpPr/>
      </xdr:nvCxnSpPr>
      <xdr:spPr>
        <a:xfrm flipV="1">
          <a:off x="16179800" y="14430057"/>
          <a:ext cx="8382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62864</xdr:rowOff>
    </xdr:from>
    <xdr:to>
      <xdr:col>23</xdr:col>
      <xdr:colOff>406400</xdr:colOff>
      <xdr:row>87</xdr:row>
      <xdr:rowOff>141288</xdr:rowOff>
    </xdr:to>
    <xdr:cxnSp macro="">
      <xdr:nvCxnSpPr>
        <xdr:cNvPr id="247" name="直線コネクタ 246"/>
        <xdr:cNvCxnSpPr/>
      </xdr:nvCxnSpPr>
      <xdr:spPr>
        <a:xfrm flipV="1">
          <a:off x="15290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148907</xdr:rowOff>
    </xdr:from>
    <xdr:to>
      <xdr:col>22</xdr:col>
      <xdr:colOff>203200</xdr:colOff>
      <xdr:row>87</xdr:row>
      <xdr:rowOff>141288</xdr:rowOff>
    </xdr:to>
    <xdr:cxnSp macro="">
      <xdr:nvCxnSpPr>
        <xdr:cNvPr id="250" name="直線コネクタ 249"/>
        <xdr:cNvCxnSpPr/>
      </xdr:nvCxnSpPr>
      <xdr:spPr>
        <a:xfrm>
          <a:off x="14401800" y="14550707"/>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85</xdr:row>
      <xdr:rowOff>1588</xdr:rowOff>
    </xdr:to>
    <xdr:cxnSp macro="">
      <xdr:nvCxnSpPr>
        <xdr:cNvPr id="253" name="直線コネクタ 252"/>
        <xdr:cNvCxnSpPr/>
      </xdr:nvCxnSpPr>
      <xdr:spPr>
        <a:xfrm flipV="1">
          <a:off x="13512800" y="145507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148907</xdr:rowOff>
    </xdr:from>
    <xdr:to>
      <xdr:col>24</xdr:col>
      <xdr:colOff>609600</xdr:colOff>
      <xdr:row>84</xdr:row>
      <xdr:rowOff>79057</xdr:rowOff>
    </xdr:to>
    <xdr:sp macro="" textlink="">
      <xdr:nvSpPr>
        <xdr:cNvPr id="263" name="円/楕円 262"/>
        <xdr:cNvSpPr/>
      </xdr:nvSpPr>
      <xdr:spPr>
        <a:xfrm>
          <a:off x="169672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165434</xdr:rowOff>
    </xdr:from>
    <xdr:ext cx="762000" cy="259045"/>
    <xdr:sp macro="" textlink="">
      <xdr:nvSpPr>
        <xdr:cNvPr id="264" name="給与水準   （国との比較）該当値テキスト"/>
        <xdr:cNvSpPr txBox="1"/>
      </xdr:nvSpPr>
      <xdr:spPr>
        <a:xfrm>
          <a:off x="17106900" y="142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12064</xdr:rowOff>
    </xdr:from>
    <xdr:to>
      <xdr:col>23</xdr:col>
      <xdr:colOff>457200</xdr:colOff>
      <xdr:row>87</xdr:row>
      <xdr:rowOff>113664</xdr:rowOff>
    </xdr:to>
    <xdr:sp macro="" textlink="">
      <xdr:nvSpPr>
        <xdr:cNvPr id="265" name="円/楕円 264"/>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123841</xdr:rowOff>
    </xdr:from>
    <xdr:ext cx="736600" cy="259045"/>
    <xdr:sp macro="" textlink="">
      <xdr:nvSpPr>
        <xdr:cNvPr id="266" name="テキスト ボックス 265"/>
        <xdr:cNvSpPr txBox="1"/>
      </xdr:nvSpPr>
      <xdr:spPr>
        <a:xfrm>
          <a:off x="15798800" y="14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90488</xdr:rowOff>
    </xdr:from>
    <xdr:to>
      <xdr:col>22</xdr:col>
      <xdr:colOff>254000</xdr:colOff>
      <xdr:row>88</xdr:row>
      <xdr:rowOff>20638</xdr:rowOff>
    </xdr:to>
    <xdr:sp macro="" textlink="">
      <xdr:nvSpPr>
        <xdr:cNvPr id="267" name="円/楕円 266"/>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30815</xdr:rowOff>
    </xdr:from>
    <xdr:ext cx="762000" cy="259045"/>
    <xdr:sp macro="" textlink="">
      <xdr:nvSpPr>
        <xdr:cNvPr id="268" name="テキスト ボックス 267"/>
        <xdr:cNvSpPr txBox="1"/>
      </xdr:nvSpPr>
      <xdr:spPr>
        <a:xfrm>
          <a:off x="14909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98107</xdr:rowOff>
    </xdr:from>
    <xdr:to>
      <xdr:col>21</xdr:col>
      <xdr:colOff>50800</xdr:colOff>
      <xdr:row>85</xdr:row>
      <xdr:rowOff>28257</xdr:rowOff>
    </xdr:to>
    <xdr:sp macro="" textlink="">
      <xdr:nvSpPr>
        <xdr:cNvPr id="269" name="円/楕円 268"/>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38434</xdr:rowOff>
    </xdr:from>
    <xdr:ext cx="762000" cy="259045"/>
    <xdr:sp macro="" textlink="">
      <xdr:nvSpPr>
        <xdr:cNvPr id="270" name="テキスト ボックス 269"/>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122238</xdr:rowOff>
    </xdr:from>
    <xdr:to>
      <xdr:col>19</xdr:col>
      <xdr:colOff>533400</xdr:colOff>
      <xdr:row>85</xdr:row>
      <xdr:rowOff>52388</xdr:rowOff>
    </xdr:to>
    <xdr:sp macro="" textlink="">
      <xdr:nvSpPr>
        <xdr:cNvPr id="271" name="円/楕円 270"/>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62565</xdr:rowOff>
    </xdr:from>
    <xdr:ext cx="762000" cy="259045"/>
    <xdr:sp macro="" textlink="">
      <xdr:nvSpPr>
        <xdr:cNvPr id="272" name="テキスト ボックス 271"/>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退職者の補充を最小限にするなど職員数削減に努めているが、人口の減少が顕著であり類似団体平均を</a:t>
          </a:r>
          <a:r>
            <a:rPr lang="en-US" altLang="ja-JP" sz="1100" b="0" i="0" baseline="0">
              <a:solidFill>
                <a:schemeClr val="dk1"/>
              </a:solidFill>
              <a:effectLst/>
              <a:latin typeface="+mn-lt"/>
              <a:ea typeface="+mn-ea"/>
              <a:cs typeface="+mn-cs"/>
            </a:rPr>
            <a:t>6.53</a:t>
          </a:r>
          <a:r>
            <a:rPr lang="ja-JP" altLang="ja-JP" sz="1100" b="0" i="0" baseline="0">
              <a:solidFill>
                <a:schemeClr val="dk1"/>
              </a:solidFill>
              <a:effectLst/>
              <a:latin typeface="+mn-lt"/>
              <a:ea typeface="+mn-ea"/>
              <a:cs typeface="+mn-cs"/>
            </a:rPr>
            <a:t>人上回っている。人口に比べ面積も広く、また消防署や支所も設置しており職員数の大幅な減は難しいが、引き続き勧奨退職を実施し、退職者の補充を最小限に努め</a:t>
          </a:r>
          <a:r>
            <a:rPr lang="ja-JP" altLang="en-US" sz="1100" b="0" i="0" baseline="0">
              <a:solidFill>
                <a:schemeClr val="dk1"/>
              </a:solidFill>
              <a:effectLst/>
              <a:latin typeface="+mn-lt"/>
              <a:ea typeface="+mn-ea"/>
              <a:cs typeface="+mn-cs"/>
            </a:rPr>
            <a:t>ることで適正な定員管理を行っていく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137099</xdr:rowOff>
    </xdr:from>
    <xdr:to>
      <xdr:col>24</xdr:col>
      <xdr:colOff>558800</xdr:colOff>
      <xdr:row>59</xdr:row>
      <xdr:rowOff>138823</xdr:rowOff>
    </xdr:to>
    <xdr:cxnSp macro="">
      <xdr:nvCxnSpPr>
        <xdr:cNvPr id="308" name="直線コネクタ 307"/>
        <xdr:cNvCxnSpPr/>
      </xdr:nvCxnSpPr>
      <xdr:spPr>
        <a:xfrm>
          <a:off x="16179800" y="1025264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137099</xdr:rowOff>
    </xdr:from>
    <xdr:to>
      <xdr:col>23</xdr:col>
      <xdr:colOff>406400</xdr:colOff>
      <xdr:row>59</xdr:row>
      <xdr:rowOff>142500</xdr:rowOff>
    </xdr:to>
    <xdr:cxnSp macro="">
      <xdr:nvCxnSpPr>
        <xdr:cNvPr id="311" name="直線コネクタ 310"/>
        <xdr:cNvCxnSpPr/>
      </xdr:nvCxnSpPr>
      <xdr:spPr>
        <a:xfrm flipV="1">
          <a:off x="15290800" y="10252649"/>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132388</xdr:rowOff>
    </xdr:from>
    <xdr:to>
      <xdr:col>22</xdr:col>
      <xdr:colOff>203200</xdr:colOff>
      <xdr:row>59</xdr:row>
      <xdr:rowOff>142500</xdr:rowOff>
    </xdr:to>
    <xdr:cxnSp macro="">
      <xdr:nvCxnSpPr>
        <xdr:cNvPr id="314" name="直線コネクタ 313"/>
        <xdr:cNvCxnSpPr/>
      </xdr:nvCxnSpPr>
      <xdr:spPr>
        <a:xfrm>
          <a:off x="14401800" y="10247938"/>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119290</xdr:rowOff>
    </xdr:from>
    <xdr:to>
      <xdr:col>21</xdr:col>
      <xdr:colOff>0</xdr:colOff>
      <xdr:row>59</xdr:row>
      <xdr:rowOff>132388</xdr:rowOff>
    </xdr:to>
    <xdr:cxnSp macro="">
      <xdr:nvCxnSpPr>
        <xdr:cNvPr id="317" name="直線コネクタ 316"/>
        <xdr:cNvCxnSpPr/>
      </xdr:nvCxnSpPr>
      <xdr:spPr>
        <a:xfrm>
          <a:off x="13512800" y="10234840"/>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88023</xdr:rowOff>
    </xdr:from>
    <xdr:to>
      <xdr:col>24</xdr:col>
      <xdr:colOff>609600</xdr:colOff>
      <xdr:row>60</xdr:row>
      <xdr:rowOff>18173</xdr:rowOff>
    </xdr:to>
    <xdr:sp macro="" textlink="">
      <xdr:nvSpPr>
        <xdr:cNvPr id="327" name="円/楕円 326"/>
        <xdr:cNvSpPr/>
      </xdr:nvSpPr>
      <xdr:spPr>
        <a:xfrm>
          <a:off x="16967200" y="102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60100</xdr:rowOff>
    </xdr:from>
    <xdr:ext cx="762000" cy="259045"/>
    <xdr:sp macro="" textlink="">
      <xdr:nvSpPr>
        <xdr:cNvPr id="328" name="定員管理の状況該当値テキスト"/>
        <xdr:cNvSpPr txBox="1"/>
      </xdr:nvSpPr>
      <xdr:spPr>
        <a:xfrm>
          <a:off x="17106900" y="1017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86299</xdr:rowOff>
    </xdr:from>
    <xdr:to>
      <xdr:col>23</xdr:col>
      <xdr:colOff>457200</xdr:colOff>
      <xdr:row>60</xdr:row>
      <xdr:rowOff>16449</xdr:rowOff>
    </xdr:to>
    <xdr:sp macro="" textlink="">
      <xdr:nvSpPr>
        <xdr:cNvPr id="329" name="円/楕円 328"/>
        <xdr:cNvSpPr/>
      </xdr:nvSpPr>
      <xdr:spPr>
        <a:xfrm>
          <a:off x="16129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1226</xdr:rowOff>
    </xdr:from>
    <xdr:ext cx="736600" cy="259045"/>
    <xdr:sp macro="" textlink="">
      <xdr:nvSpPr>
        <xdr:cNvPr id="330" name="テキスト ボックス 329"/>
        <xdr:cNvSpPr txBox="1"/>
      </xdr:nvSpPr>
      <xdr:spPr>
        <a:xfrm>
          <a:off x="15798800" y="1028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91700</xdr:rowOff>
    </xdr:from>
    <xdr:to>
      <xdr:col>22</xdr:col>
      <xdr:colOff>254000</xdr:colOff>
      <xdr:row>60</xdr:row>
      <xdr:rowOff>21850</xdr:rowOff>
    </xdr:to>
    <xdr:sp macro="" textlink="">
      <xdr:nvSpPr>
        <xdr:cNvPr id="331" name="円/楕円 330"/>
        <xdr:cNvSpPr/>
      </xdr:nvSpPr>
      <xdr:spPr>
        <a:xfrm>
          <a:off x="15240000" y="102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6627</xdr:rowOff>
    </xdr:from>
    <xdr:ext cx="762000" cy="259045"/>
    <xdr:sp macro="" textlink="">
      <xdr:nvSpPr>
        <xdr:cNvPr id="332" name="テキスト ボックス 331"/>
        <xdr:cNvSpPr txBox="1"/>
      </xdr:nvSpPr>
      <xdr:spPr>
        <a:xfrm>
          <a:off x="14909800" y="1029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81588</xdr:rowOff>
    </xdr:from>
    <xdr:to>
      <xdr:col>21</xdr:col>
      <xdr:colOff>50800</xdr:colOff>
      <xdr:row>60</xdr:row>
      <xdr:rowOff>11738</xdr:rowOff>
    </xdr:to>
    <xdr:sp macro="" textlink="">
      <xdr:nvSpPr>
        <xdr:cNvPr id="333" name="円/楕円 332"/>
        <xdr:cNvSpPr/>
      </xdr:nvSpPr>
      <xdr:spPr>
        <a:xfrm>
          <a:off x="14351000" y="101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167965</xdr:rowOff>
    </xdr:from>
    <xdr:ext cx="762000" cy="259045"/>
    <xdr:sp macro="" textlink="">
      <xdr:nvSpPr>
        <xdr:cNvPr id="334" name="テキスト ボックス 333"/>
        <xdr:cNvSpPr txBox="1"/>
      </xdr:nvSpPr>
      <xdr:spPr>
        <a:xfrm>
          <a:off x="14020800" y="102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68490</xdr:rowOff>
    </xdr:from>
    <xdr:to>
      <xdr:col>19</xdr:col>
      <xdr:colOff>533400</xdr:colOff>
      <xdr:row>59</xdr:row>
      <xdr:rowOff>170090</xdr:rowOff>
    </xdr:to>
    <xdr:sp macro="" textlink="">
      <xdr:nvSpPr>
        <xdr:cNvPr id="335" name="円/楕円 334"/>
        <xdr:cNvSpPr/>
      </xdr:nvSpPr>
      <xdr:spPr>
        <a:xfrm>
          <a:off x="13462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154867</xdr:rowOff>
    </xdr:from>
    <xdr:ext cx="762000" cy="259045"/>
    <xdr:sp macro="" textlink="">
      <xdr:nvSpPr>
        <xdr:cNvPr id="336" name="テキスト ボックス 335"/>
        <xdr:cNvSpPr txBox="1"/>
      </xdr:nvSpPr>
      <xdr:spPr>
        <a:xfrm>
          <a:off x="131318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普通建設事業を最小限にし起債を抑制して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元利償還金の額は年々減少している。</a:t>
          </a:r>
          <a:r>
            <a:rPr lang="ja-JP" altLang="ja-JP" sz="1100" b="0" i="0" baseline="0">
              <a:solidFill>
                <a:schemeClr val="dk1"/>
              </a:solidFill>
              <a:effectLst/>
              <a:latin typeface="+mn-lt"/>
              <a:ea typeface="+mn-ea"/>
              <a:cs typeface="+mn-cs"/>
            </a:rPr>
            <a:t>臨時財政対策債は別として、今後も道路改良等の普通建設事業を引き続き抑制し、数値の改善を図る。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40</xdr:row>
      <xdr:rowOff>118956</xdr:rowOff>
    </xdr:to>
    <xdr:cxnSp macro="">
      <xdr:nvCxnSpPr>
        <xdr:cNvPr id="370" name="直線コネクタ 369"/>
        <xdr:cNvCxnSpPr/>
      </xdr:nvCxnSpPr>
      <xdr:spPr>
        <a:xfrm flipV="1">
          <a:off x="16179800" y="696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118956</xdr:rowOff>
    </xdr:from>
    <xdr:to>
      <xdr:col>23</xdr:col>
      <xdr:colOff>406400</xdr:colOff>
      <xdr:row>41</xdr:row>
      <xdr:rowOff>3810</xdr:rowOff>
    </xdr:to>
    <xdr:cxnSp macro="">
      <xdr:nvCxnSpPr>
        <xdr:cNvPr id="373" name="直線コネクタ 372"/>
        <xdr:cNvCxnSpPr/>
      </xdr:nvCxnSpPr>
      <xdr:spPr>
        <a:xfrm flipV="1">
          <a:off x="15290800" y="697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84244</xdr:rowOff>
    </xdr:to>
    <xdr:cxnSp macro="">
      <xdr:nvCxnSpPr>
        <xdr:cNvPr id="376" name="直線コネクタ 375"/>
        <xdr:cNvCxnSpPr/>
      </xdr:nvCxnSpPr>
      <xdr:spPr>
        <a:xfrm flipV="1">
          <a:off x="14401800" y="703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84244</xdr:rowOff>
    </xdr:from>
    <xdr:to>
      <xdr:col>21</xdr:col>
      <xdr:colOff>0</xdr:colOff>
      <xdr:row>41</xdr:row>
      <xdr:rowOff>132504</xdr:rowOff>
    </xdr:to>
    <xdr:cxnSp macro="">
      <xdr:nvCxnSpPr>
        <xdr:cNvPr id="379" name="直線コネクタ 378"/>
        <xdr:cNvCxnSpPr/>
      </xdr:nvCxnSpPr>
      <xdr:spPr>
        <a:xfrm flipV="1">
          <a:off x="13512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1" name="テキスト ボックス 38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3" name="テキスト ボックス 38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389" name="円/楕円 388"/>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32190</xdr:rowOff>
    </xdr:from>
    <xdr:ext cx="762000" cy="259045"/>
    <xdr:sp macro="" textlink="">
      <xdr:nvSpPr>
        <xdr:cNvPr id="390"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68156</xdr:rowOff>
    </xdr:from>
    <xdr:to>
      <xdr:col>23</xdr:col>
      <xdr:colOff>457200</xdr:colOff>
      <xdr:row>40</xdr:row>
      <xdr:rowOff>169756</xdr:rowOff>
    </xdr:to>
    <xdr:sp macro="" textlink="">
      <xdr:nvSpPr>
        <xdr:cNvPr id="391" name="円/楕円 390"/>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154533</xdr:rowOff>
    </xdr:from>
    <xdr:ext cx="736600" cy="259045"/>
    <xdr:sp macro="" textlink="">
      <xdr:nvSpPr>
        <xdr:cNvPr id="392" name="テキスト ボックス 391"/>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3" name="円/楕円 39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4" name="テキスト ボックス 39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395" name="円/楕円 394"/>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397" name="円/楕円 396"/>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過疎対策事業や災害復旧事業等により新規借入が償還額を上回り、充当可能基金も減少したが、一方で職員数の減少などにより退職手当負担見込額が減少したこと、また新たな起債借入により基準財政需要額算入見込額も増加したことなどによって平成２３年度からマイナスであった比率がさらに減少した。</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130084</xdr:rowOff>
    </xdr:from>
    <xdr:to>
      <xdr:col>21</xdr:col>
      <xdr:colOff>0</xdr:colOff>
      <xdr:row>16</xdr:row>
      <xdr:rowOff>90533</xdr:rowOff>
    </xdr:to>
    <xdr:cxnSp macro="">
      <xdr:nvCxnSpPr>
        <xdr:cNvPr id="434" name="直線コネクタ 433"/>
        <xdr:cNvCxnSpPr/>
      </xdr:nvCxnSpPr>
      <xdr:spPr>
        <a:xfrm flipV="1">
          <a:off x="13512800" y="2530384"/>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3" name="フローチャート : 判断 442"/>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4" name="テキスト ボックス 443"/>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50" name="円/楕円 449"/>
        <xdr:cNvSpPr/>
      </xdr:nvSpPr>
      <xdr:spPr>
        <a:xfrm>
          <a:off x="14351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165661</xdr:rowOff>
    </xdr:from>
    <xdr:ext cx="762000" cy="259045"/>
    <xdr:sp macro="" textlink="">
      <xdr:nvSpPr>
        <xdr:cNvPr id="451" name="テキスト ボックス 450"/>
        <xdr:cNvSpPr txBox="1"/>
      </xdr:nvSpPr>
      <xdr:spPr>
        <a:xfrm>
          <a:off x="14020800" y="25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39733</xdr:rowOff>
    </xdr:from>
    <xdr:to>
      <xdr:col>19</xdr:col>
      <xdr:colOff>533400</xdr:colOff>
      <xdr:row>16</xdr:row>
      <xdr:rowOff>141333</xdr:rowOff>
    </xdr:to>
    <xdr:sp macro="" textlink="">
      <xdr:nvSpPr>
        <xdr:cNvPr id="452" name="円/楕円 451"/>
        <xdr:cNvSpPr/>
      </xdr:nvSpPr>
      <xdr:spPr>
        <a:xfrm>
          <a:off x="134620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126110</xdr:rowOff>
    </xdr:from>
    <xdr:ext cx="762000" cy="259045"/>
    <xdr:sp macro="" textlink="">
      <xdr:nvSpPr>
        <xdr:cNvPr id="453" name="テキスト ボックス 452"/>
        <xdr:cNvSpPr txBox="1"/>
      </xdr:nvSpPr>
      <xdr:spPr>
        <a:xfrm>
          <a:off x="13131800" y="28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
3,452
137.08
3,866,050
3,648,619
133,192
2,073,475
3,171,955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類似団体と比較して職員数が多いため、人件費の比率は類似団体と比較すると</a:t>
          </a:r>
          <a:r>
            <a:rPr lang="en-US" altLang="ja-JP" sz="1100" b="0" i="0" baseline="0">
              <a:solidFill>
                <a:schemeClr val="dk1"/>
              </a:solidFill>
              <a:effectLst/>
              <a:latin typeface="+mn-lt"/>
              <a:ea typeface="+mn-ea"/>
              <a:cs typeface="+mn-cs"/>
            </a:rPr>
            <a:t>11.8</a:t>
          </a:r>
          <a:r>
            <a:rPr lang="ja-JP" altLang="ja-JP" sz="1100" b="0" i="0" baseline="0">
              <a:solidFill>
                <a:schemeClr val="dk1"/>
              </a:solidFill>
              <a:effectLst/>
              <a:latin typeface="+mn-lt"/>
              <a:ea typeface="+mn-ea"/>
              <a:cs typeface="+mn-cs"/>
            </a:rPr>
            <a:t>％も高い。町単独の消防署や支所があり人件費は思うように削減できないが、時間外勤務手当等の各種手当ての抑制、勧奨退職の実施や退職者の補充を最小限にして人件費の削減に努めていく。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130810</xdr:rowOff>
    </xdr:from>
    <xdr:to>
      <xdr:col>7</xdr:col>
      <xdr:colOff>15875</xdr:colOff>
      <xdr:row>38</xdr:row>
      <xdr:rowOff>153670</xdr:rowOff>
    </xdr:to>
    <xdr:cxnSp macro="">
      <xdr:nvCxnSpPr>
        <xdr:cNvPr id="65" name="直線コネクタ 64"/>
        <xdr:cNvCxnSpPr/>
      </xdr:nvCxnSpPr>
      <xdr:spPr>
        <a:xfrm flipV="1">
          <a:off x="3987800" y="66459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130810</xdr:rowOff>
    </xdr:from>
    <xdr:to>
      <xdr:col>5</xdr:col>
      <xdr:colOff>549275</xdr:colOff>
      <xdr:row>38</xdr:row>
      <xdr:rowOff>153670</xdr:rowOff>
    </xdr:to>
    <xdr:cxnSp macro="">
      <xdr:nvCxnSpPr>
        <xdr:cNvPr id="68" name="直線コネクタ 67"/>
        <xdr:cNvCxnSpPr/>
      </xdr:nvCxnSpPr>
      <xdr:spPr>
        <a:xfrm>
          <a:off x="3098800" y="664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31750</xdr:rowOff>
    </xdr:from>
    <xdr:to>
      <xdr:col>4</xdr:col>
      <xdr:colOff>346075</xdr:colOff>
      <xdr:row>38</xdr:row>
      <xdr:rowOff>130810</xdr:rowOff>
    </xdr:to>
    <xdr:cxnSp macro="">
      <xdr:nvCxnSpPr>
        <xdr:cNvPr id="71" name="直線コネクタ 70"/>
        <xdr:cNvCxnSpPr/>
      </xdr:nvCxnSpPr>
      <xdr:spPr>
        <a:xfrm>
          <a:off x="2209800" y="6546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31750</xdr:rowOff>
    </xdr:from>
    <xdr:to>
      <xdr:col>3</xdr:col>
      <xdr:colOff>142875</xdr:colOff>
      <xdr:row>38</xdr:row>
      <xdr:rowOff>115570</xdr:rowOff>
    </xdr:to>
    <xdr:cxnSp macro="">
      <xdr:nvCxnSpPr>
        <xdr:cNvPr id="74" name="直線コネクタ 73"/>
        <xdr:cNvCxnSpPr/>
      </xdr:nvCxnSpPr>
      <xdr:spPr>
        <a:xfrm flipV="1">
          <a:off x="1320800" y="6546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80010</xdr:rowOff>
    </xdr:from>
    <xdr:to>
      <xdr:col>7</xdr:col>
      <xdr:colOff>66675</xdr:colOff>
      <xdr:row>39</xdr:row>
      <xdr:rowOff>10160</xdr:rowOff>
    </xdr:to>
    <xdr:sp macro="" textlink="">
      <xdr:nvSpPr>
        <xdr:cNvPr id="84" name="円/楕円 83"/>
        <xdr:cNvSpPr/>
      </xdr:nvSpPr>
      <xdr:spPr>
        <a:xfrm>
          <a:off x="47752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52087</xdr:rowOff>
    </xdr:from>
    <xdr:ext cx="762000" cy="259045"/>
    <xdr:sp macro="" textlink="">
      <xdr:nvSpPr>
        <xdr:cNvPr id="85" name="人件費該当値テキスト"/>
        <xdr:cNvSpPr txBox="1"/>
      </xdr:nvSpPr>
      <xdr:spPr>
        <a:xfrm>
          <a:off x="49149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102870</xdr:rowOff>
    </xdr:from>
    <xdr:to>
      <xdr:col>5</xdr:col>
      <xdr:colOff>600075</xdr:colOff>
      <xdr:row>39</xdr:row>
      <xdr:rowOff>33020</xdr:rowOff>
    </xdr:to>
    <xdr:sp macro="" textlink="">
      <xdr:nvSpPr>
        <xdr:cNvPr id="86" name="円/楕円 85"/>
        <xdr:cNvSpPr/>
      </xdr:nvSpPr>
      <xdr:spPr>
        <a:xfrm>
          <a:off x="3937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17797</xdr:rowOff>
    </xdr:from>
    <xdr:ext cx="736600" cy="259045"/>
    <xdr:sp macro="" textlink="">
      <xdr:nvSpPr>
        <xdr:cNvPr id="87" name="テキスト ボックス 86"/>
        <xdr:cNvSpPr txBox="1"/>
      </xdr:nvSpPr>
      <xdr:spPr>
        <a:xfrm>
          <a:off x="3606800" y="670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80010</xdr:rowOff>
    </xdr:from>
    <xdr:to>
      <xdr:col>4</xdr:col>
      <xdr:colOff>396875</xdr:colOff>
      <xdr:row>39</xdr:row>
      <xdr:rowOff>10160</xdr:rowOff>
    </xdr:to>
    <xdr:sp macro="" textlink="">
      <xdr:nvSpPr>
        <xdr:cNvPr id="88" name="円/楕円 87"/>
        <xdr:cNvSpPr/>
      </xdr:nvSpPr>
      <xdr:spPr>
        <a:xfrm>
          <a:off x="3048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166387</xdr:rowOff>
    </xdr:from>
    <xdr:ext cx="762000" cy="259045"/>
    <xdr:sp macro="" textlink="">
      <xdr:nvSpPr>
        <xdr:cNvPr id="89" name="テキスト ボックス 88"/>
        <xdr:cNvSpPr txBox="1"/>
      </xdr:nvSpPr>
      <xdr:spPr>
        <a:xfrm>
          <a:off x="2717800" y="66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152400</xdr:rowOff>
    </xdr:from>
    <xdr:to>
      <xdr:col>3</xdr:col>
      <xdr:colOff>193675</xdr:colOff>
      <xdr:row>38</xdr:row>
      <xdr:rowOff>82550</xdr:rowOff>
    </xdr:to>
    <xdr:sp macro="" textlink="">
      <xdr:nvSpPr>
        <xdr:cNvPr id="90" name="円/楕円 89"/>
        <xdr:cNvSpPr/>
      </xdr:nvSpPr>
      <xdr:spPr>
        <a:xfrm>
          <a:off x="2159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67327</xdr:rowOff>
    </xdr:from>
    <xdr:ext cx="762000" cy="259045"/>
    <xdr:sp macro="" textlink="">
      <xdr:nvSpPr>
        <xdr:cNvPr id="91" name="テキスト ボックス 9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64770</xdr:rowOff>
    </xdr:from>
    <xdr:to>
      <xdr:col>1</xdr:col>
      <xdr:colOff>676275</xdr:colOff>
      <xdr:row>38</xdr:row>
      <xdr:rowOff>166370</xdr:rowOff>
    </xdr:to>
    <xdr:sp macro="" textlink="">
      <xdr:nvSpPr>
        <xdr:cNvPr id="92" name="円/楕円 91"/>
        <xdr:cNvSpPr/>
      </xdr:nvSpPr>
      <xdr:spPr>
        <a:xfrm>
          <a:off x="1270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151147</xdr:rowOff>
    </xdr:from>
    <xdr:ext cx="762000" cy="259045"/>
    <xdr:sp macro="" textlink="">
      <xdr:nvSpPr>
        <xdr:cNvPr id="93" name="テキスト ボックス 92"/>
        <xdr:cNvSpPr txBox="1"/>
      </xdr:nvSpPr>
      <xdr:spPr>
        <a:xfrm>
          <a:off x="939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物件費は類似団体平均値を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が年々増加傾向にある</a:t>
          </a:r>
          <a:r>
            <a:rPr lang="ja-JP" altLang="ja-JP" sz="1100" b="0" i="0" baseline="0">
              <a:solidFill>
                <a:schemeClr val="dk1"/>
              </a:solidFill>
              <a:effectLst/>
              <a:latin typeface="+mn-lt"/>
              <a:ea typeface="+mn-ea"/>
              <a:cs typeface="+mn-cs"/>
            </a:rPr>
            <a:t>。光熱水費や事務費の節減に取り組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今後も事務経費の節減に努めていく。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73660</xdr:rowOff>
    </xdr:to>
    <xdr:cxnSp macro="">
      <xdr:nvCxnSpPr>
        <xdr:cNvPr id="126" name="直線コネクタ 125"/>
        <xdr:cNvCxnSpPr/>
      </xdr:nvCxnSpPr>
      <xdr:spPr>
        <a:xfrm>
          <a:off x="15671800" y="2733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161290</xdr:rowOff>
    </xdr:to>
    <xdr:cxnSp macro="">
      <xdr:nvCxnSpPr>
        <xdr:cNvPr id="129" name="直線コネクタ 128"/>
        <xdr:cNvCxnSpPr/>
      </xdr:nvCxnSpPr>
      <xdr:spPr>
        <a:xfrm>
          <a:off x="14782800" y="2603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39370</xdr:rowOff>
    </xdr:to>
    <xdr:cxnSp macro="">
      <xdr:nvCxnSpPr>
        <xdr:cNvPr id="132" name="直線コネクタ 131"/>
        <xdr:cNvCxnSpPr/>
      </xdr:nvCxnSpPr>
      <xdr:spPr>
        <a:xfrm flipV="1">
          <a:off x="13893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85090</xdr:rowOff>
    </xdr:to>
    <xdr:cxnSp macro="">
      <xdr:nvCxnSpPr>
        <xdr:cNvPr id="135" name="直線コネクタ 134"/>
        <xdr:cNvCxnSpPr/>
      </xdr:nvCxnSpPr>
      <xdr:spPr>
        <a:xfrm flipV="1">
          <a:off x="13004800" y="261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5" name="円/楕円 144"/>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6"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7" name="円/楕円 146"/>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8" name="テキスト ボックス 147"/>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0" name="テキスト ボックス 149"/>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1" name="円/楕円 150"/>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2" name="テキスト ボックス 151"/>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3" name="円/楕円 152"/>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4" name="テキスト ボックス 153"/>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扶助費は前年度</a:t>
          </a:r>
          <a:r>
            <a:rPr lang="ja-JP" altLang="en-US" sz="1100" b="0" i="0" baseline="0">
              <a:solidFill>
                <a:schemeClr val="dk1"/>
              </a:solidFill>
              <a:effectLst/>
              <a:latin typeface="+mn-lt"/>
              <a:ea typeface="+mn-ea"/>
              <a:cs typeface="+mn-cs"/>
            </a:rPr>
            <a:t>と同率で</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％下回っている。資格審査等の適正化や各種手当ての加算等の見直しを進めていくことで、財政を圧迫する上昇傾向に歯止めをかけるように努めていく。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86" name="直線コネクタ 185"/>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89" name="直線コネクタ 188"/>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2" name="直線コネクタ 191"/>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195" name="直線コネクタ 194"/>
        <xdr:cNvCxnSpPr/>
      </xdr:nvCxnSpPr>
      <xdr:spPr>
        <a:xfrm>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7" name="円/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a:t>
          </a:r>
          <a:r>
            <a:rPr lang="ja-JP" altLang="en-US" sz="1100" b="0" i="0" baseline="0">
              <a:solidFill>
                <a:schemeClr val="dk1"/>
              </a:solidFill>
              <a:effectLst/>
              <a:latin typeface="+mn-lt"/>
              <a:ea typeface="+mn-ea"/>
              <a:cs typeface="+mn-cs"/>
            </a:rPr>
            <a:t>平成２４年度から</a:t>
          </a:r>
          <a:r>
            <a:rPr lang="ja-JP" altLang="ja-JP" sz="1100" b="0" i="0" baseline="0">
              <a:solidFill>
                <a:schemeClr val="dk1"/>
              </a:solidFill>
              <a:effectLst/>
              <a:latin typeface="+mn-lt"/>
              <a:ea typeface="+mn-ea"/>
              <a:cs typeface="+mn-cs"/>
            </a:rPr>
            <a:t>増加し、類似団体平均も</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％上回っている。これは、高野山病院</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診療所化に伴い、性質が補助費等から繰出金へと移行したため、繰出金が増えたことによる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。今後も経費の削減に努め、一般会計の負担額を減らしていく。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115570</xdr:rowOff>
    </xdr:to>
    <xdr:cxnSp macro="">
      <xdr:nvCxnSpPr>
        <xdr:cNvPr id="242" name="直線コネクタ 241"/>
        <xdr:cNvCxnSpPr/>
      </xdr:nvCxnSpPr>
      <xdr:spPr>
        <a:xfrm flipV="1">
          <a:off x="15671800" y="10025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167005</xdr:rowOff>
    </xdr:from>
    <xdr:to>
      <xdr:col>22</xdr:col>
      <xdr:colOff>565150</xdr:colOff>
      <xdr:row>58</xdr:row>
      <xdr:rowOff>115570</xdr:rowOff>
    </xdr:to>
    <xdr:cxnSp macro="">
      <xdr:nvCxnSpPr>
        <xdr:cNvPr id="245" name="直線コネクタ 244"/>
        <xdr:cNvCxnSpPr/>
      </xdr:nvCxnSpPr>
      <xdr:spPr>
        <a:xfrm>
          <a:off x="14782800" y="99396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167005</xdr:rowOff>
    </xdr:to>
    <xdr:cxnSp macro="">
      <xdr:nvCxnSpPr>
        <xdr:cNvPr id="248" name="直線コネクタ 247"/>
        <xdr:cNvCxnSpPr/>
      </xdr:nvCxnSpPr>
      <xdr:spPr>
        <a:xfrm>
          <a:off x="13893800" y="9888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149860</xdr:rowOff>
    </xdr:to>
    <xdr:cxnSp macro="">
      <xdr:nvCxnSpPr>
        <xdr:cNvPr id="251" name="直線コネクタ 250"/>
        <xdr:cNvCxnSpPr/>
      </xdr:nvCxnSpPr>
      <xdr:spPr>
        <a:xfrm flipV="1">
          <a:off x="13004800" y="988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1" name="円/楕円 26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2"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64770</xdr:rowOff>
    </xdr:from>
    <xdr:to>
      <xdr:col>22</xdr:col>
      <xdr:colOff>615950</xdr:colOff>
      <xdr:row>58</xdr:row>
      <xdr:rowOff>166370</xdr:rowOff>
    </xdr:to>
    <xdr:sp macro="" textlink="">
      <xdr:nvSpPr>
        <xdr:cNvPr id="263" name="円/楕円 262"/>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151147</xdr:rowOff>
    </xdr:from>
    <xdr:ext cx="736600" cy="259045"/>
    <xdr:sp macro="" textlink="">
      <xdr:nvSpPr>
        <xdr:cNvPr id="264" name="テキスト ボックス 263"/>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116205</xdr:rowOff>
    </xdr:from>
    <xdr:to>
      <xdr:col>21</xdr:col>
      <xdr:colOff>412750</xdr:colOff>
      <xdr:row>58</xdr:row>
      <xdr:rowOff>46355</xdr:rowOff>
    </xdr:to>
    <xdr:sp macro="" textlink="">
      <xdr:nvSpPr>
        <xdr:cNvPr id="265" name="円/楕円 264"/>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31132</xdr:rowOff>
    </xdr:from>
    <xdr:ext cx="762000" cy="259045"/>
    <xdr:sp macro="" textlink="">
      <xdr:nvSpPr>
        <xdr:cNvPr id="266" name="テキスト ボックス 265"/>
        <xdr:cNvSpPr txBox="1"/>
      </xdr:nvSpPr>
      <xdr:spPr>
        <a:xfrm>
          <a:off x="14401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67" name="円/楕円 266"/>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68" name="テキスト ボックス 267"/>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69" name="円/楕円 268"/>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0" name="テキスト ボックス 269"/>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a:t>
          </a:r>
          <a:r>
            <a:rPr lang="ja-JP" altLang="en-US" sz="1100" b="0" i="0" baseline="0">
              <a:solidFill>
                <a:schemeClr val="dk1"/>
              </a:solidFill>
              <a:effectLst/>
              <a:latin typeface="+mn-lt"/>
              <a:ea typeface="+mn-ea"/>
              <a:cs typeface="+mn-cs"/>
            </a:rPr>
            <a:t>にかかる経常収支比率は平成２４度から減少し、</a:t>
          </a: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％下回っている。これは、高野山病院</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診療所化に伴い、性質が補助費等から繰出金へと移行した</a:t>
          </a:r>
          <a:r>
            <a:rPr lang="ja-JP" altLang="en-US" sz="1100" b="0" i="0" baseline="0">
              <a:solidFill>
                <a:schemeClr val="dk1"/>
              </a:solidFill>
              <a:effectLst/>
              <a:latin typeface="+mn-lt"/>
              <a:ea typeface="+mn-ea"/>
              <a:cs typeface="+mn-cs"/>
            </a:rPr>
            <a:t>ことが大きく影響している</a:t>
          </a:r>
          <a:r>
            <a:rPr lang="ja-JP" altLang="ja-JP" sz="1100" b="0" i="0" baseline="0">
              <a:solidFill>
                <a:schemeClr val="dk1"/>
              </a:solidFill>
              <a:effectLst/>
              <a:latin typeface="+mn-lt"/>
              <a:ea typeface="+mn-ea"/>
              <a:cs typeface="+mn-cs"/>
            </a:rPr>
            <a:t>。町単独の補助金については、従前から廃止や見直しを行っているところであるが、今後も効果検証し一層の抑制に努めていく。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35</xdr:row>
      <xdr:rowOff>69850</xdr:rowOff>
    </xdr:to>
    <xdr:cxnSp macro="">
      <xdr:nvCxnSpPr>
        <xdr:cNvPr id="300" name="直線コネクタ 299"/>
        <xdr:cNvCxnSpPr/>
      </xdr:nvCxnSpPr>
      <xdr:spPr>
        <a:xfrm>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36</xdr:row>
      <xdr:rowOff>49276</xdr:rowOff>
    </xdr:to>
    <xdr:cxnSp macro="">
      <xdr:nvCxnSpPr>
        <xdr:cNvPr id="303" name="直線コネクタ 302"/>
        <xdr:cNvCxnSpPr/>
      </xdr:nvCxnSpPr>
      <xdr:spPr>
        <a:xfrm flipV="1">
          <a:off x="14782800" y="6061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99568</xdr:rowOff>
    </xdr:to>
    <xdr:cxnSp macro="">
      <xdr:nvCxnSpPr>
        <xdr:cNvPr id="306" name="直線コネクタ 305"/>
        <xdr:cNvCxnSpPr/>
      </xdr:nvCxnSpPr>
      <xdr:spPr>
        <a:xfrm flipV="1">
          <a:off x="13893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99568</xdr:rowOff>
    </xdr:to>
    <xdr:cxnSp macro="">
      <xdr:nvCxnSpPr>
        <xdr:cNvPr id="309" name="直線コネクタ 308"/>
        <xdr:cNvCxnSpPr/>
      </xdr:nvCxnSpPr>
      <xdr:spPr>
        <a:xfrm>
          <a:off x="13004800" y="61620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19" name="円/楕円 31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21" name="円/楕円 320"/>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22" name="テキスト ボックス 321"/>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3" name="円/楕円 322"/>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4" name="テキスト ボックス 323"/>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5" name="円/楕円 324"/>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6" name="テキスト ボックス 32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7" name="円/楕円 326"/>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8" name="テキスト ボックス 327"/>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普通建設事業を抑制し町債の新規発行を控え公債費の削減に努めてきているが、類似団体平均を</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％上回っている。今後も引き続き公債費の削減に努めていく。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127000</xdr:rowOff>
    </xdr:to>
    <xdr:cxnSp macro="">
      <xdr:nvCxnSpPr>
        <xdr:cNvPr id="360" name="直線コネクタ 359"/>
        <xdr:cNvCxnSpPr/>
      </xdr:nvCxnSpPr>
      <xdr:spPr>
        <a:xfrm flipV="1">
          <a:off x="3987800" y="13286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77</xdr:row>
      <xdr:rowOff>146050</xdr:rowOff>
    </xdr:to>
    <xdr:cxnSp macro="">
      <xdr:nvCxnSpPr>
        <xdr:cNvPr id="363" name="直線コネクタ 362"/>
        <xdr:cNvCxnSpPr/>
      </xdr:nvCxnSpPr>
      <xdr:spPr>
        <a:xfrm flipV="1">
          <a:off x="3098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77</xdr:row>
      <xdr:rowOff>146050</xdr:rowOff>
    </xdr:to>
    <xdr:cxnSp macro="">
      <xdr:nvCxnSpPr>
        <xdr:cNvPr id="366" name="直線コネクタ 365"/>
        <xdr:cNvCxnSpPr/>
      </xdr:nvCxnSpPr>
      <xdr:spPr>
        <a:xfrm>
          <a:off x="2209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77</xdr:row>
      <xdr:rowOff>165100</xdr:rowOff>
    </xdr:to>
    <xdr:cxnSp macro="">
      <xdr:nvCxnSpPr>
        <xdr:cNvPr id="369" name="直線コネクタ 368"/>
        <xdr:cNvCxnSpPr/>
      </xdr:nvCxnSpPr>
      <xdr:spPr>
        <a:xfrm flipV="1">
          <a:off x="1320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9" name="円/楕円 378"/>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80"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76200</xdr:rowOff>
    </xdr:from>
    <xdr:to>
      <xdr:col>5</xdr:col>
      <xdr:colOff>600075</xdr:colOff>
      <xdr:row>78</xdr:row>
      <xdr:rowOff>6350</xdr:rowOff>
    </xdr:to>
    <xdr:sp macro="" textlink="">
      <xdr:nvSpPr>
        <xdr:cNvPr id="381" name="円/楕円 380"/>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162577</xdr:rowOff>
    </xdr:from>
    <xdr:ext cx="736600" cy="259045"/>
    <xdr:sp macro="" textlink="">
      <xdr:nvSpPr>
        <xdr:cNvPr id="382" name="テキスト ボックス 381"/>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3" name="円/楕円 382"/>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4" name="テキスト ボックス 383"/>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76200</xdr:rowOff>
    </xdr:from>
    <xdr:to>
      <xdr:col>3</xdr:col>
      <xdr:colOff>193675</xdr:colOff>
      <xdr:row>78</xdr:row>
      <xdr:rowOff>6350</xdr:rowOff>
    </xdr:to>
    <xdr:sp macro="" textlink="">
      <xdr:nvSpPr>
        <xdr:cNvPr id="385" name="円/楕円 384"/>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16527</xdr:rowOff>
    </xdr:from>
    <xdr:ext cx="762000" cy="259045"/>
    <xdr:sp macro="" textlink="">
      <xdr:nvSpPr>
        <xdr:cNvPr id="386" name="テキスト ボックス 385"/>
        <xdr:cNvSpPr txBox="1"/>
      </xdr:nvSpPr>
      <xdr:spPr>
        <a:xfrm>
          <a:off x="1828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7" name="円/楕円 386"/>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54627</xdr:rowOff>
    </xdr:from>
    <xdr:ext cx="762000" cy="259045"/>
    <xdr:sp macro="" textlink="">
      <xdr:nvSpPr>
        <xdr:cNvPr id="388" name="テキスト ボックス 387"/>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補助費</a:t>
          </a:r>
          <a:r>
            <a:rPr lang="ja-JP" altLang="ja-JP" sz="1100" b="0" i="0" baseline="0">
              <a:solidFill>
                <a:schemeClr val="dk1"/>
              </a:solidFill>
              <a:effectLst/>
              <a:latin typeface="+mn-lt"/>
              <a:ea typeface="+mn-ea"/>
              <a:cs typeface="+mn-cs"/>
            </a:rPr>
            <a:t>など増加傾向であり前年度より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％増加となっている。今後も、経常経費の抑制に努め、より一層の経常収支比率の改善を図っていく。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108713</xdr:rowOff>
    </xdr:to>
    <xdr:cxnSp macro="">
      <xdr:nvCxnSpPr>
        <xdr:cNvPr id="419" name="直線コネクタ 418"/>
        <xdr:cNvCxnSpPr/>
      </xdr:nvCxnSpPr>
      <xdr:spPr>
        <a:xfrm>
          <a:off x="15671800" y="133080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85852</xdr:rowOff>
    </xdr:from>
    <xdr:to>
      <xdr:col>22</xdr:col>
      <xdr:colOff>565150</xdr:colOff>
      <xdr:row>77</xdr:row>
      <xdr:rowOff>106426</xdr:rowOff>
    </xdr:to>
    <xdr:cxnSp macro="">
      <xdr:nvCxnSpPr>
        <xdr:cNvPr id="422" name="直線コネクタ 421"/>
        <xdr:cNvCxnSpPr/>
      </xdr:nvCxnSpPr>
      <xdr:spPr>
        <a:xfrm>
          <a:off x="14782800" y="132875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85852</xdr:rowOff>
    </xdr:to>
    <xdr:cxnSp macro="">
      <xdr:nvCxnSpPr>
        <xdr:cNvPr id="425" name="直線コネクタ 424"/>
        <xdr:cNvCxnSpPr/>
      </xdr:nvCxnSpPr>
      <xdr:spPr>
        <a:xfrm>
          <a:off x="13893800" y="132303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108713</xdr:rowOff>
    </xdr:to>
    <xdr:cxnSp macro="">
      <xdr:nvCxnSpPr>
        <xdr:cNvPr id="428" name="直線コネクタ 427"/>
        <xdr:cNvCxnSpPr/>
      </xdr:nvCxnSpPr>
      <xdr:spPr>
        <a:xfrm flipV="1">
          <a:off x="13004800" y="1323035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57913</xdr:rowOff>
    </xdr:from>
    <xdr:to>
      <xdr:col>24</xdr:col>
      <xdr:colOff>82550</xdr:colOff>
      <xdr:row>77</xdr:row>
      <xdr:rowOff>159513</xdr:rowOff>
    </xdr:to>
    <xdr:sp macro="" textlink="">
      <xdr:nvSpPr>
        <xdr:cNvPr id="438" name="円/楕円 437"/>
        <xdr:cNvSpPr/>
      </xdr:nvSpPr>
      <xdr:spPr>
        <a:xfrm>
          <a:off x="164592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29990</xdr:rowOff>
    </xdr:from>
    <xdr:ext cx="762000" cy="259045"/>
    <xdr:sp macro="" textlink="">
      <xdr:nvSpPr>
        <xdr:cNvPr id="439" name="公債費以外該当値テキスト"/>
        <xdr:cNvSpPr txBox="1"/>
      </xdr:nvSpPr>
      <xdr:spPr>
        <a:xfrm>
          <a:off x="165989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0" name="円/楕円 439"/>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1" name="テキスト ボックス 440"/>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35052</xdr:rowOff>
    </xdr:from>
    <xdr:to>
      <xdr:col>21</xdr:col>
      <xdr:colOff>412750</xdr:colOff>
      <xdr:row>77</xdr:row>
      <xdr:rowOff>136652</xdr:rowOff>
    </xdr:to>
    <xdr:sp macro="" textlink="">
      <xdr:nvSpPr>
        <xdr:cNvPr id="442" name="円/楕円 441"/>
        <xdr:cNvSpPr/>
      </xdr:nvSpPr>
      <xdr:spPr>
        <a:xfrm>
          <a:off x="14732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121429</xdr:rowOff>
    </xdr:from>
    <xdr:ext cx="762000" cy="259045"/>
    <xdr:sp macro="" textlink="">
      <xdr:nvSpPr>
        <xdr:cNvPr id="443" name="テキスト ボックス 442"/>
        <xdr:cNvSpPr txBox="1"/>
      </xdr:nvSpPr>
      <xdr:spPr>
        <a:xfrm>
          <a:off x="14401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4" name="円/楕円 443"/>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45" name="テキスト ボックス 444"/>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57913</xdr:rowOff>
    </xdr:from>
    <xdr:to>
      <xdr:col>19</xdr:col>
      <xdr:colOff>6350</xdr:colOff>
      <xdr:row>77</xdr:row>
      <xdr:rowOff>159513</xdr:rowOff>
    </xdr:to>
    <xdr:sp macro="" textlink="">
      <xdr:nvSpPr>
        <xdr:cNvPr id="446" name="円/楕円 445"/>
        <xdr:cNvSpPr/>
      </xdr:nvSpPr>
      <xdr:spPr>
        <a:xfrm>
          <a:off x="12954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144290</xdr:rowOff>
    </xdr:from>
    <xdr:ext cx="762000" cy="259045"/>
    <xdr:sp macro="" textlink="">
      <xdr:nvSpPr>
        <xdr:cNvPr id="447" name="テキスト ボックス 446"/>
        <xdr:cNvSpPr txBox="1"/>
      </xdr:nvSpPr>
      <xdr:spPr>
        <a:xfrm>
          <a:off x="12623800" y="133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100563</xdr:rowOff>
    </xdr:from>
    <xdr:to>
      <xdr:col>4</xdr:col>
      <xdr:colOff>1117600</xdr:colOff>
      <xdr:row>18</xdr:row>
      <xdr:rowOff>111298</xdr:rowOff>
    </xdr:to>
    <xdr:cxnSp macro="">
      <xdr:nvCxnSpPr>
        <xdr:cNvPr id="51" name="直線コネクタ 50"/>
        <xdr:cNvCxnSpPr/>
      </xdr:nvCxnSpPr>
      <xdr:spPr bwMode="auto">
        <a:xfrm flipV="1">
          <a:off x="5003800" y="3234288"/>
          <a:ext cx="6477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111298</xdr:rowOff>
    </xdr:from>
    <xdr:to>
      <xdr:col>4</xdr:col>
      <xdr:colOff>469900</xdr:colOff>
      <xdr:row>18</xdr:row>
      <xdr:rowOff>121487</xdr:rowOff>
    </xdr:to>
    <xdr:cxnSp macro="">
      <xdr:nvCxnSpPr>
        <xdr:cNvPr id="54" name="直線コネクタ 53"/>
        <xdr:cNvCxnSpPr/>
      </xdr:nvCxnSpPr>
      <xdr:spPr bwMode="auto">
        <a:xfrm flipV="1">
          <a:off x="4305300" y="3245023"/>
          <a:ext cx="6985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121487</xdr:rowOff>
    </xdr:from>
    <xdr:to>
      <xdr:col>3</xdr:col>
      <xdr:colOff>904875</xdr:colOff>
      <xdr:row>18</xdr:row>
      <xdr:rowOff>144252</xdr:rowOff>
    </xdr:to>
    <xdr:cxnSp macro="">
      <xdr:nvCxnSpPr>
        <xdr:cNvPr id="57" name="直線コネクタ 56"/>
        <xdr:cNvCxnSpPr/>
      </xdr:nvCxnSpPr>
      <xdr:spPr bwMode="auto">
        <a:xfrm flipV="1">
          <a:off x="3606800" y="3255212"/>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144252</xdr:rowOff>
    </xdr:from>
    <xdr:to>
      <xdr:col>3</xdr:col>
      <xdr:colOff>206375</xdr:colOff>
      <xdr:row>18</xdr:row>
      <xdr:rowOff>148127</xdr:rowOff>
    </xdr:to>
    <xdr:cxnSp macro="">
      <xdr:nvCxnSpPr>
        <xdr:cNvPr id="60" name="直線コネクタ 59"/>
        <xdr:cNvCxnSpPr/>
      </xdr:nvCxnSpPr>
      <xdr:spPr bwMode="auto">
        <a:xfrm flipV="1">
          <a:off x="2908300" y="3277977"/>
          <a:ext cx="6985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49763</xdr:rowOff>
    </xdr:from>
    <xdr:to>
      <xdr:col>5</xdr:col>
      <xdr:colOff>34925</xdr:colOff>
      <xdr:row>18</xdr:row>
      <xdr:rowOff>151364</xdr:rowOff>
    </xdr:to>
    <xdr:sp macro="" textlink="">
      <xdr:nvSpPr>
        <xdr:cNvPr id="70" name="円/楕円 69"/>
        <xdr:cNvSpPr/>
      </xdr:nvSpPr>
      <xdr:spPr bwMode="auto">
        <a:xfrm>
          <a:off x="56007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21840</xdr:rowOff>
    </xdr:from>
    <xdr:ext cx="762000" cy="259045"/>
    <xdr:sp macro="" textlink="">
      <xdr:nvSpPr>
        <xdr:cNvPr id="71" name="人口1人当たり決算額の推移該当値テキスト130"/>
        <xdr:cNvSpPr txBox="1"/>
      </xdr:nvSpPr>
      <xdr:spPr>
        <a:xfrm>
          <a:off x="5740400" y="315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60498</xdr:rowOff>
    </xdr:from>
    <xdr:to>
      <xdr:col>4</xdr:col>
      <xdr:colOff>520700</xdr:colOff>
      <xdr:row>18</xdr:row>
      <xdr:rowOff>162098</xdr:rowOff>
    </xdr:to>
    <xdr:sp macro="" textlink="">
      <xdr:nvSpPr>
        <xdr:cNvPr id="72" name="円/楕円 71"/>
        <xdr:cNvSpPr/>
      </xdr:nvSpPr>
      <xdr:spPr bwMode="auto">
        <a:xfrm>
          <a:off x="4953000" y="319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146875</xdr:rowOff>
    </xdr:from>
    <xdr:ext cx="736600" cy="259045"/>
    <xdr:sp macro="" textlink="">
      <xdr:nvSpPr>
        <xdr:cNvPr id="73" name="テキスト ボックス 72"/>
        <xdr:cNvSpPr txBox="1"/>
      </xdr:nvSpPr>
      <xdr:spPr>
        <a:xfrm>
          <a:off x="4622800" y="328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70687</xdr:rowOff>
    </xdr:from>
    <xdr:to>
      <xdr:col>3</xdr:col>
      <xdr:colOff>955675</xdr:colOff>
      <xdr:row>19</xdr:row>
      <xdr:rowOff>837</xdr:rowOff>
    </xdr:to>
    <xdr:sp macro="" textlink="">
      <xdr:nvSpPr>
        <xdr:cNvPr id="74" name="円/楕円 73"/>
        <xdr:cNvSpPr/>
      </xdr:nvSpPr>
      <xdr:spPr bwMode="auto">
        <a:xfrm>
          <a:off x="4254500" y="32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157064</xdr:rowOff>
    </xdr:from>
    <xdr:ext cx="762000" cy="259045"/>
    <xdr:sp macro="" textlink="">
      <xdr:nvSpPr>
        <xdr:cNvPr id="75" name="テキスト ボックス 74"/>
        <xdr:cNvSpPr txBox="1"/>
      </xdr:nvSpPr>
      <xdr:spPr>
        <a:xfrm>
          <a:off x="3924300" y="32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93452</xdr:rowOff>
    </xdr:from>
    <xdr:to>
      <xdr:col>3</xdr:col>
      <xdr:colOff>257175</xdr:colOff>
      <xdr:row>19</xdr:row>
      <xdr:rowOff>23602</xdr:rowOff>
    </xdr:to>
    <xdr:sp macro="" textlink="">
      <xdr:nvSpPr>
        <xdr:cNvPr id="76" name="円/楕円 75"/>
        <xdr:cNvSpPr/>
      </xdr:nvSpPr>
      <xdr:spPr bwMode="auto">
        <a:xfrm>
          <a:off x="3556000" y="322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8379</xdr:rowOff>
    </xdr:from>
    <xdr:ext cx="762000" cy="259045"/>
    <xdr:sp macro="" textlink="">
      <xdr:nvSpPr>
        <xdr:cNvPr id="77" name="テキスト ボックス 76"/>
        <xdr:cNvSpPr txBox="1"/>
      </xdr:nvSpPr>
      <xdr:spPr>
        <a:xfrm>
          <a:off x="3225800" y="331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97327</xdr:rowOff>
    </xdr:from>
    <xdr:to>
      <xdr:col>2</xdr:col>
      <xdr:colOff>692150</xdr:colOff>
      <xdr:row>19</xdr:row>
      <xdr:rowOff>27477</xdr:rowOff>
    </xdr:to>
    <xdr:sp macro="" textlink="">
      <xdr:nvSpPr>
        <xdr:cNvPr id="78" name="円/楕円 77"/>
        <xdr:cNvSpPr/>
      </xdr:nvSpPr>
      <xdr:spPr bwMode="auto">
        <a:xfrm>
          <a:off x="2857500" y="323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12254</xdr:rowOff>
    </xdr:from>
    <xdr:ext cx="762000" cy="259045"/>
    <xdr:sp macro="" textlink="">
      <xdr:nvSpPr>
        <xdr:cNvPr id="79" name="テキスト ボックス 78"/>
        <xdr:cNvSpPr txBox="1"/>
      </xdr:nvSpPr>
      <xdr:spPr>
        <a:xfrm>
          <a:off x="2527300" y="33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181087</xdr:rowOff>
    </xdr:from>
    <xdr:to>
      <xdr:col>4</xdr:col>
      <xdr:colOff>1117600</xdr:colOff>
      <xdr:row>35</xdr:row>
      <xdr:rowOff>231699</xdr:rowOff>
    </xdr:to>
    <xdr:cxnSp macro="">
      <xdr:nvCxnSpPr>
        <xdr:cNvPr id="112" name="直線コネクタ 111"/>
        <xdr:cNvCxnSpPr/>
      </xdr:nvCxnSpPr>
      <xdr:spPr bwMode="auto">
        <a:xfrm>
          <a:off x="5003800" y="6791437"/>
          <a:ext cx="647700" cy="5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181087</xdr:rowOff>
    </xdr:from>
    <xdr:to>
      <xdr:col>4</xdr:col>
      <xdr:colOff>469900</xdr:colOff>
      <xdr:row>35</xdr:row>
      <xdr:rowOff>192060</xdr:rowOff>
    </xdr:to>
    <xdr:cxnSp macro="">
      <xdr:nvCxnSpPr>
        <xdr:cNvPr id="115" name="直線コネクタ 114"/>
        <xdr:cNvCxnSpPr/>
      </xdr:nvCxnSpPr>
      <xdr:spPr bwMode="auto">
        <a:xfrm flipV="1">
          <a:off x="4305300" y="6791437"/>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192060</xdr:rowOff>
    </xdr:from>
    <xdr:to>
      <xdr:col>3</xdr:col>
      <xdr:colOff>904875</xdr:colOff>
      <xdr:row>35</xdr:row>
      <xdr:rowOff>238450</xdr:rowOff>
    </xdr:to>
    <xdr:cxnSp macro="">
      <xdr:nvCxnSpPr>
        <xdr:cNvPr id="118" name="直線コネクタ 117"/>
        <xdr:cNvCxnSpPr/>
      </xdr:nvCxnSpPr>
      <xdr:spPr bwMode="auto">
        <a:xfrm flipV="1">
          <a:off x="3606800" y="6802410"/>
          <a:ext cx="698500" cy="4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160025</xdr:rowOff>
    </xdr:from>
    <xdr:to>
      <xdr:col>3</xdr:col>
      <xdr:colOff>206375</xdr:colOff>
      <xdr:row>35</xdr:row>
      <xdr:rowOff>238450</xdr:rowOff>
    </xdr:to>
    <xdr:cxnSp macro="">
      <xdr:nvCxnSpPr>
        <xdr:cNvPr id="121" name="直線コネクタ 120"/>
        <xdr:cNvCxnSpPr/>
      </xdr:nvCxnSpPr>
      <xdr:spPr bwMode="auto">
        <a:xfrm>
          <a:off x="2908300" y="6770375"/>
          <a:ext cx="698500" cy="7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180899</xdr:rowOff>
    </xdr:from>
    <xdr:to>
      <xdr:col>5</xdr:col>
      <xdr:colOff>34925</xdr:colOff>
      <xdr:row>35</xdr:row>
      <xdr:rowOff>282499</xdr:rowOff>
    </xdr:to>
    <xdr:sp macro="" textlink="">
      <xdr:nvSpPr>
        <xdr:cNvPr id="131" name="円/楕円 130"/>
        <xdr:cNvSpPr/>
      </xdr:nvSpPr>
      <xdr:spPr bwMode="auto">
        <a:xfrm>
          <a:off x="5600700" y="679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152976</xdr:rowOff>
    </xdr:from>
    <xdr:ext cx="762000" cy="259045"/>
    <xdr:sp macro="" textlink="">
      <xdr:nvSpPr>
        <xdr:cNvPr id="132" name="人口1人当たり決算額の推移該当値テキスト445"/>
        <xdr:cNvSpPr txBox="1"/>
      </xdr:nvSpPr>
      <xdr:spPr>
        <a:xfrm>
          <a:off x="5740400" y="676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130287</xdr:rowOff>
    </xdr:from>
    <xdr:to>
      <xdr:col>4</xdr:col>
      <xdr:colOff>520700</xdr:colOff>
      <xdr:row>35</xdr:row>
      <xdr:rowOff>231887</xdr:rowOff>
    </xdr:to>
    <xdr:sp macro="" textlink="">
      <xdr:nvSpPr>
        <xdr:cNvPr id="133" name="円/楕円 132"/>
        <xdr:cNvSpPr/>
      </xdr:nvSpPr>
      <xdr:spPr bwMode="auto">
        <a:xfrm>
          <a:off x="4953000" y="67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242064</xdr:rowOff>
    </xdr:from>
    <xdr:ext cx="736600" cy="259045"/>
    <xdr:sp macro="" textlink="">
      <xdr:nvSpPr>
        <xdr:cNvPr id="134" name="テキスト ボックス 133"/>
        <xdr:cNvSpPr txBox="1"/>
      </xdr:nvSpPr>
      <xdr:spPr>
        <a:xfrm>
          <a:off x="4622800" y="650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141260</xdr:rowOff>
    </xdr:from>
    <xdr:to>
      <xdr:col>3</xdr:col>
      <xdr:colOff>955675</xdr:colOff>
      <xdr:row>35</xdr:row>
      <xdr:rowOff>242860</xdr:rowOff>
    </xdr:to>
    <xdr:sp macro="" textlink="">
      <xdr:nvSpPr>
        <xdr:cNvPr id="135" name="円/楕円 134"/>
        <xdr:cNvSpPr/>
      </xdr:nvSpPr>
      <xdr:spPr bwMode="auto">
        <a:xfrm>
          <a:off x="4254500" y="675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227637</xdr:rowOff>
    </xdr:from>
    <xdr:ext cx="762000" cy="259045"/>
    <xdr:sp macro="" textlink="">
      <xdr:nvSpPr>
        <xdr:cNvPr id="136" name="テキスト ボックス 135"/>
        <xdr:cNvSpPr txBox="1"/>
      </xdr:nvSpPr>
      <xdr:spPr>
        <a:xfrm>
          <a:off x="3924300" y="683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187650</xdr:rowOff>
    </xdr:from>
    <xdr:to>
      <xdr:col>3</xdr:col>
      <xdr:colOff>257175</xdr:colOff>
      <xdr:row>35</xdr:row>
      <xdr:rowOff>289250</xdr:rowOff>
    </xdr:to>
    <xdr:sp macro="" textlink="">
      <xdr:nvSpPr>
        <xdr:cNvPr id="137" name="円/楕円 136"/>
        <xdr:cNvSpPr/>
      </xdr:nvSpPr>
      <xdr:spPr bwMode="auto">
        <a:xfrm>
          <a:off x="3556000" y="679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274027</xdr:rowOff>
    </xdr:from>
    <xdr:ext cx="762000" cy="259045"/>
    <xdr:sp macro="" textlink="">
      <xdr:nvSpPr>
        <xdr:cNvPr id="138" name="テキスト ボックス 137"/>
        <xdr:cNvSpPr txBox="1"/>
      </xdr:nvSpPr>
      <xdr:spPr>
        <a:xfrm>
          <a:off x="3225800" y="68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109225</xdr:rowOff>
    </xdr:from>
    <xdr:to>
      <xdr:col>2</xdr:col>
      <xdr:colOff>692150</xdr:colOff>
      <xdr:row>35</xdr:row>
      <xdr:rowOff>210825</xdr:rowOff>
    </xdr:to>
    <xdr:sp macro="" textlink="">
      <xdr:nvSpPr>
        <xdr:cNvPr id="139" name="円/楕円 138"/>
        <xdr:cNvSpPr/>
      </xdr:nvSpPr>
      <xdr:spPr bwMode="auto">
        <a:xfrm>
          <a:off x="2857500" y="671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195602</xdr:rowOff>
    </xdr:from>
    <xdr:ext cx="762000" cy="259045"/>
    <xdr:sp macro="" textlink="">
      <xdr:nvSpPr>
        <xdr:cNvPr id="140" name="テキスト ボックス 139"/>
        <xdr:cNvSpPr txBox="1"/>
      </xdr:nvSpPr>
      <xdr:spPr>
        <a:xfrm>
          <a:off x="2527300" y="680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財政調整基金の現在高は１，</a:t>
          </a:r>
          <a:r>
            <a:rPr lang="ja-JP" altLang="en-US" sz="1100" b="0" i="0" baseline="0">
              <a:solidFill>
                <a:schemeClr val="dk1"/>
              </a:solidFill>
              <a:effectLst/>
              <a:latin typeface="+mn-lt"/>
              <a:ea typeface="+mn-ea"/>
              <a:cs typeface="+mn-cs"/>
            </a:rPr>
            <a:t>１５９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３８７</a:t>
          </a:r>
          <a:r>
            <a:rPr lang="ja-JP" altLang="ja-JP" sz="1100" b="0" i="0" baseline="0">
              <a:solidFill>
                <a:schemeClr val="dk1"/>
              </a:solidFill>
              <a:effectLst/>
              <a:latin typeface="+mn-lt"/>
              <a:ea typeface="+mn-ea"/>
              <a:cs typeface="+mn-cs"/>
            </a:rPr>
            <a:t>千円となっており、前年度末に比べ</a:t>
          </a:r>
          <a:r>
            <a:rPr lang="ja-JP" altLang="en-US" sz="1100" b="0" i="0" baseline="0">
              <a:solidFill>
                <a:schemeClr val="dk1"/>
              </a:solidFill>
              <a:effectLst/>
              <a:latin typeface="+mn-lt"/>
              <a:ea typeface="+mn-ea"/>
              <a:cs typeface="+mn-cs"/>
            </a:rPr>
            <a:t>８０，８２５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平成２５年９月に発生した台風１８号の災害復旧や、平成２７年の高野山開創記念大法会に向けた町内の環境整備に資金が必要となってきたことが</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年度実質収支は</a:t>
          </a:r>
          <a:r>
            <a:rPr lang="ja-JP" altLang="en-US" sz="1100" b="0" i="0" baseline="0">
              <a:solidFill>
                <a:schemeClr val="dk1"/>
              </a:solidFill>
              <a:effectLst/>
              <a:latin typeface="+mn-lt"/>
              <a:ea typeface="+mn-ea"/>
              <a:cs typeface="+mn-cs"/>
            </a:rPr>
            <a:t>１３３，１９２</a:t>
          </a:r>
          <a:r>
            <a:rPr lang="ja-JP" altLang="ja-JP" sz="1100" b="0" i="0" baseline="0">
              <a:solidFill>
                <a:schemeClr val="dk1"/>
              </a:solidFill>
              <a:effectLst/>
              <a:latin typeface="+mn-lt"/>
              <a:ea typeface="+mn-ea"/>
              <a:cs typeface="+mn-cs"/>
            </a:rPr>
            <a:t>千円となっており、実質単年度収支は▲</a:t>
          </a:r>
          <a:r>
            <a:rPr lang="ja-JP" altLang="en-US" sz="1100" b="0" i="0" baseline="0">
              <a:solidFill>
                <a:schemeClr val="dk1"/>
              </a:solidFill>
              <a:effectLst/>
              <a:latin typeface="+mn-lt"/>
              <a:ea typeface="+mn-ea"/>
              <a:cs typeface="+mn-cs"/>
            </a:rPr>
            <a:t>２６，９１２</a:t>
          </a:r>
          <a:r>
            <a:rPr lang="ja-JP" altLang="ja-JP" sz="1100" b="0" i="0" baseline="0">
              <a:solidFill>
                <a:schemeClr val="dk1"/>
              </a:solidFill>
              <a:effectLst/>
              <a:latin typeface="+mn-lt"/>
              <a:ea typeface="+mn-ea"/>
              <a:cs typeface="+mn-cs"/>
            </a:rPr>
            <a:t>千円とな</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国民健康保険特別会計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一般会計からの繰入のほか、国民健康保険基金の取崩しによる財政運営をおこなっており、医療費の増減見通しなどにより</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％で推移している。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一般会計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en-US" sz="1000" b="0" i="0" baseline="0">
              <a:solidFill>
                <a:schemeClr val="dk1"/>
              </a:solidFill>
              <a:effectLst/>
              <a:latin typeface="+mn-lt"/>
              <a:ea typeface="+mn-ea"/>
              <a:cs typeface="+mn-cs"/>
            </a:rPr>
            <a:t>平成２１</a:t>
          </a:r>
          <a:r>
            <a:rPr lang="ja-JP" altLang="ja-JP" sz="1000" b="0" i="0" baseline="0">
              <a:solidFill>
                <a:schemeClr val="dk1"/>
              </a:solidFill>
              <a:effectLst/>
              <a:latin typeface="+mn-lt"/>
              <a:ea typeface="+mn-ea"/>
              <a:cs typeface="+mn-cs"/>
            </a:rPr>
            <a:t>年度国の経済対策の影響で</a:t>
          </a:r>
          <a:r>
            <a:rPr lang="en-US" altLang="ja-JP" sz="1000" b="0" i="0" baseline="0">
              <a:solidFill>
                <a:schemeClr val="dk1"/>
              </a:solidFill>
              <a:effectLst/>
              <a:latin typeface="+mn-lt"/>
              <a:ea typeface="+mn-ea"/>
              <a:cs typeface="+mn-cs"/>
            </a:rPr>
            <a:t>11.51</a:t>
          </a:r>
          <a:r>
            <a:rPr lang="ja-JP" altLang="ja-JP" sz="1000" b="0" i="0" baseline="0">
              <a:solidFill>
                <a:schemeClr val="dk1"/>
              </a:solidFill>
              <a:effectLst/>
              <a:latin typeface="+mn-lt"/>
              <a:ea typeface="+mn-ea"/>
              <a:cs typeface="+mn-cs"/>
            </a:rPr>
            <a:t>％と最高値になったが、その後減少傾向である。少子高齢化による人口減少</a:t>
          </a:r>
          <a:r>
            <a:rPr lang="ja-JP" altLang="en-US" sz="1000" b="0" i="0" baseline="0">
              <a:solidFill>
                <a:schemeClr val="dk1"/>
              </a:solidFill>
              <a:effectLst/>
              <a:latin typeface="+mn-lt"/>
              <a:ea typeface="+mn-ea"/>
              <a:cs typeface="+mn-cs"/>
            </a:rPr>
            <a:t>や、病院の診療所化に</a:t>
          </a:r>
          <a:r>
            <a:rPr lang="ja-JP" altLang="ja-JP" sz="1000" b="0" i="0" baseline="0">
              <a:solidFill>
                <a:schemeClr val="dk1"/>
              </a:solidFill>
              <a:effectLst/>
              <a:latin typeface="+mn-lt"/>
              <a:ea typeface="+mn-ea"/>
              <a:cs typeface="+mn-cs"/>
            </a:rPr>
            <a:t>伴い普通交付税の減が見込まれることから、引き続き財政の健全化を図っていく。</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水道事業会計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en-US" sz="1000" b="0" i="0" baseline="0">
              <a:solidFill>
                <a:schemeClr val="dk1"/>
              </a:solidFill>
              <a:effectLst/>
              <a:latin typeface="+mn-lt"/>
              <a:ea typeface="+mn-ea"/>
              <a:cs typeface="+mn-cs"/>
            </a:rPr>
            <a:t>　平成１７</a:t>
          </a:r>
          <a:r>
            <a:rPr lang="ja-JP" altLang="ja-JP" sz="1000" b="0" i="0" baseline="0">
              <a:solidFill>
                <a:schemeClr val="dk1"/>
              </a:solidFill>
              <a:effectLst/>
              <a:latin typeface="+mn-lt"/>
              <a:ea typeface="+mn-ea"/>
              <a:cs typeface="+mn-cs"/>
            </a:rPr>
            <a:t>年度に使用料アップをおこなった結果、</a:t>
          </a:r>
          <a:r>
            <a:rPr lang="ja-JP" altLang="en-US" sz="1000" b="0" i="0" baseline="0">
              <a:solidFill>
                <a:schemeClr val="dk1"/>
              </a:solidFill>
              <a:effectLst/>
              <a:latin typeface="+mn-lt"/>
              <a:ea typeface="+mn-ea"/>
              <a:cs typeface="+mn-cs"/>
            </a:rPr>
            <a:t>一旦</a:t>
          </a:r>
          <a:r>
            <a:rPr lang="ja-JP" altLang="ja-JP" sz="1000" b="0" i="0" baseline="0">
              <a:solidFill>
                <a:schemeClr val="dk1"/>
              </a:solidFill>
              <a:effectLst/>
              <a:latin typeface="+mn-lt"/>
              <a:ea typeface="+mn-ea"/>
              <a:cs typeface="+mn-cs"/>
            </a:rPr>
            <a:t>落ち込んだものの年々微増となっている。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国民健康保険高野山総合診療所特別会計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平成２４</a:t>
          </a:r>
          <a:r>
            <a:rPr lang="ja-JP" altLang="ja-JP" sz="1000" b="0" i="0" baseline="0">
              <a:solidFill>
                <a:schemeClr val="dk1"/>
              </a:solidFill>
              <a:effectLst/>
              <a:latin typeface="+mn-lt"/>
              <a:ea typeface="+mn-ea"/>
              <a:cs typeface="+mn-cs"/>
            </a:rPr>
            <a:t>年度に病院から診療所化となり赤字補填分を一般会計から繰入をおこなっている。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介護保険特別会計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一般会計からの繰入のほか介護保険基金繰入金の取崩により財政運営をおこなっており、保険給付費の増減見通しにより</a:t>
          </a:r>
          <a:r>
            <a:rPr lang="en-US" altLang="ja-JP" sz="1000" b="0" i="0" baseline="0">
              <a:solidFill>
                <a:schemeClr val="dk1"/>
              </a:solidFill>
              <a:effectLst/>
              <a:latin typeface="+mn-lt"/>
              <a:ea typeface="+mn-ea"/>
              <a:cs typeface="+mn-cs"/>
            </a:rPr>
            <a:t>1.5</a:t>
          </a:r>
          <a:r>
            <a:rPr lang="ja-JP" altLang="ja-JP" sz="1000" b="0" i="0" baseline="0">
              <a:solidFill>
                <a:schemeClr val="dk1"/>
              </a:solidFill>
              <a:effectLst/>
              <a:latin typeface="+mn-lt"/>
              <a:ea typeface="+mn-ea"/>
              <a:cs typeface="+mn-cs"/>
            </a:rPr>
            <a:t>％以内の範囲内に留まっている。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国民健康保険富貴診療所特別会計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一般会計からの繰入で財政運営をおこなっていることから</a:t>
          </a:r>
          <a:r>
            <a:rPr lang="en-US" altLang="ja-JP" sz="1000" b="0" i="0" baseline="0">
              <a:solidFill>
                <a:schemeClr val="dk1"/>
              </a:solidFill>
              <a:effectLst/>
              <a:latin typeface="+mn-lt"/>
              <a:ea typeface="+mn-ea"/>
              <a:cs typeface="+mn-cs"/>
            </a:rPr>
            <a:t>0.3</a:t>
          </a:r>
          <a:r>
            <a:rPr lang="ja-JP" altLang="ja-JP" sz="1000" b="0" i="0" baseline="0">
              <a:solidFill>
                <a:schemeClr val="dk1"/>
              </a:solidFill>
              <a:effectLst/>
              <a:latin typeface="+mn-lt"/>
              <a:ea typeface="+mn-ea"/>
              <a:cs typeface="+mn-cs"/>
            </a:rPr>
            <a:t>％以内の範囲内に留まっている。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後期高齢者医療特別会計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一般会計からの繰入で財政運営をおこなっていることから</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％以内の範囲内に留まっている。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下水道特別会計</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一般会計からの繰入で財政運営をおこなっていることから</a:t>
          </a:r>
          <a:r>
            <a:rPr lang="en-US" altLang="ja-JP" sz="1000" b="0" i="0" baseline="0">
              <a:solidFill>
                <a:schemeClr val="dk1"/>
              </a:solidFill>
              <a:effectLst/>
              <a:latin typeface="+mn-lt"/>
              <a:ea typeface="+mn-ea"/>
              <a:cs typeface="+mn-cs"/>
            </a:rPr>
            <a:t>0.3</a:t>
          </a:r>
          <a:r>
            <a:rPr lang="ja-JP" altLang="ja-JP" sz="1000" b="0" i="0" baseline="0">
              <a:solidFill>
                <a:schemeClr val="dk1"/>
              </a:solidFill>
              <a:effectLst/>
              <a:latin typeface="+mn-lt"/>
              <a:ea typeface="+mn-ea"/>
              <a:cs typeface="+mn-cs"/>
            </a:rPr>
            <a:t>％以内の範囲内に留まっている。</a:t>
          </a:r>
          <a:endParaRPr lang="ja-JP" altLang="ja-JP" sz="1100">
            <a:effectLst/>
          </a:endParaRPr>
        </a:p>
        <a:p>
          <a:pPr rtl="0"/>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その他の会計（黒字）</a:t>
          </a:r>
          <a:r>
            <a:rPr lang="en-US" altLang="ja-JP" sz="1000" b="0" i="0" baseline="0">
              <a:solidFill>
                <a:schemeClr val="dk1"/>
              </a:solidFill>
              <a:effectLst/>
              <a:latin typeface="+mn-lt"/>
              <a:ea typeface="+mn-ea"/>
              <a:cs typeface="+mn-cs"/>
            </a:rPr>
            <a:t>】</a:t>
          </a:r>
          <a:endParaRPr lang="ja-JP" altLang="ja-JP" sz="1100">
            <a:effectLst/>
          </a:endParaRPr>
        </a:p>
        <a:p>
          <a:pPr rtl="0"/>
          <a:r>
            <a:rPr lang="ja-JP" altLang="ja-JP" sz="1000" b="0" i="0" baseline="0">
              <a:solidFill>
                <a:schemeClr val="dk1"/>
              </a:solidFill>
              <a:effectLst/>
              <a:latin typeface="+mn-lt"/>
              <a:ea typeface="+mn-ea"/>
              <a:cs typeface="+mn-cs"/>
            </a:rPr>
            <a:t>　その他の会計（黒字）には、簡易水道特別会計、生活排水処理事業特別会計、農業集落排水事業特別会計が含まれている。どの会計も一般会計からの繰入で財政運営をおこなっており、</a:t>
          </a:r>
          <a:r>
            <a:rPr lang="en-US" altLang="ja-JP" sz="1000" b="0" i="0" baseline="0">
              <a:solidFill>
                <a:schemeClr val="dk1"/>
              </a:solidFill>
              <a:effectLst/>
              <a:latin typeface="+mn-lt"/>
              <a:ea typeface="+mn-ea"/>
              <a:cs typeface="+mn-cs"/>
            </a:rPr>
            <a:t>0.3</a:t>
          </a:r>
          <a:r>
            <a:rPr lang="ja-JP" altLang="ja-JP" sz="1000" b="0" i="0" baseline="0">
              <a:solidFill>
                <a:schemeClr val="dk1"/>
              </a:solidFill>
              <a:effectLst/>
              <a:latin typeface="+mn-lt"/>
              <a:ea typeface="+mn-ea"/>
              <a:cs typeface="+mn-cs"/>
            </a:rPr>
            <a:t>％以内の範囲内に留まっている。</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元利償還金</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平成２１</a:t>
          </a:r>
          <a:r>
            <a:rPr lang="ja-JP" altLang="ja-JP" sz="900" b="0" i="0" baseline="0">
              <a:solidFill>
                <a:schemeClr val="dk1"/>
              </a:solidFill>
              <a:effectLst/>
              <a:latin typeface="+mn-lt"/>
              <a:ea typeface="+mn-ea"/>
              <a:cs typeface="+mn-cs"/>
            </a:rPr>
            <a:t>年度に</a:t>
          </a:r>
          <a:r>
            <a:rPr lang="en-US" altLang="ja-JP" sz="900" b="0" i="0" baseline="0">
              <a:solidFill>
                <a:schemeClr val="dk1"/>
              </a:solidFill>
              <a:effectLst/>
              <a:latin typeface="+mn-lt"/>
              <a:ea typeface="+mn-ea"/>
              <a:cs typeface="+mn-cs"/>
            </a:rPr>
            <a:t>490</a:t>
          </a:r>
          <a:r>
            <a:rPr lang="ja-JP" altLang="ja-JP" sz="900" b="0" i="0" baseline="0">
              <a:solidFill>
                <a:schemeClr val="dk1"/>
              </a:solidFill>
              <a:effectLst/>
              <a:latin typeface="+mn-lt"/>
              <a:ea typeface="+mn-ea"/>
              <a:cs typeface="+mn-cs"/>
            </a:rPr>
            <a:t>百万円の元利償還がありピークを迎えたが起債の新規発行を抑制したことにより減少傾向である。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満期一括償還地方債に係る年度割相当額</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平成２８</a:t>
          </a:r>
          <a:r>
            <a:rPr lang="ja-JP" altLang="ja-JP" sz="900" b="0" i="0" baseline="0">
              <a:solidFill>
                <a:schemeClr val="dk1"/>
              </a:solidFill>
              <a:effectLst/>
              <a:latin typeface="+mn-lt"/>
              <a:ea typeface="+mn-ea"/>
              <a:cs typeface="+mn-cs"/>
            </a:rPr>
            <a:t>年度の満期一括償還に係る年度割り相当額である。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公営企業債の元利償還金に対する繰入金</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平成２１</a:t>
          </a:r>
          <a:r>
            <a:rPr lang="ja-JP" altLang="ja-JP" sz="900" b="0" i="0" baseline="0">
              <a:solidFill>
                <a:schemeClr val="dk1"/>
              </a:solidFill>
              <a:effectLst/>
              <a:latin typeface="+mn-lt"/>
              <a:ea typeface="+mn-ea"/>
              <a:cs typeface="+mn-cs"/>
            </a:rPr>
            <a:t>年度までは下水道特別会計において繰上償還に伴う元利償還金に対する繰入があったが</a:t>
          </a:r>
          <a:r>
            <a:rPr lang="ja-JP" altLang="en-US" sz="900" b="0" i="0" baseline="0">
              <a:solidFill>
                <a:schemeClr val="dk1"/>
              </a:solidFill>
              <a:effectLst/>
              <a:latin typeface="+mn-lt"/>
              <a:ea typeface="+mn-ea"/>
              <a:cs typeface="+mn-cs"/>
            </a:rPr>
            <a:t>平成２２</a:t>
          </a:r>
          <a:r>
            <a:rPr lang="ja-JP" altLang="ja-JP" sz="900" b="0" i="0" baseline="0">
              <a:solidFill>
                <a:schemeClr val="dk1"/>
              </a:solidFill>
              <a:effectLst/>
              <a:latin typeface="+mn-lt"/>
              <a:ea typeface="+mn-ea"/>
              <a:cs typeface="+mn-cs"/>
            </a:rPr>
            <a:t>年度以降は減少傾向である。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組合等が起こした地方債の元利償還金に対する負担金等</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橋本周辺広域市町村圏組合</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ゴミ施設</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の負担金であり、</a:t>
          </a:r>
          <a:r>
            <a:rPr lang="ja-JP" altLang="en-US" sz="900" b="0" i="0" baseline="0">
              <a:solidFill>
                <a:schemeClr val="dk1"/>
              </a:solidFill>
              <a:effectLst/>
              <a:latin typeface="+mn-lt"/>
              <a:ea typeface="+mn-ea"/>
              <a:cs typeface="+mn-cs"/>
            </a:rPr>
            <a:t>平成２５</a:t>
          </a:r>
          <a:r>
            <a:rPr lang="ja-JP" altLang="ja-JP" sz="900" b="0" i="0" baseline="0">
              <a:solidFill>
                <a:schemeClr val="dk1"/>
              </a:solidFill>
              <a:effectLst/>
              <a:latin typeface="+mn-lt"/>
              <a:ea typeface="+mn-ea"/>
              <a:cs typeface="+mn-cs"/>
            </a:rPr>
            <a:t>年度</a:t>
          </a:r>
          <a:r>
            <a:rPr lang="ja-JP" altLang="en-US" sz="900" b="0" i="0" baseline="0">
              <a:solidFill>
                <a:schemeClr val="dk1"/>
              </a:solidFill>
              <a:effectLst/>
              <a:latin typeface="+mn-lt"/>
              <a:ea typeface="+mn-ea"/>
              <a:cs typeface="+mn-cs"/>
            </a:rPr>
            <a:t>から始まるピークが平成３２年度まで続きその後減少する</a:t>
          </a:r>
          <a:r>
            <a:rPr lang="ja-JP" altLang="ja-JP" sz="900" b="0" i="0" baseline="0">
              <a:solidFill>
                <a:schemeClr val="dk1"/>
              </a:solidFill>
              <a:effectLst/>
              <a:latin typeface="+mn-lt"/>
              <a:ea typeface="+mn-ea"/>
              <a:cs typeface="+mn-cs"/>
            </a:rPr>
            <a:t>見通しである。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算入公債費等</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過去からの起債に対する基準財政需要額で</a:t>
          </a:r>
          <a:r>
            <a:rPr lang="ja-JP" altLang="en-US" sz="900" b="0" i="0" baseline="0">
              <a:solidFill>
                <a:schemeClr val="dk1"/>
              </a:solidFill>
              <a:effectLst/>
              <a:latin typeface="+mn-lt"/>
              <a:ea typeface="+mn-ea"/>
              <a:cs typeface="+mn-cs"/>
            </a:rPr>
            <a:t>あり減少傾向であったが</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平成２４年度までは広域組合交付税配分金として受けていた清掃費に対する公債費が基準財政需要額として算入されることになったため増加に転じた</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
          </a:r>
          <a:br>
            <a:rPr lang="en-US" altLang="ja-JP" sz="900" b="0" i="0" baseline="0">
              <a:solidFill>
                <a:schemeClr val="dk1"/>
              </a:solidFill>
              <a:effectLst/>
              <a:latin typeface="+mn-lt"/>
              <a:ea typeface="+mn-ea"/>
              <a:cs typeface="+mn-cs"/>
            </a:rPr>
          </a:b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実質公債費比率の分子</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元利償還金が減り、算入公債費等が増えたことで前年度に比べ減少した。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一般会計等に係る地方債の現在高</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過疎対策事業、災害復旧事業などにより新規借入が増えたため、前年度比</a:t>
          </a:r>
          <a:r>
            <a:rPr lang="en-US" altLang="ja-JP" sz="800" b="0" i="0" baseline="0">
              <a:solidFill>
                <a:schemeClr val="dk1"/>
              </a:solidFill>
              <a:effectLst/>
              <a:latin typeface="+mn-lt"/>
              <a:ea typeface="+mn-ea"/>
              <a:cs typeface="+mn-cs"/>
            </a:rPr>
            <a:t>46</a:t>
          </a:r>
          <a:r>
            <a:rPr lang="ja-JP" altLang="en-US" sz="800" b="0" i="0" baseline="0">
              <a:solidFill>
                <a:schemeClr val="dk1"/>
              </a:solidFill>
              <a:effectLst/>
              <a:latin typeface="+mn-lt"/>
              <a:ea typeface="+mn-ea"/>
              <a:cs typeface="+mn-cs"/>
            </a:rPr>
            <a:t>百万円増額となった</a:t>
          </a:r>
          <a:endParaRPr lang="en-US" altLang="ja-JP" sz="800" b="0" i="0" baseline="0">
            <a:solidFill>
              <a:schemeClr val="dk1"/>
            </a:solidFill>
            <a:effectLst/>
            <a:latin typeface="+mn-lt"/>
            <a:ea typeface="+mn-ea"/>
            <a:cs typeface="+mn-cs"/>
          </a:endParaRPr>
        </a:p>
        <a:p>
          <a:pPr rtl="0"/>
          <a:r>
            <a:rPr lang="en-US" altLang="ja-JP" sz="800" b="0" i="0" baseline="0">
              <a:solidFill>
                <a:schemeClr val="dk1"/>
              </a:solidFill>
              <a:effectLst/>
              <a:latin typeface="+mn-lt"/>
              <a:ea typeface="+mn-ea"/>
              <a:cs typeface="+mn-cs"/>
            </a:rPr>
            <a:t>【</a:t>
          </a:r>
          <a:r>
            <a:rPr lang="ja-JP" altLang="en-US" sz="800" b="0" i="0" baseline="0">
              <a:solidFill>
                <a:schemeClr val="dk1"/>
              </a:solidFill>
              <a:effectLst/>
              <a:latin typeface="+mn-lt"/>
              <a:ea typeface="+mn-ea"/>
              <a:cs typeface="+mn-cs"/>
            </a:rPr>
            <a:t>債務負担行為に基づく支出予定額</a:t>
          </a:r>
          <a:r>
            <a:rPr lang="en-US" altLang="ja-JP" sz="800" b="0" i="0" baseline="0">
              <a:solidFill>
                <a:schemeClr val="dk1"/>
              </a:solidFill>
              <a:effectLst/>
              <a:latin typeface="+mn-lt"/>
              <a:ea typeface="+mn-ea"/>
              <a:cs typeface="+mn-cs"/>
            </a:rPr>
            <a:t>】</a:t>
          </a:r>
        </a:p>
        <a:p>
          <a:pPr rtl="0"/>
          <a:r>
            <a:rPr lang="ja-JP" altLang="en-US" sz="800" b="0" i="0" baseline="0">
              <a:solidFill>
                <a:schemeClr val="dk1"/>
              </a:solidFill>
              <a:effectLst/>
              <a:latin typeface="+mn-lt"/>
              <a:ea typeface="+mn-ea"/>
              <a:cs typeface="+mn-cs"/>
            </a:rPr>
            <a:t>　平成２５年～２７年度 　消防救急無線デジタル化整備及び高機能消防指令センター共同整備に係るもの</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公営企業債等繰入見込額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水道事業</a:t>
          </a:r>
          <a:r>
            <a:rPr lang="ja-JP" altLang="ja-JP" sz="800" b="0" i="0" baseline="0">
              <a:solidFill>
                <a:schemeClr val="dk1"/>
              </a:solidFill>
              <a:effectLst/>
              <a:latin typeface="+mn-lt"/>
              <a:ea typeface="+mn-ea"/>
              <a:cs typeface="+mn-cs"/>
            </a:rPr>
            <a:t>会計</a:t>
          </a:r>
          <a:r>
            <a:rPr lang="ja-JP" altLang="en-US" sz="800" b="0" i="0" baseline="0">
              <a:solidFill>
                <a:schemeClr val="dk1"/>
              </a:solidFill>
              <a:effectLst/>
              <a:latin typeface="+mn-lt"/>
              <a:ea typeface="+mn-ea"/>
              <a:cs typeface="+mn-cs"/>
            </a:rPr>
            <a:t>を除き</a:t>
          </a:r>
          <a:r>
            <a:rPr lang="ja-JP" altLang="ja-JP" sz="800" b="0" i="0" baseline="0">
              <a:solidFill>
                <a:schemeClr val="dk1"/>
              </a:solidFill>
              <a:effectLst/>
              <a:latin typeface="+mn-lt"/>
              <a:ea typeface="+mn-ea"/>
              <a:cs typeface="+mn-cs"/>
            </a:rPr>
            <a:t>減額となっているが、特に高野山病院の診療所化の影響に伴い</a:t>
          </a:r>
          <a:r>
            <a:rPr lang="en-US" altLang="ja-JP" sz="800" b="0" i="0" baseline="0">
              <a:solidFill>
                <a:schemeClr val="dk1"/>
              </a:solidFill>
              <a:effectLst/>
              <a:latin typeface="+mn-lt"/>
              <a:ea typeface="+mn-ea"/>
              <a:cs typeface="+mn-cs"/>
            </a:rPr>
            <a:t>560</a:t>
          </a:r>
          <a:r>
            <a:rPr lang="ja-JP" altLang="ja-JP" sz="800" b="0" i="0" baseline="0">
              <a:solidFill>
                <a:schemeClr val="dk1"/>
              </a:solidFill>
              <a:effectLst/>
              <a:latin typeface="+mn-lt"/>
              <a:ea typeface="+mn-ea"/>
              <a:cs typeface="+mn-cs"/>
            </a:rPr>
            <a:t>百万円まで減少している。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組合等負担等見込額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橋本周辺市町村圏組合</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ゴミ処理施設</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に係る負担金。</a:t>
          </a:r>
          <a:r>
            <a:rPr lang="ja-JP" altLang="en-US" sz="800" b="0" i="0" baseline="0">
              <a:solidFill>
                <a:schemeClr val="dk1"/>
              </a:solidFill>
              <a:effectLst/>
              <a:latin typeface="+mn-lt"/>
              <a:ea typeface="+mn-ea"/>
              <a:cs typeface="+mn-cs"/>
            </a:rPr>
            <a:t>平成２１</a:t>
          </a:r>
          <a:r>
            <a:rPr lang="ja-JP" altLang="ja-JP" sz="800" b="0" i="0" baseline="0">
              <a:solidFill>
                <a:schemeClr val="dk1"/>
              </a:solidFill>
              <a:effectLst/>
              <a:latin typeface="+mn-lt"/>
              <a:ea typeface="+mn-ea"/>
              <a:cs typeface="+mn-cs"/>
            </a:rPr>
            <a:t>年度に建設事業は終了し、今後は微減傾向となる。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退職手当負担見込額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一般職・一般会計等対象職員数の</a:t>
          </a:r>
          <a:r>
            <a:rPr lang="ja-JP" altLang="en-US" sz="800" b="0" i="0" baseline="0">
              <a:solidFill>
                <a:schemeClr val="dk1"/>
              </a:solidFill>
              <a:effectLst/>
              <a:latin typeface="+mn-lt"/>
              <a:ea typeface="+mn-ea"/>
              <a:cs typeface="+mn-cs"/>
            </a:rPr>
            <a:t>減（</a:t>
          </a:r>
          <a:r>
            <a:rPr lang="en-US" altLang="ja-JP" sz="800" b="0" i="0" baseline="0">
              <a:solidFill>
                <a:schemeClr val="dk1"/>
              </a:solidFill>
              <a:effectLst/>
              <a:latin typeface="+mn-lt"/>
              <a:ea typeface="+mn-ea"/>
              <a:cs typeface="+mn-cs"/>
            </a:rPr>
            <a:t>102</a:t>
          </a:r>
          <a:r>
            <a:rPr lang="ja-JP" altLang="en-US" sz="800" b="0" i="0" baseline="0">
              <a:solidFill>
                <a:schemeClr val="dk1"/>
              </a:solidFill>
              <a:effectLst/>
              <a:latin typeface="+mn-lt"/>
              <a:ea typeface="+mn-ea"/>
              <a:cs typeface="+mn-cs"/>
            </a:rPr>
            <a:t>人⇒</a:t>
          </a:r>
          <a:r>
            <a:rPr lang="en-US" altLang="ja-JP" sz="800" b="0" i="0" baseline="0">
              <a:solidFill>
                <a:schemeClr val="dk1"/>
              </a:solidFill>
              <a:effectLst/>
              <a:latin typeface="+mn-lt"/>
              <a:ea typeface="+mn-ea"/>
              <a:cs typeface="+mn-cs"/>
            </a:rPr>
            <a:t>94</a:t>
          </a:r>
          <a:r>
            <a:rPr lang="ja-JP" altLang="en-US" sz="800" b="0" i="0" baseline="0">
              <a:solidFill>
                <a:schemeClr val="dk1"/>
              </a:solidFill>
              <a:effectLst/>
              <a:latin typeface="+mn-lt"/>
              <a:ea typeface="+mn-ea"/>
              <a:cs typeface="+mn-cs"/>
            </a:rPr>
            <a:t>人）</a:t>
          </a:r>
          <a:r>
            <a:rPr lang="ja-JP" altLang="ja-JP" sz="800" b="0" i="0" baseline="0">
              <a:solidFill>
                <a:schemeClr val="dk1"/>
              </a:solidFill>
              <a:effectLst/>
              <a:latin typeface="+mn-lt"/>
              <a:ea typeface="+mn-ea"/>
              <a:cs typeface="+mn-cs"/>
            </a:rPr>
            <a:t>に伴い</a:t>
          </a:r>
          <a:r>
            <a:rPr lang="ja-JP" altLang="en-US" sz="800" b="0" i="0" baseline="0">
              <a:solidFill>
                <a:schemeClr val="dk1"/>
              </a:solidFill>
              <a:effectLst/>
              <a:latin typeface="+mn-lt"/>
              <a:ea typeface="+mn-ea"/>
              <a:cs typeface="+mn-cs"/>
            </a:rPr>
            <a:t>減額</a:t>
          </a:r>
          <a:r>
            <a:rPr lang="ja-JP" altLang="ja-JP" sz="800" b="0" i="0" baseline="0">
              <a:solidFill>
                <a:schemeClr val="dk1"/>
              </a:solidFill>
              <a:effectLst/>
              <a:latin typeface="+mn-lt"/>
              <a:ea typeface="+mn-ea"/>
              <a:cs typeface="+mn-cs"/>
            </a:rPr>
            <a:t>となった。</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充当可能基金</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災害復旧等にかかる財源不足を補う取崩が発生したため減額となった。</a:t>
          </a:r>
          <a:endParaRPr lang="en-US" altLang="ja-JP" sz="800" b="0" i="0" baseline="0">
            <a:solidFill>
              <a:schemeClr val="dk1"/>
            </a:solidFill>
            <a:effectLst/>
            <a:latin typeface="+mn-lt"/>
            <a:ea typeface="+mn-ea"/>
            <a:cs typeface="+mn-cs"/>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充当可能特定歳入</a:t>
          </a:r>
          <a:r>
            <a:rPr lang="en-US" altLang="ja-JP" sz="800" b="0" i="0" baseline="0">
              <a:solidFill>
                <a:schemeClr val="dk1"/>
              </a:solidFill>
              <a:effectLst/>
              <a:latin typeface="+mn-lt"/>
              <a:ea typeface="+mn-ea"/>
              <a:cs typeface="+mn-cs"/>
            </a:rPr>
            <a:t>】</a:t>
          </a:r>
          <a:endParaRPr lang="ja-JP" altLang="ja-JP" sz="1000">
            <a:effectLst/>
          </a:endParaRPr>
        </a:p>
        <a:p>
          <a:pPr rtl="0"/>
          <a:r>
            <a:rPr lang="ja-JP" altLang="en-US" sz="800" b="0" i="0" baseline="0">
              <a:solidFill>
                <a:schemeClr val="dk1"/>
              </a:solidFill>
              <a:effectLst/>
              <a:latin typeface="+mn-lt"/>
              <a:ea typeface="+mn-ea"/>
              <a:cs typeface="+mn-cs"/>
            </a:rPr>
            <a:t>　新たに都市計画税を算入したため増額となった。</a:t>
          </a:r>
          <a:r>
            <a:rPr lang="ja-JP" altLang="ja-JP" sz="800" b="0" i="0" baseline="0">
              <a:solidFill>
                <a:schemeClr val="dk1"/>
              </a:solidFill>
              <a:effectLst/>
              <a:latin typeface="+mn-lt"/>
              <a:ea typeface="+mn-ea"/>
              <a:cs typeface="+mn-cs"/>
            </a:rPr>
            <a:t>　</a:t>
          </a:r>
          <a:endParaRPr lang="en-US" altLang="ja-JP" sz="800" b="0" i="0" baseline="0">
            <a:solidFill>
              <a:schemeClr val="dk1"/>
            </a:solidFill>
            <a:effectLst/>
            <a:latin typeface="+mn-lt"/>
            <a:ea typeface="+mn-ea"/>
            <a:cs typeface="+mn-cs"/>
          </a:endParaRPr>
        </a:p>
        <a:p>
          <a:pPr rtl="0"/>
          <a:r>
            <a:rPr lang="ja-JP" altLang="en-US"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住宅使用料の</a:t>
          </a:r>
          <a:r>
            <a:rPr lang="en-US" altLang="ja-JP" sz="800" b="0" i="0" baseline="0">
              <a:solidFill>
                <a:schemeClr val="dk1"/>
              </a:solidFill>
              <a:effectLst/>
              <a:latin typeface="+mn-lt"/>
              <a:ea typeface="+mn-ea"/>
              <a:cs typeface="+mn-cs"/>
            </a:rPr>
            <a:t>100</a:t>
          </a:r>
          <a:r>
            <a:rPr lang="ja-JP" altLang="ja-JP" sz="800" b="0" i="0" baseline="0">
              <a:solidFill>
                <a:schemeClr val="dk1"/>
              </a:solidFill>
              <a:effectLst/>
              <a:latin typeface="+mn-lt"/>
              <a:ea typeface="+mn-ea"/>
              <a:cs typeface="+mn-cs"/>
            </a:rPr>
            <a:t>％充当のため充当先の元金償還費が減少するに伴い、今後は微減傾向となる。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基準財政需要額算入見込額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公債費のうち過疎債と臨時財政対策債の比率が高くなってきており、増加傾向となっている。</a:t>
          </a:r>
          <a:endParaRPr lang="en-US" altLang="ja-JP" sz="800" b="0" i="0" baseline="0">
            <a:solidFill>
              <a:schemeClr val="dk1"/>
            </a:solidFill>
            <a:effectLst/>
            <a:latin typeface="+mn-lt"/>
            <a:ea typeface="+mn-ea"/>
            <a:cs typeface="+mn-cs"/>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将来負担比率の分子</a:t>
          </a:r>
          <a:r>
            <a:rPr lang="en-US" altLang="ja-JP" sz="800" b="0" i="0" baseline="0">
              <a:solidFill>
                <a:schemeClr val="dk1"/>
              </a:solidFill>
              <a:effectLst/>
              <a:latin typeface="+mn-lt"/>
              <a:ea typeface="+mn-ea"/>
              <a:cs typeface="+mn-cs"/>
            </a:rPr>
            <a:t>】</a:t>
          </a:r>
          <a:endParaRPr lang="ja-JP" altLang="ja-JP" sz="1000">
            <a:effectLst/>
          </a:endParaRPr>
        </a:p>
        <a:p>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平成２５</a:t>
          </a:r>
          <a:r>
            <a:rPr lang="ja-JP" altLang="ja-JP" sz="800" b="0" i="0" baseline="0">
              <a:solidFill>
                <a:schemeClr val="dk1"/>
              </a:solidFill>
              <a:effectLst/>
              <a:latin typeface="+mn-lt"/>
              <a:ea typeface="+mn-ea"/>
              <a:cs typeface="+mn-cs"/>
            </a:rPr>
            <a:t>年度は、地方債の現在高が</a:t>
          </a:r>
          <a:r>
            <a:rPr lang="ja-JP" altLang="en-US" sz="800" b="0" i="0" baseline="0">
              <a:solidFill>
                <a:schemeClr val="dk1"/>
              </a:solidFill>
              <a:effectLst/>
              <a:latin typeface="+mn-lt"/>
              <a:ea typeface="+mn-ea"/>
              <a:cs typeface="+mn-cs"/>
            </a:rPr>
            <a:t>増</a:t>
          </a:r>
          <a:r>
            <a:rPr lang="ja-JP" altLang="ja-JP" sz="800" b="0" i="0" baseline="0">
              <a:solidFill>
                <a:schemeClr val="dk1"/>
              </a:solidFill>
              <a:effectLst/>
              <a:latin typeface="+mn-lt"/>
              <a:ea typeface="+mn-ea"/>
              <a:cs typeface="+mn-cs"/>
            </a:rPr>
            <a:t>とな</a:t>
          </a:r>
          <a:r>
            <a:rPr lang="ja-JP" altLang="en-US" sz="800" b="0" i="0" baseline="0">
              <a:solidFill>
                <a:schemeClr val="dk1"/>
              </a:solidFill>
              <a:effectLst/>
              <a:latin typeface="+mn-lt"/>
              <a:ea typeface="+mn-ea"/>
              <a:cs typeface="+mn-cs"/>
            </a:rPr>
            <a:t>ったが、職員数の減により退職手当負担見込額が大きく減ったことで、分子は前年度に比べてさらに減少した。分母である充当可能基金も減少したが比率的には前年度よりも</a:t>
          </a:r>
          <a:r>
            <a:rPr lang="en-US" altLang="ja-JP" sz="800" b="0" i="0" baseline="0">
              <a:solidFill>
                <a:schemeClr val="dk1"/>
              </a:solidFill>
              <a:effectLst/>
              <a:latin typeface="+mn-lt"/>
              <a:ea typeface="+mn-ea"/>
              <a:cs typeface="+mn-cs"/>
            </a:rPr>
            <a:t>3.7</a:t>
          </a:r>
          <a:r>
            <a:rPr lang="ja-JP" altLang="en-US" sz="800" b="0" i="0" baseline="0">
              <a:solidFill>
                <a:schemeClr val="dk1"/>
              </a:solidFill>
              <a:effectLst/>
              <a:latin typeface="+mn-lt"/>
              <a:ea typeface="+mn-ea"/>
              <a:cs typeface="+mn-cs"/>
            </a:rPr>
            <a:t>ポイント比率が減少した。</a:t>
          </a:r>
          <a:endParaRPr kumimoji="1" lang="ja-JP" altLang="en-US" sz="10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3866050</v>
      </c>
      <c r="BO4" s="379"/>
      <c r="BP4" s="379"/>
      <c r="BQ4" s="379"/>
      <c r="BR4" s="379"/>
      <c r="BS4" s="379"/>
      <c r="BT4" s="379"/>
      <c r="BU4" s="380"/>
      <c r="BV4" s="378">
        <v>3581663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3648619</v>
      </c>
      <c r="BO5" s="384"/>
      <c r="BP5" s="384"/>
      <c r="BQ5" s="384"/>
      <c r="BR5" s="384"/>
      <c r="BS5" s="384"/>
      <c r="BT5" s="384"/>
      <c r="BU5" s="385"/>
      <c r="BV5" s="383">
        <v>3463406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217431</v>
      </c>
      <c r="BO6" s="384"/>
      <c r="BP6" s="384"/>
      <c r="BQ6" s="384"/>
      <c r="BR6" s="384"/>
      <c r="BS6" s="384"/>
      <c r="BT6" s="384"/>
      <c r="BU6" s="385"/>
      <c r="BV6" s="383">
        <v>118257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97.5</v>
      </c>
      <c r="CU6" s="528"/>
      <c r="CV6" s="528"/>
      <c r="CW6" s="528"/>
      <c r="CX6" s="528"/>
      <c r="CY6" s="528"/>
      <c r="CZ6" s="528"/>
      <c r="DA6" s="529"/>
      <c r="DB6" s="527">
        <v>98.6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84239</v>
      </c>
      <c r="BO7" s="384"/>
      <c r="BP7" s="384"/>
      <c r="BQ7" s="384"/>
      <c r="BR7" s="384"/>
      <c r="BS7" s="384"/>
      <c r="BT7" s="384"/>
      <c r="BU7" s="385"/>
      <c r="BV7" s="383">
        <v>38978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2073475</v>
      </c>
      <c r="CU7" s="384"/>
      <c r="CV7" s="384"/>
      <c r="CW7" s="384"/>
      <c r="CX7" s="384"/>
      <c r="CY7" s="384"/>
      <c r="CZ7" s="384"/>
      <c r="DA7" s="385"/>
      <c r="DB7" s="383">
        <v>2059471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133192</v>
      </c>
      <c r="BO8" s="384"/>
      <c r="BP8" s="384"/>
      <c r="BQ8" s="384"/>
      <c r="BR8" s="384"/>
      <c r="BS8" s="384"/>
      <c r="BT8" s="384"/>
      <c r="BU8" s="385"/>
      <c r="BV8" s="383">
        <v>79279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3975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53913</v>
      </c>
      <c r="BO9" s="384"/>
      <c r="BP9" s="384"/>
      <c r="BQ9" s="384"/>
      <c r="BR9" s="384"/>
      <c r="BS9" s="384"/>
      <c r="BT9" s="384"/>
      <c r="BU9" s="385"/>
      <c r="BV9" s="383">
        <v>-114876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4632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105461</v>
      </c>
      <c r="BO10" s="384"/>
      <c r="BP10" s="384"/>
      <c r="BQ10" s="384"/>
      <c r="BR10" s="384"/>
      <c r="BS10" s="384"/>
      <c r="BT10" s="384"/>
      <c r="BU10" s="385"/>
      <c r="BV10" s="383">
        <v>262146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3471</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186286</v>
      </c>
      <c r="BO12" s="384"/>
      <c r="BP12" s="384"/>
      <c r="BQ12" s="384"/>
      <c r="BR12" s="384"/>
      <c r="BS12" s="384"/>
      <c r="BT12" s="384"/>
      <c r="BU12" s="385"/>
      <c r="BV12" s="383">
        <v>154130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3452</v>
      </c>
      <c r="S13" s="483"/>
      <c r="T13" s="483"/>
      <c r="U13" s="483"/>
      <c r="V13" s="484"/>
      <c r="W13" s="470" t="s">
        <v>123</v>
      </c>
      <c r="X13" s="396"/>
      <c r="Y13" s="396"/>
      <c r="Z13" s="396"/>
      <c r="AA13" s="396"/>
      <c r="AB13" s="397"/>
      <c r="AC13" s="359">
        <v>99</v>
      </c>
      <c r="AD13" s="360"/>
      <c r="AE13" s="360"/>
      <c r="AF13" s="360"/>
      <c r="AG13" s="361"/>
      <c r="AH13" s="359">
        <v>129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-26912</v>
      </c>
      <c r="BO13" s="384"/>
      <c r="BP13" s="384"/>
      <c r="BQ13" s="384"/>
      <c r="BR13" s="384"/>
      <c r="BS13" s="384"/>
      <c r="BT13" s="384"/>
      <c r="BU13" s="385"/>
      <c r="BV13" s="383">
        <v>-6860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3561</v>
      </c>
      <c r="S14" s="483"/>
      <c r="T14" s="483"/>
      <c r="U14" s="483"/>
      <c r="V14" s="484"/>
      <c r="W14" s="485"/>
      <c r="X14" s="399"/>
      <c r="Y14" s="399"/>
      <c r="Z14" s="399"/>
      <c r="AA14" s="399"/>
      <c r="AB14" s="400"/>
      <c r="AC14" s="475">
        <v>5</v>
      </c>
      <c r="AD14" s="476"/>
      <c r="AE14" s="476"/>
      <c r="AF14" s="476"/>
      <c r="AG14" s="477"/>
      <c r="AH14" s="475">
        <v>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3544</v>
      </c>
      <c r="S15" s="483"/>
      <c r="T15" s="483"/>
      <c r="U15" s="483"/>
      <c r="V15" s="484"/>
      <c r="W15" s="470" t="s">
        <v>130</v>
      </c>
      <c r="X15" s="396"/>
      <c r="Y15" s="396"/>
      <c r="Z15" s="396"/>
      <c r="AA15" s="396"/>
      <c r="AB15" s="397"/>
      <c r="AC15" s="359">
        <v>269</v>
      </c>
      <c r="AD15" s="360"/>
      <c r="AE15" s="360"/>
      <c r="AF15" s="360"/>
      <c r="AG15" s="361"/>
      <c r="AH15" s="359">
        <v>318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354504</v>
      </c>
      <c r="BO15" s="379"/>
      <c r="BP15" s="379"/>
      <c r="BQ15" s="379"/>
      <c r="BR15" s="379"/>
      <c r="BS15" s="379"/>
      <c r="BT15" s="379"/>
      <c r="BU15" s="380"/>
      <c r="BV15" s="378">
        <v>367142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13.6</v>
      </c>
      <c r="AD16" s="476"/>
      <c r="AE16" s="476"/>
      <c r="AF16" s="476"/>
      <c r="AG16" s="477"/>
      <c r="AH16" s="475">
        <v>14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1863502</v>
      </c>
      <c r="BO16" s="384"/>
      <c r="BP16" s="384"/>
      <c r="BQ16" s="384"/>
      <c r="BR16" s="384"/>
      <c r="BS16" s="384"/>
      <c r="BT16" s="384"/>
      <c r="BU16" s="385"/>
      <c r="BV16" s="383">
        <v>1845546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1617</v>
      </c>
      <c r="AD17" s="360"/>
      <c r="AE17" s="360"/>
      <c r="AF17" s="360"/>
      <c r="AG17" s="361"/>
      <c r="AH17" s="359">
        <v>1812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449315</v>
      </c>
      <c r="BO17" s="384"/>
      <c r="BP17" s="384"/>
      <c r="BQ17" s="384"/>
      <c r="BR17" s="384"/>
      <c r="BS17" s="384"/>
      <c r="BT17" s="384"/>
      <c r="BU17" s="385"/>
      <c r="BV17" s="383">
        <v>466539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137.08000000000001</v>
      </c>
      <c r="M18" s="446"/>
      <c r="N18" s="446"/>
      <c r="O18" s="446"/>
      <c r="P18" s="446"/>
      <c r="Q18" s="446"/>
      <c r="R18" s="447"/>
      <c r="S18" s="447"/>
      <c r="T18" s="447"/>
      <c r="U18" s="447"/>
      <c r="V18" s="448"/>
      <c r="W18" s="462"/>
      <c r="X18" s="463"/>
      <c r="Y18" s="463"/>
      <c r="Z18" s="463"/>
      <c r="AA18" s="463"/>
      <c r="AB18" s="471"/>
      <c r="AC18" s="347">
        <v>81.5</v>
      </c>
      <c r="AD18" s="348"/>
      <c r="AE18" s="348"/>
      <c r="AF18" s="348"/>
      <c r="AG18" s="449"/>
      <c r="AH18" s="347">
        <v>79.8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1924559</v>
      </c>
      <c r="BO18" s="384"/>
      <c r="BP18" s="384"/>
      <c r="BQ18" s="384"/>
      <c r="BR18" s="384"/>
      <c r="BS18" s="384"/>
      <c r="BT18" s="384"/>
      <c r="BU18" s="385"/>
      <c r="BV18" s="383">
        <v>1950358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2950496</v>
      </c>
      <c r="BO19" s="384"/>
      <c r="BP19" s="384"/>
      <c r="BQ19" s="384"/>
      <c r="BR19" s="384"/>
      <c r="BS19" s="384"/>
      <c r="BT19" s="384"/>
      <c r="BU19" s="385"/>
      <c r="BV19" s="383">
        <v>2992711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1788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3171955</v>
      </c>
      <c r="BO23" s="384"/>
      <c r="BP23" s="384"/>
      <c r="BQ23" s="384"/>
      <c r="BR23" s="384"/>
      <c r="BS23" s="384"/>
      <c r="BT23" s="384"/>
      <c r="BU23" s="385"/>
      <c r="BV23" s="383">
        <v>3146458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6300</v>
      </c>
      <c r="R24" s="360"/>
      <c r="S24" s="360"/>
      <c r="T24" s="360"/>
      <c r="U24" s="360"/>
      <c r="V24" s="361"/>
      <c r="W24" s="425"/>
      <c r="X24" s="416"/>
      <c r="Y24" s="417"/>
      <c r="Z24" s="356" t="s">
        <v>154</v>
      </c>
      <c r="AA24" s="357"/>
      <c r="AB24" s="357"/>
      <c r="AC24" s="357"/>
      <c r="AD24" s="357"/>
      <c r="AE24" s="357"/>
      <c r="AF24" s="357"/>
      <c r="AG24" s="358"/>
      <c r="AH24" s="359">
        <v>96</v>
      </c>
      <c r="AI24" s="360"/>
      <c r="AJ24" s="360"/>
      <c r="AK24" s="360"/>
      <c r="AL24" s="361"/>
      <c r="AM24" s="359">
        <v>271296</v>
      </c>
      <c r="AN24" s="360"/>
      <c r="AO24" s="360"/>
      <c r="AP24" s="360"/>
      <c r="AQ24" s="360"/>
      <c r="AR24" s="361"/>
      <c r="AS24" s="359">
        <v>2826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2623535</v>
      </c>
      <c r="BO24" s="384"/>
      <c r="BP24" s="384"/>
      <c r="BQ24" s="384"/>
      <c r="BR24" s="384"/>
      <c r="BS24" s="384"/>
      <c r="BT24" s="384"/>
      <c r="BU24" s="385"/>
      <c r="BV24" s="383">
        <v>2470568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5400</v>
      </c>
      <c r="R25" s="360"/>
      <c r="S25" s="360"/>
      <c r="T25" s="360"/>
      <c r="U25" s="360"/>
      <c r="V25" s="361"/>
      <c r="W25" s="425"/>
      <c r="X25" s="416"/>
      <c r="Y25" s="417"/>
      <c r="Z25" s="356" t="s">
        <v>157</v>
      </c>
      <c r="AA25" s="357"/>
      <c r="AB25" s="357"/>
      <c r="AC25" s="357"/>
      <c r="AD25" s="357"/>
      <c r="AE25" s="357"/>
      <c r="AF25" s="357"/>
      <c r="AG25" s="358"/>
      <c r="AH25" s="359">
        <v>22</v>
      </c>
      <c r="AI25" s="360"/>
      <c r="AJ25" s="360"/>
      <c r="AK25" s="360"/>
      <c r="AL25" s="361"/>
      <c r="AM25" s="359">
        <v>57464</v>
      </c>
      <c r="AN25" s="360"/>
      <c r="AO25" s="360"/>
      <c r="AP25" s="360"/>
      <c r="AQ25" s="360"/>
      <c r="AR25" s="361"/>
      <c r="AS25" s="359">
        <v>2612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64176</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4950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6990</v>
      </c>
      <c r="AN26" s="360"/>
      <c r="AO26" s="360"/>
      <c r="AP26" s="360"/>
      <c r="AQ26" s="360"/>
      <c r="AR26" s="361"/>
      <c r="AS26" s="359">
        <v>2330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2500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3929</v>
      </c>
      <c r="AN27" s="360"/>
      <c r="AO27" s="360"/>
      <c r="AP27" s="360"/>
      <c r="AQ27" s="360"/>
      <c r="AR27" s="361"/>
      <c r="AS27" s="359">
        <v>3929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81318</v>
      </c>
      <c r="BO27" s="387"/>
      <c r="BP27" s="387"/>
      <c r="BQ27" s="387"/>
      <c r="BR27" s="387"/>
      <c r="BS27" s="387"/>
      <c r="BT27" s="387"/>
      <c r="BU27" s="388"/>
      <c r="BV27" s="386">
        <v>81300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1159387</v>
      </c>
      <c r="BO28" s="379"/>
      <c r="BP28" s="379"/>
      <c r="BQ28" s="379"/>
      <c r="BR28" s="379"/>
      <c r="BS28" s="379"/>
      <c r="BT28" s="379"/>
      <c r="BU28" s="380"/>
      <c r="BV28" s="378">
        <v>1240212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9</v>
      </c>
      <c r="M29" s="360"/>
      <c r="N29" s="360"/>
      <c r="O29" s="360"/>
      <c r="P29" s="361"/>
      <c r="Q29" s="359">
        <v>1800</v>
      </c>
      <c r="R29" s="360"/>
      <c r="S29" s="360"/>
      <c r="T29" s="360"/>
      <c r="U29" s="360"/>
      <c r="V29" s="361"/>
      <c r="W29" s="425"/>
      <c r="X29" s="416"/>
      <c r="Y29" s="417"/>
      <c r="Z29" s="356" t="s">
        <v>170</v>
      </c>
      <c r="AA29" s="357"/>
      <c r="AB29" s="357"/>
      <c r="AC29" s="357"/>
      <c r="AD29" s="357"/>
      <c r="AE29" s="357"/>
      <c r="AF29" s="357"/>
      <c r="AG29" s="358"/>
      <c r="AH29" s="359">
        <v>97</v>
      </c>
      <c r="AI29" s="360"/>
      <c r="AJ29" s="360"/>
      <c r="AK29" s="360"/>
      <c r="AL29" s="361"/>
      <c r="AM29" s="359">
        <v>275225</v>
      </c>
      <c r="AN29" s="360"/>
      <c r="AO29" s="360"/>
      <c r="AP29" s="360"/>
      <c r="AQ29" s="360"/>
      <c r="AR29" s="361"/>
      <c r="AS29" s="359">
        <v>2837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56268</v>
      </c>
      <c r="BO29" s="384"/>
      <c r="BP29" s="384"/>
      <c r="BQ29" s="384"/>
      <c r="BR29" s="384"/>
      <c r="BS29" s="384"/>
      <c r="BT29" s="384"/>
      <c r="BU29" s="385"/>
      <c r="BV29" s="383">
        <v>56141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322868</v>
      </c>
      <c r="BO30" s="387"/>
      <c r="BP30" s="387"/>
      <c r="BQ30" s="387"/>
      <c r="BR30" s="387"/>
      <c r="BS30" s="387"/>
      <c r="BT30" s="387"/>
      <c r="BU30" s="388"/>
      <c r="BV30" s="386">
        <v>341298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高野町国民健康保険特別会計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高野町水道事業会計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高野町簡易水道特別会計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高野町介護保険特別会計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高野町下水道特別会計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高野町後期高齢者医療特別会計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高野町生活排水処理事業特別会計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橋本周辺広域市町村圏組合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高野町国民健康保険富貴診療所特別会計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高野町農業集落排水事業特別会計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伊都郡町村及び橋本市老人福祉施設事務組合(国城寮)</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高野町国民健康保険高野山総合診療所特別会計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伊都郡町村及び橋本市児童福祉施設事務組合（わかくさ）</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和歌山県後期高齢者医療広域連合(特別会計)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伊都郡町村及び橋本市老人福祉施設事務組合(公営企業会計)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9" t="s">
        <v>23</v>
      </c>
      <c r="C41" s="1180"/>
      <c r="D41" s="81"/>
      <c r="E41" s="1181" t="s">
        <v>24</v>
      </c>
      <c r="F41" s="1181"/>
      <c r="G41" s="1181"/>
      <c r="H41" s="1182"/>
      <c r="I41" s="82">
        <v>3637</v>
      </c>
      <c r="J41" s="83">
        <v>3626</v>
      </c>
      <c r="K41" s="83">
        <v>3445</v>
      </c>
      <c r="L41" s="83">
        <v>3266</v>
      </c>
      <c r="M41" s="84">
        <v>3312</v>
      </c>
    </row>
    <row r="42" spans="2:13" ht="27.75" customHeight="1">
      <c r="B42" s="1169"/>
      <c r="C42" s="1170"/>
      <c r="D42" s="85"/>
      <c r="E42" s="1173" t="s">
        <v>25</v>
      </c>
      <c r="F42" s="1173"/>
      <c r="G42" s="1173"/>
      <c r="H42" s="1174"/>
      <c r="I42" s="86" t="s">
        <v>478</v>
      </c>
      <c r="J42" s="87" t="s">
        <v>478</v>
      </c>
      <c r="K42" s="87" t="s">
        <v>478</v>
      </c>
      <c r="L42" s="87" t="s">
        <v>478</v>
      </c>
      <c r="M42" s="88">
        <v>64</v>
      </c>
    </row>
    <row r="43" spans="2:13" ht="27.75" customHeight="1">
      <c r="B43" s="1169"/>
      <c r="C43" s="1170"/>
      <c r="D43" s="85"/>
      <c r="E43" s="1173" t="s">
        <v>26</v>
      </c>
      <c r="F43" s="1173"/>
      <c r="G43" s="1173"/>
      <c r="H43" s="1174"/>
      <c r="I43" s="86">
        <v>891</v>
      </c>
      <c r="J43" s="87">
        <v>826</v>
      </c>
      <c r="K43" s="87">
        <v>711</v>
      </c>
      <c r="L43" s="87">
        <v>590</v>
      </c>
      <c r="M43" s="88">
        <v>560</v>
      </c>
    </row>
    <row r="44" spans="2:13" ht="27.75" customHeight="1">
      <c r="B44" s="1169"/>
      <c r="C44" s="1170"/>
      <c r="D44" s="85"/>
      <c r="E44" s="1173" t="s">
        <v>27</v>
      </c>
      <c r="F44" s="1173"/>
      <c r="G44" s="1173"/>
      <c r="H44" s="1174"/>
      <c r="I44" s="86">
        <v>330</v>
      </c>
      <c r="J44" s="87">
        <v>328</v>
      </c>
      <c r="K44" s="87">
        <v>325</v>
      </c>
      <c r="L44" s="87">
        <v>306</v>
      </c>
      <c r="M44" s="88">
        <v>280</v>
      </c>
    </row>
    <row r="45" spans="2:13" ht="27.75" customHeight="1">
      <c r="B45" s="1169"/>
      <c r="C45" s="1170"/>
      <c r="D45" s="85"/>
      <c r="E45" s="1173" t="s">
        <v>28</v>
      </c>
      <c r="F45" s="1173"/>
      <c r="G45" s="1173"/>
      <c r="H45" s="1174"/>
      <c r="I45" s="86">
        <v>779</v>
      </c>
      <c r="J45" s="87">
        <v>796</v>
      </c>
      <c r="K45" s="87">
        <v>739</v>
      </c>
      <c r="L45" s="87">
        <v>806</v>
      </c>
      <c r="M45" s="88">
        <v>716</v>
      </c>
    </row>
    <row r="46" spans="2:13" ht="27.75" customHeight="1">
      <c r="B46" s="1169"/>
      <c r="C46" s="1170"/>
      <c r="D46" s="85"/>
      <c r="E46" s="1173" t="s">
        <v>29</v>
      </c>
      <c r="F46" s="1173"/>
      <c r="G46" s="1173"/>
      <c r="H46" s="1174"/>
      <c r="I46" s="86" t="s">
        <v>478</v>
      </c>
      <c r="J46" s="87" t="s">
        <v>478</v>
      </c>
      <c r="K46" s="87" t="s">
        <v>478</v>
      </c>
      <c r="L46" s="87" t="s">
        <v>478</v>
      </c>
      <c r="M46" s="88" t="s">
        <v>478</v>
      </c>
    </row>
    <row r="47" spans="2:13" ht="27.75" customHeight="1">
      <c r="B47" s="1169"/>
      <c r="C47" s="1170"/>
      <c r="D47" s="85"/>
      <c r="E47" s="1173" t="s">
        <v>30</v>
      </c>
      <c r="F47" s="1173"/>
      <c r="G47" s="1173"/>
      <c r="H47" s="1174"/>
      <c r="I47" s="86" t="s">
        <v>478</v>
      </c>
      <c r="J47" s="87" t="s">
        <v>478</v>
      </c>
      <c r="K47" s="87" t="s">
        <v>478</v>
      </c>
      <c r="L47" s="87" t="s">
        <v>478</v>
      </c>
      <c r="M47" s="88" t="s">
        <v>478</v>
      </c>
    </row>
    <row r="48" spans="2:13" ht="27.75" customHeight="1">
      <c r="B48" s="1171"/>
      <c r="C48" s="1172"/>
      <c r="D48" s="85"/>
      <c r="E48" s="1173" t="s">
        <v>31</v>
      </c>
      <c r="F48" s="1173"/>
      <c r="G48" s="1173"/>
      <c r="H48" s="1174"/>
      <c r="I48" s="86" t="s">
        <v>478</v>
      </c>
      <c r="J48" s="87" t="s">
        <v>478</v>
      </c>
      <c r="K48" s="87" t="s">
        <v>478</v>
      </c>
      <c r="L48" s="87" t="s">
        <v>478</v>
      </c>
      <c r="M48" s="88" t="s">
        <v>478</v>
      </c>
    </row>
    <row r="49" spans="2:13" ht="27.75" customHeight="1">
      <c r="B49" s="1167" t="s">
        <v>32</v>
      </c>
      <c r="C49" s="1168"/>
      <c r="D49" s="89"/>
      <c r="E49" s="1173" t="s">
        <v>33</v>
      </c>
      <c r="F49" s="1173"/>
      <c r="G49" s="1173"/>
      <c r="H49" s="1174"/>
      <c r="I49" s="86">
        <v>1247</v>
      </c>
      <c r="J49" s="87">
        <v>1579</v>
      </c>
      <c r="K49" s="87">
        <v>1756</v>
      </c>
      <c r="L49" s="87">
        <v>1919</v>
      </c>
      <c r="M49" s="88">
        <v>1828</v>
      </c>
    </row>
    <row r="50" spans="2:13" ht="27.75" customHeight="1">
      <c r="B50" s="1169"/>
      <c r="C50" s="1170"/>
      <c r="D50" s="85"/>
      <c r="E50" s="1173" t="s">
        <v>34</v>
      </c>
      <c r="F50" s="1173"/>
      <c r="G50" s="1173"/>
      <c r="H50" s="1174"/>
      <c r="I50" s="86">
        <v>486</v>
      </c>
      <c r="J50" s="87">
        <v>575</v>
      </c>
      <c r="K50" s="87">
        <v>555</v>
      </c>
      <c r="L50" s="87">
        <v>550</v>
      </c>
      <c r="M50" s="88">
        <v>600</v>
      </c>
    </row>
    <row r="51" spans="2:13" ht="27.75" customHeight="1">
      <c r="B51" s="1171"/>
      <c r="C51" s="1172"/>
      <c r="D51" s="85"/>
      <c r="E51" s="1173" t="s">
        <v>35</v>
      </c>
      <c r="F51" s="1173"/>
      <c r="G51" s="1173"/>
      <c r="H51" s="1174"/>
      <c r="I51" s="86">
        <v>3137</v>
      </c>
      <c r="J51" s="87">
        <v>3084</v>
      </c>
      <c r="K51" s="87">
        <v>2963</v>
      </c>
      <c r="L51" s="87">
        <v>2912</v>
      </c>
      <c r="M51" s="88">
        <v>2981</v>
      </c>
    </row>
    <row r="52" spans="2:13" ht="27.75" customHeight="1" thickBot="1">
      <c r="B52" s="1175" t="s">
        <v>36</v>
      </c>
      <c r="C52" s="1176"/>
      <c r="D52" s="90"/>
      <c r="E52" s="1177" t="s">
        <v>37</v>
      </c>
      <c r="F52" s="1177"/>
      <c r="G52" s="1177"/>
      <c r="H52" s="1178"/>
      <c r="I52" s="91">
        <v>767</v>
      </c>
      <c r="J52" s="92">
        <v>339</v>
      </c>
      <c r="K52" s="92">
        <v>-54</v>
      </c>
      <c r="L52" s="92">
        <v>-413</v>
      </c>
      <c r="M52" s="93">
        <v>-478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167200</v>
      </c>
      <c r="E3" s="116"/>
      <c r="F3" s="117">
        <v>291917</v>
      </c>
      <c r="G3" s="118"/>
      <c r="H3" s="119"/>
    </row>
    <row r="4" spans="1:8">
      <c r="A4" s="120"/>
      <c r="B4" s="121"/>
      <c r="C4" s="122"/>
      <c r="D4" s="123">
        <v>84303</v>
      </c>
      <c r="E4" s="124"/>
      <c r="F4" s="125">
        <v>163714</v>
      </c>
      <c r="G4" s="126"/>
      <c r="H4" s="127"/>
    </row>
    <row r="5" spans="1:8">
      <c r="A5" s="108" t="s">
        <v>512</v>
      </c>
      <c r="B5" s="113"/>
      <c r="C5" s="114"/>
      <c r="D5" s="115">
        <v>168916</v>
      </c>
      <c r="E5" s="116"/>
      <c r="F5" s="117">
        <v>325581</v>
      </c>
      <c r="G5" s="118"/>
      <c r="H5" s="119"/>
    </row>
    <row r="6" spans="1:8">
      <c r="A6" s="120"/>
      <c r="B6" s="121"/>
      <c r="C6" s="122"/>
      <c r="D6" s="123">
        <v>75615</v>
      </c>
      <c r="E6" s="124"/>
      <c r="F6" s="125">
        <v>165116</v>
      </c>
      <c r="G6" s="126"/>
      <c r="H6" s="127"/>
    </row>
    <row r="7" spans="1:8">
      <c r="A7" s="108" t="s">
        <v>513</v>
      </c>
      <c r="B7" s="113"/>
      <c r="C7" s="114"/>
      <c r="D7" s="115">
        <v>88988</v>
      </c>
      <c r="E7" s="116"/>
      <c r="F7" s="117">
        <v>203567</v>
      </c>
      <c r="G7" s="118"/>
      <c r="H7" s="119"/>
    </row>
    <row r="8" spans="1:8">
      <c r="A8" s="120"/>
      <c r="B8" s="121"/>
      <c r="C8" s="122"/>
      <c r="D8" s="123">
        <v>62384</v>
      </c>
      <c r="E8" s="124"/>
      <c r="F8" s="125">
        <v>121137</v>
      </c>
      <c r="G8" s="126"/>
      <c r="H8" s="127"/>
    </row>
    <row r="9" spans="1:8">
      <c r="A9" s="108" t="s">
        <v>514</v>
      </c>
      <c r="B9" s="113"/>
      <c r="C9" s="114"/>
      <c r="D9" s="115">
        <v>99663</v>
      </c>
      <c r="E9" s="116"/>
      <c r="F9" s="117">
        <v>185018</v>
      </c>
      <c r="G9" s="118"/>
      <c r="H9" s="119"/>
    </row>
    <row r="10" spans="1:8">
      <c r="A10" s="120"/>
      <c r="B10" s="121"/>
      <c r="C10" s="122"/>
      <c r="D10" s="123">
        <v>74606</v>
      </c>
      <c r="E10" s="124"/>
      <c r="F10" s="125">
        <v>95064</v>
      </c>
      <c r="G10" s="126"/>
      <c r="H10" s="127"/>
    </row>
    <row r="11" spans="1:8">
      <c r="A11" s="108" t="s">
        <v>515</v>
      </c>
      <c r="B11" s="113"/>
      <c r="C11" s="114"/>
      <c r="D11" s="115">
        <v>183041</v>
      </c>
      <c r="E11" s="116"/>
      <c r="F11" s="117">
        <v>238802</v>
      </c>
      <c r="G11" s="118"/>
      <c r="H11" s="119"/>
    </row>
    <row r="12" spans="1:8">
      <c r="A12" s="120"/>
      <c r="B12" s="121"/>
      <c r="C12" s="128"/>
      <c r="D12" s="123">
        <v>114050</v>
      </c>
      <c r="E12" s="124"/>
      <c r="F12" s="125">
        <v>128562</v>
      </c>
      <c r="G12" s="126"/>
      <c r="H12" s="127"/>
    </row>
    <row r="13" spans="1:8">
      <c r="A13" s="108"/>
      <c r="B13" s="113"/>
      <c r="C13" s="129"/>
      <c r="D13" s="130">
        <v>141562</v>
      </c>
      <c r="E13" s="131"/>
      <c r="F13" s="132">
        <v>248977</v>
      </c>
      <c r="G13" s="133"/>
      <c r="H13" s="119"/>
    </row>
    <row r="14" spans="1:8">
      <c r="A14" s="120"/>
      <c r="B14" s="121"/>
      <c r="C14" s="122"/>
      <c r="D14" s="123">
        <v>82192</v>
      </c>
      <c r="E14" s="124"/>
      <c r="F14" s="125">
        <v>134719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11.51</v>
      </c>
      <c r="C19" s="134">
        <f>ROUND(VALUE(SUBSTITUTE(実質収支比率等に係る経年分析!G$48,"▲","-")),2)</f>
        <v>9.24</v>
      </c>
      <c r="D19" s="134">
        <f>ROUND(VALUE(SUBSTITUTE(実質収支比率等に係る経年分析!H$48,"▲","-")),2)</f>
        <v>9.3000000000000007</v>
      </c>
      <c r="E19" s="134">
        <f>ROUND(VALUE(SUBSTITUTE(実質収支比率等に係る経年分析!I$48,"▲","-")),2)</f>
        <v>3.85</v>
      </c>
      <c r="F19" s="134">
        <f>ROUND(VALUE(SUBSTITUTE(実質収支比率等に係る経年分析!J$48,"▲","-")),2)</f>
        <v>6.42</v>
      </c>
    </row>
    <row r="20" spans="1:11">
      <c r="A20" s="134" t="s">
        <v>42</v>
      </c>
      <c r="B20" s="134">
        <f>ROUND(VALUE(SUBSTITUTE(実質収支比率等に係る経年分析!F$47,"▲","-")),2)</f>
        <v>29.76</v>
      </c>
      <c r="C20" s="134">
        <f>ROUND(VALUE(SUBSTITUTE(実質収支比率等に係る経年分析!G$47,"▲","-")),2)</f>
        <v>45.02</v>
      </c>
      <c r="D20" s="134">
        <f>ROUND(VALUE(SUBSTITUTE(実質収支比率等に係る経年分析!H$47,"▲","-")),2)</f>
        <v>54.21</v>
      </c>
      <c r="E20" s="134">
        <f>ROUND(VALUE(SUBSTITUTE(実質収支比率等に係る経年分析!I$47,"▲","-")),2)</f>
        <v>60.22</v>
      </c>
      <c r="F20" s="134">
        <f>ROUND(VALUE(SUBSTITUTE(実質収支比率等に係る経年分析!J$47,"▲","-")),2)</f>
        <v>55.92</v>
      </c>
    </row>
    <row r="21" spans="1:11">
      <c r="A21" s="134" t="s">
        <v>43</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14.2</v>
      </c>
      <c r="D21" s="134">
        <f>IF(ISNUMBER(VALUE(SUBSTITUTE(実質収支比率等に係る経年分析!H$49,"▲","-"))),ROUND(VALUE(SUBSTITUTE(実質収支比率等に係る経年分析!H$49,"▲","-")),2),NA())</f>
        <v>7.36</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-1.3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高野町国民健康保険富貴診療所特別会計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高野町下水道特別会計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高野町後期高齢者医療特別会計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高野町介護保険特別会計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1.46</v>
      </c>
    </row>
    <row r="33" spans="1:16">
      <c r="A33" s="135" t="str">
        <f>IF(連結実質赤字比率に係る赤字・黒字の構成分析!C$37="",NA(),連結実質赤字比率に係る赤字・黒字の構成分析!C$37)</f>
        <v>高野町国民健康保険高野山総合診療所特別会計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v>
      </c>
    </row>
    <row r="34" spans="1:16">
      <c r="A34" s="135" t="str">
        <f>IF(連結実質赤字比率に係る赤字・黒字の構成分析!C$36="",NA(),連結実質赤字比率に係る赤字・黒字の構成分析!C$36)</f>
        <v>高野町水道事業会計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6.42</v>
      </c>
    </row>
    <row r="36" spans="1:16">
      <c r="A36" s="135" t="str">
        <f>IF(連結実質赤字比率に係る赤字・黒字の構成分析!C$34="",NA(),連結実質赤字比率に係る赤字・黒字の構成分析!C$34)</f>
        <v>高野町国民健康保険特別会計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446</v>
      </c>
      <c r="E42" s="136"/>
      <c r="F42" s="136"/>
      <c r="G42" s="136">
        <f>'実質公債費比率（分子）の構造'!L$52</f>
        <v>413</v>
      </c>
      <c r="H42" s="136"/>
      <c r="I42" s="136"/>
      <c r="J42" s="136">
        <f>'実質公債費比率（分子）の構造'!M$52</f>
        <v>390</v>
      </c>
      <c r="K42" s="136"/>
      <c r="L42" s="136"/>
      <c r="M42" s="136">
        <f>'実質公債費比率（分子）の構造'!N$52</f>
        <v>381</v>
      </c>
      <c r="N42" s="136"/>
      <c r="O42" s="136"/>
      <c r="P42" s="136">
        <f>'実質公債費比率（分子）の構造'!O$52</f>
        <v>400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v>
      </c>
      <c r="C45" s="136"/>
      <c r="D45" s="136"/>
      <c r="E45" s="136">
        <f>'実質公債費比率（分子）の構造'!L$49</f>
        <v>5</v>
      </c>
      <c r="F45" s="136"/>
      <c r="G45" s="136"/>
      <c r="H45" s="136">
        <f>'実質公債費比率（分子）の構造'!M$49</f>
        <v>10</v>
      </c>
      <c r="I45" s="136"/>
      <c r="J45" s="136"/>
      <c r="K45" s="136">
        <f>'実質公債費比率（分子）の構造'!N$49</f>
        <v>20</v>
      </c>
      <c r="L45" s="136"/>
      <c r="M45" s="136"/>
      <c r="N45" s="136">
        <f>'実質公債費比率（分子）の構造'!O$49</f>
        <v>24</v>
      </c>
      <c r="O45" s="136"/>
      <c r="P45" s="136"/>
    </row>
    <row r="46" spans="1:16">
      <c r="A46" s="136" t="s">
        <v>54</v>
      </c>
      <c r="B46" s="136">
        <f>'実質公債費比率（分子）の構造'!K$48</f>
        <v>153</v>
      </c>
      <c r="C46" s="136"/>
      <c r="D46" s="136"/>
      <c r="E46" s="136">
        <f>'実質公債費比率（分子）の構造'!L$48</f>
        <v>76</v>
      </c>
      <c r="F46" s="136"/>
      <c r="G46" s="136"/>
      <c r="H46" s="136">
        <f>'実質公債費比率（分子）の構造'!M$48</f>
        <v>74</v>
      </c>
      <c r="I46" s="136"/>
      <c r="J46" s="136"/>
      <c r="K46" s="136">
        <f>'実質公債費比率（分子）の構造'!N$48</f>
        <v>65</v>
      </c>
      <c r="L46" s="136"/>
      <c r="M46" s="136"/>
      <c r="N46" s="136">
        <f>'実質公債費比率（分子）の構造'!O$48</f>
        <v>67</v>
      </c>
      <c r="O46" s="136"/>
      <c r="P46" s="136"/>
    </row>
    <row r="47" spans="1:16">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490</v>
      </c>
      <c r="C49" s="136"/>
      <c r="D49" s="136"/>
      <c r="E49" s="136">
        <f>'実質公債費比率（分子）の構造'!L$45</f>
        <v>487</v>
      </c>
      <c r="F49" s="136"/>
      <c r="G49" s="136"/>
      <c r="H49" s="136">
        <f>'実質公債費比率（分子）の構造'!M$45</f>
        <v>479</v>
      </c>
      <c r="I49" s="136"/>
      <c r="J49" s="136"/>
      <c r="K49" s="136">
        <f>'実質公債費比率（分子）の構造'!N$45</f>
        <v>469</v>
      </c>
      <c r="L49" s="136"/>
      <c r="M49" s="136"/>
      <c r="N49" s="136">
        <f>'実質公債費比率（分子）の構造'!O$45</f>
        <v>454</v>
      </c>
      <c r="O49" s="136"/>
      <c r="P49" s="136"/>
    </row>
    <row r="50" spans="1:16">
      <c r="A50" s="136" t="s">
        <v>58</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180</v>
      </c>
      <c r="M50" s="136" t="e">
        <f>NA()</f>
        <v>#N/A</v>
      </c>
      <c r="N50" s="136" t="e">
        <f>NA()</f>
        <v>#N/A</v>
      </c>
      <c r="O50" s="136">
        <f>IF(ISNUMBER('実質公債費比率（分子）の構造'!O$53),'実質公債費比率（分子）の構造'!O$53,NA())</f>
        <v>152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3137</v>
      </c>
      <c r="E56" s="135"/>
      <c r="F56" s="135"/>
      <c r="G56" s="135">
        <f>'将来負担比率（分子）の構造'!J$51</f>
        <v>3084</v>
      </c>
      <c r="H56" s="135"/>
      <c r="I56" s="135"/>
      <c r="J56" s="135">
        <f>'将来負担比率（分子）の構造'!K$51</f>
        <v>2963</v>
      </c>
      <c r="K56" s="135"/>
      <c r="L56" s="135"/>
      <c r="M56" s="135">
        <f>'将来負担比率（分子）の構造'!L$51</f>
        <v>2912</v>
      </c>
      <c r="N56" s="135"/>
      <c r="O56" s="135"/>
      <c r="P56" s="135">
        <f>'将来負担比率（分子）の構造'!M$51</f>
        <v>2981</v>
      </c>
    </row>
    <row r="57" spans="1:16">
      <c r="A57" s="135" t="s">
        <v>34</v>
      </c>
      <c r="B57" s="135"/>
      <c r="C57" s="135"/>
      <c r="D57" s="135">
        <f>'将来負担比率（分子）の構造'!I$50</f>
        <v>486</v>
      </c>
      <c r="E57" s="135"/>
      <c r="F57" s="135"/>
      <c r="G57" s="135">
        <f>'将来負担比率（分子）の構造'!J$50</f>
        <v>575</v>
      </c>
      <c r="H57" s="135"/>
      <c r="I57" s="135"/>
      <c r="J57" s="135">
        <f>'将来負担比率（分子）の構造'!K$50</f>
        <v>555</v>
      </c>
      <c r="K57" s="135"/>
      <c r="L57" s="135"/>
      <c r="M57" s="135">
        <f>'将来負担比率（分子）の構造'!L$50</f>
        <v>550</v>
      </c>
      <c r="N57" s="135"/>
      <c r="O57" s="135"/>
      <c r="P57" s="135">
        <f>'将来負担比率（分子）の構造'!M$50</f>
        <v>600</v>
      </c>
    </row>
    <row r="58" spans="1:16">
      <c r="A58" s="135" t="s">
        <v>33</v>
      </c>
      <c r="B58" s="135"/>
      <c r="C58" s="135"/>
      <c r="D58" s="135">
        <f>'将来負担比率（分子）の構造'!I$49</f>
        <v>1247</v>
      </c>
      <c r="E58" s="135"/>
      <c r="F58" s="135"/>
      <c r="G58" s="135">
        <f>'将来負担比率（分子）の構造'!J$49</f>
        <v>1579</v>
      </c>
      <c r="H58" s="135"/>
      <c r="I58" s="135"/>
      <c r="J58" s="135">
        <f>'将来負担比率（分子）の構造'!K$49</f>
        <v>1756</v>
      </c>
      <c r="K58" s="135"/>
      <c r="L58" s="135"/>
      <c r="M58" s="135">
        <f>'将来負担比率（分子）の構造'!L$49</f>
        <v>1919</v>
      </c>
      <c r="N58" s="135"/>
      <c r="O58" s="135"/>
      <c r="P58" s="135">
        <f>'将来負担比率（分子）の構造'!M$49</f>
        <v>1828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779</v>
      </c>
      <c r="C62" s="135"/>
      <c r="D62" s="135"/>
      <c r="E62" s="135">
        <f>'将来負担比率（分子）の構造'!J$45</f>
        <v>796</v>
      </c>
      <c r="F62" s="135"/>
      <c r="G62" s="135"/>
      <c r="H62" s="135">
        <f>'将来負担比率（分子）の構造'!K$45</f>
        <v>739</v>
      </c>
      <c r="I62" s="135"/>
      <c r="J62" s="135"/>
      <c r="K62" s="135">
        <f>'将来負担比率（分子）の構造'!L$45</f>
        <v>806</v>
      </c>
      <c r="L62" s="135"/>
      <c r="M62" s="135"/>
      <c r="N62" s="135">
        <f>'将来負担比率（分子）の構造'!M$45</f>
        <v>716</v>
      </c>
      <c r="O62" s="135"/>
      <c r="P62" s="135"/>
    </row>
    <row r="63" spans="1:16">
      <c r="A63" s="135" t="s">
        <v>27</v>
      </c>
      <c r="B63" s="135">
        <f>'将来負担比率（分子）の構造'!I$44</f>
        <v>330</v>
      </c>
      <c r="C63" s="135"/>
      <c r="D63" s="135"/>
      <c r="E63" s="135">
        <f>'将来負担比率（分子）の構造'!J$44</f>
        <v>328</v>
      </c>
      <c r="F63" s="135"/>
      <c r="G63" s="135"/>
      <c r="H63" s="135">
        <f>'将来負担比率（分子）の構造'!K$44</f>
        <v>325</v>
      </c>
      <c r="I63" s="135"/>
      <c r="J63" s="135"/>
      <c r="K63" s="135">
        <f>'将来負担比率（分子）の構造'!L$44</f>
        <v>306</v>
      </c>
      <c r="L63" s="135"/>
      <c r="M63" s="135"/>
      <c r="N63" s="135">
        <f>'将来負担比率（分子）の構造'!M$44</f>
        <v>280</v>
      </c>
      <c r="O63" s="135"/>
      <c r="P63" s="135"/>
    </row>
    <row r="64" spans="1:16">
      <c r="A64" s="135" t="s">
        <v>26</v>
      </c>
      <c r="B64" s="135">
        <f>'将来負担比率（分子）の構造'!I$43</f>
        <v>891</v>
      </c>
      <c r="C64" s="135"/>
      <c r="D64" s="135"/>
      <c r="E64" s="135">
        <f>'将来負担比率（分子）の構造'!J$43</f>
        <v>826</v>
      </c>
      <c r="F64" s="135"/>
      <c r="G64" s="135"/>
      <c r="H64" s="135">
        <f>'将来負担比率（分子）の構造'!K$43</f>
        <v>711</v>
      </c>
      <c r="I64" s="135"/>
      <c r="J64" s="135"/>
      <c r="K64" s="135">
        <f>'将来負担比率（分子）の構造'!L$43</f>
        <v>590</v>
      </c>
      <c r="L64" s="135"/>
      <c r="M64" s="135"/>
      <c r="N64" s="135">
        <f>'将来負担比率（分子）の構造'!M$43</f>
        <v>560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64</v>
      </c>
      <c r="O65" s="135"/>
      <c r="P65" s="135"/>
    </row>
    <row r="66" spans="1:16">
      <c r="A66" s="135" t="s">
        <v>24</v>
      </c>
      <c r="B66" s="135">
        <f>'将来負担比率（分子）の構造'!I$41</f>
        <v>3637</v>
      </c>
      <c r="C66" s="135"/>
      <c r="D66" s="135"/>
      <c r="E66" s="135">
        <f>'将来負担比率（分子）の構造'!J$41</f>
        <v>3626</v>
      </c>
      <c r="F66" s="135"/>
      <c r="G66" s="135"/>
      <c r="H66" s="135">
        <f>'将来負担比率（分子）の構造'!K$41</f>
        <v>3445</v>
      </c>
      <c r="I66" s="135"/>
      <c r="J66" s="135"/>
      <c r="K66" s="135">
        <f>'将来負担比率（分子）の構造'!L$41</f>
        <v>3266</v>
      </c>
      <c r="L66" s="135"/>
      <c r="M66" s="135"/>
      <c r="N66" s="135">
        <f>'将来負担比率（分子）の構造'!M$41</f>
        <v>3312</v>
      </c>
      <c r="O66" s="135"/>
      <c r="P66" s="135"/>
    </row>
    <row r="67" spans="1:16">
      <c r="A67" s="135" t="s">
        <v>62</v>
      </c>
      <c r="B67" s="135" t="e">
        <f>NA()</f>
        <v>#N/A</v>
      </c>
      <c r="C67" s="135">
        <f>IF(ISNUMBER('将来負担比率（分子）の構造'!I$52), IF('将来負担比率（分子）の構造'!I$52 &lt; 0, 0, '将来負担比率（分子）の構造'!I$52), NA())</f>
        <v>767</v>
      </c>
      <c r="D67" s="135" t="e">
        <f>NA()</f>
        <v>#N/A</v>
      </c>
      <c r="E67" s="135" t="e">
        <f>NA()</f>
        <v>#N/A</v>
      </c>
      <c r="F67" s="135">
        <f>IF(ISNUMBER('将来負担比率（分子）の構造'!J$52), IF('将来負担比率（分子）の構造'!J$52 &lt; 0, 0, '将来負担比率（分子）の構造'!J$52), NA())</f>
        <v>339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366772</v>
      </c>
      <c r="S5" s="637"/>
      <c r="T5" s="637"/>
      <c r="U5" s="637"/>
      <c r="V5" s="637"/>
      <c r="W5" s="637"/>
      <c r="X5" s="637"/>
      <c r="Y5" s="684"/>
      <c r="Z5" s="697">
        <v>9.5</v>
      </c>
      <c r="AA5" s="697"/>
      <c r="AB5" s="697"/>
      <c r="AC5" s="697"/>
      <c r="AD5" s="698">
        <v>356591</v>
      </c>
      <c r="AE5" s="698"/>
      <c r="AF5" s="698"/>
      <c r="AG5" s="698"/>
      <c r="AH5" s="698"/>
      <c r="AI5" s="698"/>
      <c r="AJ5" s="698"/>
      <c r="AK5" s="698"/>
      <c r="AL5" s="685">
        <v>18.100000000000001</v>
      </c>
      <c r="AM5" s="654"/>
      <c r="AN5" s="654"/>
      <c r="AO5" s="686"/>
      <c r="AP5" s="673" t="s">
        <v>208</v>
      </c>
      <c r="AQ5" s="674"/>
      <c r="AR5" s="674"/>
      <c r="AS5" s="674"/>
      <c r="AT5" s="674"/>
      <c r="AU5" s="674"/>
      <c r="AV5" s="674"/>
      <c r="AW5" s="674"/>
      <c r="AX5" s="674"/>
      <c r="AY5" s="674"/>
      <c r="AZ5" s="674"/>
      <c r="BA5" s="674"/>
      <c r="BB5" s="674"/>
      <c r="BC5" s="674"/>
      <c r="BD5" s="674"/>
      <c r="BE5" s="674"/>
      <c r="BF5" s="675"/>
      <c r="BG5" s="586">
        <v>356591</v>
      </c>
      <c r="BH5" s="587"/>
      <c r="BI5" s="587"/>
      <c r="BJ5" s="587"/>
      <c r="BK5" s="587"/>
      <c r="BL5" s="587"/>
      <c r="BM5" s="587"/>
      <c r="BN5" s="588"/>
      <c r="BO5" s="639">
        <v>97.2</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33393</v>
      </c>
      <c r="S6" s="587"/>
      <c r="T6" s="587"/>
      <c r="U6" s="587"/>
      <c r="V6" s="587"/>
      <c r="W6" s="587"/>
      <c r="X6" s="587"/>
      <c r="Y6" s="588"/>
      <c r="Z6" s="639">
        <v>0.9</v>
      </c>
      <c r="AA6" s="639"/>
      <c r="AB6" s="639"/>
      <c r="AC6" s="639"/>
      <c r="AD6" s="640">
        <v>33393</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356591</v>
      </c>
      <c r="BH6" s="587"/>
      <c r="BI6" s="587"/>
      <c r="BJ6" s="587"/>
      <c r="BK6" s="587"/>
      <c r="BL6" s="587"/>
      <c r="BM6" s="587"/>
      <c r="BN6" s="588"/>
      <c r="BO6" s="639">
        <v>97.2</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63081</v>
      </c>
      <c r="CS6" s="587"/>
      <c r="CT6" s="587"/>
      <c r="CU6" s="587"/>
      <c r="CV6" s="587"/>
      <c r="CW6" s="587"/>
      <c r="CX6" s="587"/>
      <c r="CY6" s="588"/>
      <c r="CZ6" s="639">
        <v>1.7</v>
      </c>
      <c r="DA6" s="639"/>
      <c r="DB6" s="639"/>
      <c r="DC6" s="639"/>
      <c r="DD6" s="592" t="s">
        <v>209</v>
      </c>
      <c r="DE6" s="587"/>
      <c r="DF6" s="587"/>
      <c r="DG6" s="587"/>
      <c r="DH6" s="587"/>
      <c r="DI6" s="587"/>
      <c r="DJ6" s="587"/>
      <c r="DK6" s="587"/>
      <c r="DL6" s="587"/>
      <c r="DM6" s="587"/>
      <c r="DN6" s="587"/>
      <c r="DO6" s="587"/>
      <c r="DP6" s="588"/>
      <c r="DQ6" s="592">
        <v>63081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1934</v>
      </c>
      <c r="S7" s="587"/>
      <c r="T7" s="587"/>
      <c r="U7" s="587"/>
      <c r="V7" s="587"/>
      <c r="W7" s="587"/>
      <c r="X7" s="587"/>
      <c r="Y7" s="588"/>
      <c r="Z7" s="639">
        <v>0.1</v>
      </c>
      <c r="AA7" s="639"/>
      <c r="AB7" s="639"/>
      <c r="AC7" s="639"/>
      <c r="AD7" s="640">
        <v>1934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155949</v>
      </c>
      <c r="BH7" s="587"/>
      <c r="BI7" s="587"/>
      <c r="BJ7" s="587"/>
      <c r="BK7" s="587"/>
      <c r="BL7" s="587"/>
      <c r="BM7" s="587"/>
      <c r="BN7" s="588"/>
      <c r="BO7" s="639">
        <v>42.5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814184</v>
      </c>
      <c r="CS7" s="587"/>
      <c r="CT7" s="587"/>
      <c r="CU7" s="587"/>
      <c r="CV7" s="587"/>
      <c r="CW7" s="587"/>
      <c r="CX7" s="587"/>
      <c r="CY7" s="588"/>
      <c r="CZ7" s="639">
        <v>22.3</v>
      </c>
      <c r="DA7" s="639"/>
      <c r="DB7" s="639"/>
      <c r="DC7" s="639"/>
      <c r="DD7" s="592">
        <v>76851</v>
      </c>
      <c r="DE7" s="587"/>
      <c r="DF7" s="587"/>
      <c r="DG7" s="587"/>
      <c r="DH7" s="587"/>
      <c r="DI7" s="587"/>
      <c r="DJ7" s="587"/>
      <c r="DK7" s="587"/>
      <c r="DL7" s="587"/>
      <c r="DM7" s="587"/>
      <c r="DN7" s="587"/>
      <c r="DO7" s="587"/>
      <c r="DP7" s="588"/>
      <c r="DQ7" s="592">
        <v>685188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2829</v>
      </c>
      <c r="S8" s="587"/>
      <c r="T8" s="587"/>
      <c r="U8" s="587"/>
      <c r="V8" s="587"/>
      <c r="W8" s="587"/>
      <c r="X8" s="587"/>
      <c r="Y8" s="588"/>
      <c r="Z8" s="639">
        <v>0.1</v>
      </c>
      <c r="AA8" s="639"/>
      <c r="AB8" s="639"/>
      <c r="AC8" s="639"/>
      <c r="AD8" s="640">
        <v>2829</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4785</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506026</v>
      </c>
      <c r="CS8" s="587"/>
      <c r="CT8" s="587"/>
      <c r="CU8" s="587"/>
      <c r="CV8" s="587"/>
      <c r="CW8" s="587"/>
      <c r="CX8" s="587"/>
      <c r="CY8" s="588"/>
      <c r="CZ8" s="639">
        <v>13.9</v>
      </c>
      <c r="DA8" s="639"/>
      <c r="DB8" s="639"/>
      <c r="DC8" s="639"/>
      <c r="DD8" s="592">
        <v>17714</v>
      </c>
      <c r="DE8" s="587"/>
      <c r="DF8" s="587"/>
      <c r="DG8" s="587"/>
      <c r="DH8" s="587"/>
      <c r="DI8" s="587"/>
      <c r="DJ8" s="587"/>
      <c r="DK8" s="587"/>
      <c r="DL8" s="587"/>
      <c r="DM8" s="587"/>
      <c r="DN8" s="587"/>
      <c r="DO8" s="587"/>
      <c r="DP8" s="588"/>
      <c r="DQ8" s="592">
        <v>381916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3662</v>
      </c>
      <c r="S9" s="587"/>
      <c r="T9" s="587"/>
      <c r="U9" s="587"/>
      <c r="V9" s="587"/>
      <c r="W9" s="587"/>
      <c r="X9" s="587"/>
      <c r="Y9" s="588"/>
      <c r="Z9" s="639">
        <v>0.1</v>
      </c>
      <c r="AA9" s="639"/>
      <c r="AB9" s="639"/>
      <c r="AC9" s="639"/>
      <c r="AD9" s="640">
        <v>3662</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134887</v>
      </c>
      <c r="BH9" s="587"/>
      <c r="BI9" s="587"/>
      <c r="BJ9" s="587"/>
      <c r="BK9" s="587"/>
      <c r="BL9" s="587"/>
      <c r="BM9" s="587"/>
      <c r="BN9" s="588"/>
      <c r="BO9" s="639">
        <v>36.799999999999997</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396295</v>
      </c>
      <c r="CS9" s="587"/>
      <c r="CT9" s="587"/>
      <c r="CU9" s="587"/>
      <c r="CV9" s="587"/>
      <c r="CW9" s="587"/>
      <c r="CX9" s="587"/>
      <c r="CY9" s="588"/>
      <c r="CZ9" s="639">
        <v>10.9</v>
      </c>
      <c r="DA9" s="639"/>
      <c r="DB9" s="639"/>
      <c r="DC9" s="639"/>
      <c r="DD9" s="592">
        <v>9339</v>
      </c>
      <c r="DE9" s="587"/>
      <c r="DF9" s="587"/>
      <c r="DG9" s="587"/>
      <c r="DH9" s="587"/>
      <c r="DI9" s="587"/>
      <c r="DJ9" s="587"/>
      <c r="DK9" s="587"/>
      <c r="DL9" s="587"/>
      <c r="DM9" s="587"/>
      <c r="DN9" s="587"/>
      <c r="DO9" s="587"/>
      <c r="DP9" s="588"/>
      <c r="DQ9" s="592">
        <v>357970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44465</v>
      </c>
      <c r="S10" s="587"/>
      <c r="T10" s="587"/>
      <c r="U10" s="587"/>
      <c r="V10" s="587"/>
      <c r="W10" s="587"/>
      <c r="X10" s="587"/>
      <c r="Y10" s="588"/>
      <c r="Z10" s="639">
        <v>1.2</v>
      </c>
      <c r="AA10" s="639"/>
      <c r="AB10" s="639"/>
      <c r="AC10" s="639"/>
      <c r="AD10" s="640">
        <v>44465</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11176</v>
      </c>
      <c r="BH10" s="587"/>
      <c r="BI10" s="587"/>
      <c r="BJ10" s="587"/>
      <c r="BK10" s="587"/>
      <c r="BL10" s="587"/>
      <c r="BM10" s="587"/>
      <c r="BN10" s="588"/>
      <c r="BO10" s="639">
        <v>3</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30478</v>
      </c>
      <c r="CS10" s="587"/>
      <c r="CT10" s="587"/>
      <c r="CU10" s="587"/>
      <c r="CV10" s="587"/>
      <c r="CW10" s="587"/>
      <c r="CX10" s="587"/>
      <c r="CY10" s="588"/>
      <c r="CZ10" s="639">
        <v>0.8</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3127</v>
      </c>
      <c r="S11" s="587"/>
      <c r="T11" s="587"/>
      <c r="U11" s="587"/>
      <c r="V11" s="587"/>
      <c r="W11" s="587"/>
      <c r="X11" s="587"/>
      <c r="Y11" s="588"/>
      <c r="Z11" s="639">
        <v>0.1</v>
      </c>
      <c r="AA11" s="639"/>
      <c r="AB11" s="639"/>
      <c r="AC11" s="639"/>
      <c r="AD11" s="640">
        <v>3127</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5101</v>
      </c>
      <c r="BH11" s="587"/>
      <c r="BI11" s="587"/>
      <c r="BJ11" s="587"/>
      <c r="BK11" s="587"/>
      <c r="BL11" s="587"/>
      <c r="BM11" s="587"/>
      <c r="BN11" s="588"/>
      <c r="BO11" s="639">
        <v>1.4</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71546</v>
      </c>
      <c r="CS11" s="587"/>
      <c r="CT11" s="587"/>
      <c r="CU11" s="587"/>
      <c r="CV11" s="587"/>
      <c r="CW11" s="587"/>
      <c r="CX11" s="587"/>
      <c r="CY11" s="588"/>
      <c r="CZ11" s="639">
        <v>2</v>
      </c>
      <c r="DA11" s="639"/>
      <c r="DB11" s="639"/>
      <c r="DC11" s="639"/>
      <c r="DD11" s="592">
        <v>15666</v>
      </c>
      <c r="DE11" s="587"/>
      <c r="DF11" s="587"/>
      <c r="DG11" s="587"/>
      <c r="DH11" s="587"/>
      <c r="DI11" s="587"/>
      <c r="DJ11" s="587"/>
      <c r="DK11" s="587"/>
      <c r="DL11" s="587"/>
      <c r="DM11" s="587"/>
      <c r="DN11" s="587"/>
      <c r="DO11" s="587"/>
      <c r="DP11" s="588"/>
      <c r="DQ11" s="592">
        <v>49741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165362</v>
      </c>
      <c r="BH12" s="587"/>
      <c r="BI12" s="587"/>
      <c r="BJ12" s="587"/>
      <c r="BK12" s="587"/>
      <c r="BL12" s="587"/>
      <c r="BM12" s="587"/>
      <c r="BN12" s="588"/>
      <c r="BO12" s="639">
        <v>45.1</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211364</v>
      </c>
      <c r="CS12" s="587"/>
      <c r="CT12" s="587"/>
      <c r="CU12" s="587"/>
      <c r="CV12" s="587"/>
      <c r="CW12" s="587"/>
      <c r="CX12" s="587"/>
      <c r="CY12" s="588"/>
      <c r="CZ12" s="639">
        <v>5.8</v>
      </c>
      <c r="DA12" s="639"/>
      <c r="DB12" s="639"/>
      <c r="DC12" s="639"/>
      <c r="DD12" s="592">
        <v>24663</v>
      </c>
      <c r="DE12" s="587"/>
      <c r="DF12" s="587"/>
      <c r="DG12" s="587"/>
      <c r="DH12" s="587"/>
      <c r="DI12" s="587"/>
      <c r="DJ12" s="587"/>
      <c r="DK12" s="587"/>
      <c r="DL12" s="587"/>
      <c r="DM12" s="587"/>
      <c r="DN12" s="587"/>
      <c r="DO12" s="587"/>
      <c r="DP12" s="588"/>
      <c r="DQ12" s="592">
        <v>175649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9046</v>
      </c>
      <c r="S13" s="587"/>
      <c r="T13" s="587"/>
      <c r="U13" s="587"/>
      <c r="V13" s="587"/>
      <c r="W13" s="587"/>
      <c r="X13" s="587"/>
      <c r="Y13" s="588"/>
      <c r="Z13" s="639">
        <v>0.2</v>
      </c>
      <c r="AA13" s="639"/>
      <c r="AB13" s="639"/>
      <c r="AC13" s="639"/>
      <c r="AD13" s="640">
        <v>9046</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161292</v>
      </c>
      <c r="BH13" s="587"/>
      <c r="BI13" s="587"/>
      <c r="BJ13" s="587"/>
      <c r="BK13" s="587"/>
      <c r="BL13" s="587"/>
      <c r="BM13" s="587"/>
      <c r="BN13" s="588"/>
      <c r="BO13" s="639">
        <v>44</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429405</v>
      </c>
      <c r="CS13" s="587"/>
      <c r="CT13" s="587"/>
      <c r="CU13" s="587"/>
      <c r="CV13" s="587"/>
      <c r="CW13" s="587"/>
      <c r="CX13" s="587"/>
      <c r="CY13" s="588"/>
      <c r="CZ13" s="639">
        <v>11.8</v>
      </c>
      <c r="DA13" s="639"/>
      <c r="DB13" s="639"/>
      <c r="DC13" s="639"/>
      <c r="DD13" s="592">
        <v>354339</v>
      </c>
      <c r="DE13" s="587"/>
      <c r="DF13" s="587"/>
      <c r="DG13" s="587"/>
      <c r="DH13" s="587"/>
      <c r="DI13" s="587"/>
      <c r="DJ13" s="587"/>
      <c r="DK13" s="587"/>
      <c r="DL13" s="587"/>
      <c r="DM13" s="587"/>
      <c r="DN13" s="587"/>
      <c r="DO13" s="587"/>
      <c r="DP13" s="588"/>
      <c r="DQ13" s="592">
        <v>178399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9569</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268501</v>
      </c>
      <c r="CS14" s="587"/>
      <c r="CT14" s="587"/>
      <c r="CU14" s="587"/>
      <c r="CV14" s="587"/>
      <c r="CW14" s="587"/>
      <c r="CX14" s="587"/>
      <c r="CY14" s="588"/>
      <c r="CZ14" s="639">
        <v>7.4</v>
      </c>
      <c r="DA14" s="639"/>
      <c r="DB14" s="639"/>
      <c r="DC14" s="639"/>
      <c r="DD14" s="592">
        <v>105727</v>
      </c>
      <c r="DE14" s="587"/>
      <c r="DF14" s="587"/>
      <c r="DG14" s="587"/>
      <c r="DH14" s="587"/>
      <c r="DI14" s="587"/>
      <c r="DJ14" s="587"/>
      <c r="DK14" s="587"/>
      <c r="DL14" s="587"/>
      <c r="DM14" s="587"/>
      <c r="DN14" s="587"/>
      <c r="DO14" s="587"/>
      <c r="DP14" s="588"/>
      <c r="DQ14" s="592">
        <v>161151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168</v>
      </c>
      <c r="S15" s="587"/>
      <c r="T15" s="587"/>
      <c r="U15" s="587"/>
      <c r="V15" s="587"/>
      <c r="W15" s="587"/>
      <c r="X15" s="587"/>
      <c r="Y15" s="588"/>
      <c r="Z15" s="639">
        <v>0</v>
      </c>
      <c r="AA15" s="639"/>
      <c r="AB15" s="639"/>
      <c r="AC15" s="639"/>
      <c r="AD15" s="640">
        <v>168</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25711</v>
      </c>
      <c r="BH15" s="587"/>
      <c r="BI15" s="587"/>
      <c r="BJ15" s="587"/>
      <c r="BK15" s="587"/>
      <c r="BL15" s="587"/>
      <c r="BM15" s="587"/>
      <c r="BN15" s="588"/>
      <c r="BO15" s="639">
        <v>7</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255995</v>
      </c>
      <c r="CS15" s="587"/>
      <c r="CT15" s="587"/>
      <c r="CU15" s="587"/>
      <c r="CV15" s="587"/>
      <c r="CW15" s="587"/>
      <c r="CX15" s="587"/>
      <c r="CY15" s="588"/>
      <c r="CZ15" s="639">
        <v>7</v>
      </c>
      <c r="DA15" s="639"/>
      <c r="DB15" s="639"/>
      <c r="DC15" s="639"/>
      <c r="DD15" s="592">
        <v>31035</v>
      </c>
      <c r="DE15" s="587"/>
      <c r="DF15" s="587"/>
      <c r="DG15" s="587"/>
      <c r="DH15" s="587"/>
      <c r="DI15" s="587"/>
      <c r="DJ15" s="587"/>
      <c r="DK15" s="587"/>
      <c r="DL15" s="587"/>
      <c r="DM15" s="587"/>
      <c r="DN15" s="587"/>
      <c r="DO15" s="587"/>
      <c r="DP15" s="588"/>
      <c r="DQ15" s="592">
        <v>206149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1891248</v>
      </c>
      <c r="S16" s="587"/>
      <c r="T16" s="587"/>
      <c r="U16" s="587"/>
      <c r="V16" s="587"/>
      <c r="W16" s="587"/>
      <c r="X16" s="587"/>
      <c r="Y16" s="588"/>
      <c r="Z16" s="639">
        <v>48.9</v>
      </c>
      <c r="AA16" s="639"/>
      <c r="AB16" s="639"/>
      <c r="AC16" s="639"/>
      <c r="AD16" s="640">
        <v>1508998</v>
      </c>
      <c r="AE16" s="640"/>
      <c r="AF16" s="640"/>
      <c r="AG16" s="640"/>
      <c r="AH16" s="640"/>
      <c r="AI16" s="640"/>
      <c r="AJ16" s="640"/>
      <c r="AK16" s="640"/>
      <c r="AL16" s="609">
        <v>76.400000000000006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127642</v>
      </c>
      <c r="CS16" s="587"/>
      <c r="CT16" s="587"/>
      <c r="CU16" s="587"/>
      <c r="CV16" s="587"/>
      <c r="CW16" s="587"/>
      <c r="CX16" s="587"/>
      <c r="CY16" s="588"/>
      <c r="CZ16" s="639">
        <v>3.5</v>
      </c>
      <c r="DA16" s="639"/>
      <c r="DB16" s="639"/>
      <c r="DC16" s="639"/>
      <c r="DD16" s="592" t="s">
        <v>111</v>
      </c>
      <c r="DE16" s="587"/>
      <c r="DF16" s="587"/>
      <c r="DG16" s="587"/>
      <c r="DH16" s="587"/>
      <c r="DI16" s="587"/>
      <c r="DJ16" s="587"/>
      <c r="DK16" s="587"/>
      <c r="DL16" s="587"/>
      <c r="DM16" s="587"/>
      <c r="DN16" s="587"/>
      <c r="DO16" s="587"/>
      <c r="DP16" s="588"/>
      <c r="DQ16" s="592">
        <v>41046</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1508998</v>
      </c>
      <c r="S17" s="587"/>
      <c r="T17" s="587"/>
      <c r="U17" s="587"/>
      <c r="V17" s="587"/>
      <c r="W17" s="587"/>
      <c r="X17" s="587"/>
      <c r="Y17" s="588"/>
      <c r="Z17" s="639">
        <v>39</v>
      </c>
      <c r="AA17" s="639"/>
      <c r="AB17" s="639"/>
      <c r="AC17" s="639"/>
      <c r="AD17" s="640">
        <v>1508998</v>
      </c>
      <c r="AE17" s="640"/>
      <c r="AF17" s="640"/>
      <c r="AG17" s="640"/>
      <c r="AH17" s="640"/>
      <c r="AI17" s="640"/>
      <c r="AJ17" s="640"/>
      <c r="AK17" s="640"/>
      <c r="AL17" s="609">
        <v>76.400000000000006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474102</v>
      </c>
      <c r="CS17" s="587"/>
      <c r="CT17" s="587"/>
      <c r="CU17" s="587"/>
      <c r="CV17" s="587"/>
      <c r="CW17" s="587"/>
      <c r="CX17" s="587"/>
      <c r="CY17" s="588"/>
      <c r="CZ17" s="639">
        <v>13</v>
      </c>
      <c r="DA17" s="639"/>
      <c r="DB17" s="639"/>
      <c r="DC17" s="639"/>
      <c r="DD17" s="592" t="s">
        <v>111</v>
      </c>
      <c r="DE17" s="587"/>
      <c r="DF17" s="587"/>
      <c r="DG17" s="587"/>
      <c r="DH17" s="587"/>
      <c r="DI17" s="587"/>
      <c r="DJ17" s="587"/>
      <c r="DK17" s="587"/>
      <c r="DL17" s="587"/>
      <c r="DM17" s="587"/>
      <c r="DN17" s="587"/>
      <c r="DO17" s="587"/>
      <c r="DP17" s="588"/>
      <c r="DQ17" s="592">
        <v>432775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382250</v>
      </c>
      <c r="S18" s="587"/>
      <c r="T18" s="587"/>
      <c r="U18" s="587"/>
      <c r="V18" s="587"/>
      <c r="W18" s="587"/>
      <c r="X18" s="587"/>
      <c r="Y18" s="588"/>
      <c r="Z18" s="639">
        <v>9.9</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10181</v>
      </c>
      <c r="BH19" s="587"/>
      <c r="BI19" s="587"/>
      <c r="BJ19" s="587"/>
      <c r="BK19" s="587"/>
      <c r="BL19" s="587"/>
      <c r="BM19" s="587"/>
      <c r="BN19" s="588"/>
      <c r="BO19" s="639">
        <v>2.8</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2356644</v>
      </c>
      <c r="S20" s="587"/>
      <c r="T20" s="587"/>
      <c r="U20" s="587"/>
      <c r="V20" s="587"/>
      <c r="W20" s="587"/>
      <c r="X20" s="587"/>
      <c r="Y20" s="588"/>
      <c r="Z20" s="639">
        <v>61</v>
      </c>
      <c r="AA20" s="639"/>
      <c r="AB20" s="639"/>
      <c r="AC20" s="639"/>
      <c r="AD20" s="640">
        <v>1964213</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10181</v>
      </c>
      <c r="BH20" s="587"/>
      <c r="BI20" s="587"/>
      <c r="BJ20" s="587"/>
      <c r="BK20" s="587"/>
      <c r="BL20" s="587"/>
      <c r="BM20" s="587"/>
      <c r="BN20" s="588"/>
      <c r="BO20" s="639">
        <v>2.8</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3648619</v>
      </c>
      <c r="CS20" s="587"/>
      <c r="CT20" s="587"/>
      <c r="CU20" s="587"/>
      <c r="CV20" s="587"/>
      <c r="CW20" s="587"/>
      <c r="CX20" s="587"/>
      <c r="CY20" s="588"/>
      <c r="CZ20" s="639">
        <v>100</v>
      </c>
      <c r="DA20" s="639"/>
      <c r="DB20" s="639"/>
      <c r="DC20" s="639"/>
      <c r="DD20" s="592">
        <v>635334</v>
      </c>
      <c r="DE20" s="587"/>
      <c r="DF20" s="587"/>
      <c r="DG20" s="587"/>
      <c r="DH20" s="587"/>
      <c r="DI20" s="587"/>
      <c r="DJ20" s="587"/>
      <c r="DK20" s="587"/>
      <c r="DL20" s="587"/>
      <c r="DM20" s="587"/>
      <c r="DN20" s="587"/>
      <c r="DO20" s="587"/>
      <c r="DP20" s="588"/>
      <c r="DQ20" s="592">
        <v>2733065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720</v>
      </c>
      <c r="S21" s="587"/>
      <c r="T21" s="587"/>
      <c r="U21" s="587"/>
      <c r="V21" s="587"/>
      <c r="W21" s="587"/>
      <c r="X21" s="587"/>
      <c r="Y21" s="588"/>
      <c r="Z21" s="639">
        <v>0</v>
      </c>
      <c r="AA21" s="639"/>
      <c r="AB21" s="639"/>
      <c r="AC21" s="639"/>
      <c r="AD21" s="640">
        <v>720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25253</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68684</v>
      </c>
      <c r="S23" s="587"/>
      <c r="T23" s="587"/>
      <c r="U23" s="587"/>
      <c r="V23" s="587"/>
      <c r="W23" s="587"/>
      <c r="X23" s="587"/>
      <c r="Y23" s="588"/>
      <c r="Z23" s="639">
        <v>1.8</v>
      </c>
      <c r="AA23" s="639"/>
      <c r="AB23" s="639"/>
      <c r="AC23" s="639"/>
      <c r="AD23" s="640">
        <v>2289</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10181</v>
      </c>
      <c r="BH23" s="587"/>
      <c r="BI23" s="587"/>
      <c r="BJ23" s="587"/>
      <c r="BK23" s="587"/>
      <c r="BL23" s="587"/>
      <c r="BM23" s="587"/>
      <c r="BN23" s="588"/>
      <c r="BO23" s="639">
        <v>2.8</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19604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1389024</v>
      </c>
      <c r="CS24" s="637"/>
      <c r="CT24" s="637"/>
      <c r="CU24" s="637"/>
      <c r="CV24" s="637"/>
      <c r="CW24" s="637"/>
      <c r="CX24" s="637"/>
      <c r="CY24" s="684"/>
      <c r="CZ24" s="688">
        <v>38.1</v>
      </c>
      <c r="DA24" s="689"/>
      <c r="DB24" s="689"/>
      <c r="DC24" s="690"/>
      <c r="DD24" s="683">
        <v>1242579</v>
      </c>
      <c r="DE24" s="637"/>
      <c r="DF24" s="637"/>
      <c r="DG24" s="637"/>
      <c r="DH24" s="637"/>
      <c r="DI24" s="637"/>
      <c r="DJ24" s="637"/>
      <c r="DK24" s="684"/>
      <c r="DL24" s="683">
        <v>1226973</v>
      </c>
      <c r="DM24" s="637"/>
      <c r="DN24" s="637"/>
      <c r="DO24" s="637"/>
      <c r="DP24" s="637"/>
      <c r="DQ24" s="637"/>
      <c r="DR24" s="637"/>
      <c r="DS24" s="637"/>
      <c r="DT24" s="637"/>
      <c r="DU24" s="637"/>
      <c r="DV24" s="684"/>
      <c r="DW24" s="685">
        <v>58.7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237914</v>
      </c>
      <c r="S25" s="587"/>
      <c r="T25" s="587"/>
      <c r="U25" s="587"/>
      <c r="V25" s="587"/>
      <c r="W25" s="587"/>
      <c r="X25" s="587"/>
      <c r="Y25" s="588"/>
      <c r="Z25" s="639">
        <v>6.2</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791510</v>
      </c>
      <c r="CS25" s="605"/>
      <c r="CT25" s="605"/>
      <c r="CU25" s="605"/>
      <c r="CV25" s="605"/>
      <c r="CW25" s="605"/>
      <c r="CX25" s="605"/>
      <c r="CY25" s="606"/>
      <c r="CZ25" s="589">
        <v>21.7</v>
      </c>
      <c r="DA25" s="607"/>
      <c r="DB25" s="607"/>
      <c r="DC25" s="608"/>
      <c r="DD25" s="592">
        <v>763801</v>
      </c>
      <c r="DE25" s="605"/>
      <c r="DF25" s="605"/>
      <c r="DG25" s="605"/>
      <c r="DH25" s="605"/>
      <c r="DI25" s="605"/>
      <c r="DJ25" s="605"/>
      <c r="DK25" s="606"/>
      <c r="DL25" s="592">
        <v>754757</v>
      </c>
      <c r="DM25" s="605"/>
      <c r="DN25" s="605"/>
      <c r="DO25" s="605"/>
      <c r="DP25" s="605"/>
      <c r="DQ25" s="605"/>
      <c r="DR25" s="605"/>
      <c r="DS25" s="605"/>
      <c r="DT25" s="605"/>
      <c r="DU25" s="605"/>
      <c r="DV25" s="606"/>
      <c r="DW25" s="609">
        <v>36.1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490170</v>
      </c>
      <c r="CS26" s="587"/>
      <c r="CT26" s="587"/>
      <c r="CU26" s="587"/>
      <c r="CV26" s="587"/>
      <c r="CW26" s="587"/>
      <c r="CX26" s="587"/>
      <c r="CY26" s="588"/>
      <c r="CZ26" s="589">
        <v>13.4</v>
      </c>
      <c r="DA26" s="607"/>
      <c r="DB26" s="607"/>
      <c r="DC26" s="608"/>
      <c r="DD26" s="592">
        <v>464701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167871</v>
      </c>
      <c r="S27" s="587"/>
      <c r="T27" s="587"/>
      <c r="U27" s="587"/>
      <c r="V27" s="587"/>
      <c r="W27" s="587"/>
      <c r="X27" s="587"/>
      <c r="Y27" s="588"/>
      <c r="Z27" s="639">
        <v>4.3</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366772</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123412</v>
      </c>
      <c r="CS27" s="605"/>
      <c r="CT27" s="605"/>
      <c r="CU27" s="605"/>
      <c r="CV27" s="605"/>
      <c r="CW27" s="605"/>
      <c r="CX27" s="605"/>
      <c r="CY27" s="606"/>
      <c r="CZ27" s="589">
        <v>3.4</v>
      </c>
      <c r="DA27" s="607"/>
      <c r="DB27" s="607"/>
      <c r="DC27" s="608"/>
      <c r="DD27" s="592">
        <v>46003</v>
      </c>
      <c r="DE27" s="605"/>
      <c r="DF27" s="605"/>
      <c r="DG27" s="605"/>
      <c r="DH27" s="605"/>
      <c r="DI27" s="605"/>
      <c r="DJ27" s="605"/>
      <c r="DK27" s="606"/>
      <c r="DL27" s="592">
        <v>44892</v>
      </c>
      <c r="DM27" s="605"/>
      <c r="DN27" s="605"/>
      <c r="DO27" s="605"/>
      <c r="DP27" s="605"/>
      <c r="DQ27" s="605"/>
      <c r="DR27" s="605"/>
      <c r="DS27" s="605"/>
      <c r="DT27" s="605"/>
      <c r="DU27" s="605"/>
      <c r="DV27" s="606"/>
      <c r="DW27" s="609">
        <v>2.1</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10360</v>
      </c>
      <c r="S28" s="587"/>
      <c r="T28" s="587"/>
      <c r="U28" s="587"/>
      <c r="V28" s="587"/>
      <c r="W28" s="587"/>
      <c r="X28" s="587"/>
      <c r="Y28" s="588"/>
      <c r="Z28" s="639">
        <v>0.3</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474102</v>
      </c>
      <c r="CS28" s="587"/>
      <c r="CT28" s="587"/>
      <c r="CU28" s="587"/>
      <c r="CV28" s="587"/>
      <c r="CW28" s="587"/>
      <c r="CX28" s="587"/>
      <c r="CY28" s="588"/>
      <c r="CZ28" s="589">
        <v>13</v>
      </c>
      <c r="DA28" s="607"/>
      <c r="DB28" s="607"/>
      <c r="DC28" s="608"/>
      <c r="DD28" s="592">
        <v>432775</v>
      </c>
      <c r="DE28" s="587"/>
      <c r="DF28" s="587"/>
      <c r="DG28" s="587"/>
      <c r="DH28" s="587"/>
      <c r="DI28" s="587"/>
      <c r="DJ28" s="587"/>
      <c r="DK28" s="588"/>
      <c r="DL28" s="592">
        <v>427324</v>
      </c>
      <c r="DM28" s="587"/>
      <c r="DN28" s="587"/>
      <c r="DO28" s="587"/>
      <c r="DP28" s="587"/>
      <c r="DQ28" s="587"/>
      <c r="DR28" s="587"/>
      <c r="DS28" s="587"/>
      <c r="DT28" s="587"/>
      <c r="DU28" s="587"/>
      <c r="DV28" s="588"/>
      <c r="DW28" s="609">
        <v>20.399999999999999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22408</v>
      </c>
      <c r="S29" s="587"/>
      <c r="T29" s="587"/>
      <c r="U29" s="587"/>
      <c r="V29" s="587"/>
      <c r="W29" s="587"/>
      <c r="X29" s="587"/>
      <c r="Y29" s="588"/>
      <c r="Z29" s="639">
        <v>0.6</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474102</v>
      </c>
      <c r="CS29" s="605"/>
      <c r="CT29" s="605"/>
      <c r="CU29" s="605"/>
      <c r="CV29" s="605"/>
      <c r="CW29" s="605"/>
      <c r="CX29" s="605"/>
      <c r="CY29" s="606"/>
      <c r="CZ29" s="589">
        <v>13</v>
      </c>
      <c r="DA29" s="607"/>
      <c r="DB29" s="607"/>
      <c r="DC29" s="608"/>
      <c r="DD29" s="592">
        <v>432775</v>
      </c>
      <c r="DE29" s="605"/>
      <c r="DF29" s="605"/>
      <c r="DG29" s="605"/>
      <c r="DH29" s="605"/>
      <c r="DI29" s="605"/>
      <c r="DJ29" s="605"/>
      <c r="DK29" s="606"/>
      <c r="DL29" s="592">
        <v>427324</v>
      </c>
      <c r="DM29" s="605"/>
      <c r="DN29" s="605"/>
      <c r="DO29" s="605"/>
      <c r="DP29" s="605"/>
      <c r="DQ29" s="605"/>
      <c r="DR29" s="605"/>
      <c r="DS29" s="605"/>
      <c r="DT29" s="605"/>
      <c r="DU29" s="605"/>
      <c r="DV29" s="606"/>
      <c r="DW29" s="609">
        <v>20.399999999999999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220043</v>
      </c>
      <c r="S30" s="587"/>
      <c r="T30" s="587"/>
      <c r="U30" s="587"/>
      <c r="V30" s="587"/>
      <c r="W30" s="587"/>
      <c r="X30" s="587"/>
      <c r="Y30" s="588"/>
      <c r="Z30" s="639">
        <v>5.7</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99.6</v>
      </c>
      <c r="BH30" s="653"/>
      <c r="BI30" s="653"/>
      <c r="BJ30" s="653"/>
      <c r="BK30" s="653"/>
      <c r="BL30" s="653"/>
      <c r="BM30" s="654">
        <v>98</v>
      </c>
      <c r="BN30" s="653"/>
      <c r="BO30" s="653"/>
      <c r="BP30" s="653"/>
      <c r="BQ30" s="655"/>
      <c r="BR30" s="652">
        <v>99.6</v>
      </c>
      <c r="BS30" s="653"/>
      <c r="BT30" s="653"/>
      <c r="BU30" s="653"/>
      <c r="BV30" s="653"/>
      <c r="BW30" s="653"/>
      <c r="BX30" s="654">
        <v>97.7</v>
      </c>
      <c r="BY30" s="653"/>
      <c r="BZ30" s="653"/>
      <c r="CA30" s="653"/>
      <c r="CB30" s="655"/>
      <c r="CD30" s="658"/>
      <c r="CE30" s="659"/>
      <c r="CF30" s="623" t="s">
        <v>291</v>
      </c>
      <c r="CG30" s="620"/>
      <c r="CH30" s="620"/>
      <c r="CI30" s="620"/>
      <c r="CJ30" s="620"/>
      <c r="CK30" s="620"/>
      <c r="CL30" s="620"/>
      <c r="CM30" s="620"/>
      <c r="CN30" s="620"/>
      <c r="CO30" s="620"/>
      <c r="CP30" s="620"/>
      <c r="CQ30" s="621"/>
      <c r="CR30" s="586">
        <v>430365</v>
      </c>
      <c r="CS30" s="587"/>
      <c r="CT30" s="587"/>
      <c r="CU30" s="587"/>
      <c r="CV30" s="587"/>
      <c r="CW30" s="587"/>
      <c r="CX30" s="587"/>
      <c r="CY30" s="588"/>
      <c r="CZ30" s="589">
        <v>11.8</v>
      </c>
      <c r="DA30" s="607"/>
      <c r="DB30" s="607"/>
      <c r="DC30" s="608"/>
      <c r="DD30" s="592">
        <v>395607</v>
      </c>
      <c r="DE30" s="587"/>
      <c r="DF30" s="587"/>
      <c r="DG30" s="587"/>
      <c r="DH30" s="587"/>
      <c r="DI30" s="587"/>
      <c r="DJ30" s="587"/>
      <c r="DK30" s="588"/>
      <c r="DL30" s="592">
        <v>390156</v>
      </c>
      <c r="DM30" s="587"/>
      <c r="DN30" s="587"/>
      <c r="DO30" s="587"/>
      <c r="DP30" s="587"/>
      <c r="DQ30" s="587"/>
      <c r="DR30" s="587"/>
      <c r="DS30" s="587"/>
      <c r="DT30" s="587"/>
      <c r="DU30" s="587"/>
      <c r="DV30" s="588"/>
      <c r="DW30" s="609">
        <v>18.7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118257</v>
      </c>
      <c r="S31" s="587"/>
      <c r="T31" s="587"/>
      <c r="U31" s="587"/>
      <c r="V31" s="587"/>
      <c r="W31" s="587"/>
      <c r="X31" s="587"/>
      <c r="Y31" s="588"/>
      <c r="Z31" s="639">
        <v>3.1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99.6</v>
      </c>
      <c r="BH31" s="605"/>
      <c r="BI31" s="605"/>
      <c r="BJ31" s="605"/>
      <c r="BK31" s="605"/>
      <c r="BL31" s="605"/>
      <c r="BM31" s="641">
        <v>98.5</v>
      </c>
      <c r="BN31" s="651"/>
      <c r="BO31" s="651"/>
      <c r="BP31" s="651"/>
      <c r="BQ31" s="615"/>
      <c r="BR31" s="650">
        <v>99.4</v>
      </c>
      <c r="BS31" s="605"/>
      <c r="BT31" s="605"/>
      <c r="BU31" s="605"/>
      <c r="BV31" s="605"/>
      <c r="BW31" s="605"/>
      <c r="BX31" s="641">
        <v>98.4</v>
      </c>
      <c r="BY31" s="651"/>
      <c r="BZ31" s="651"/>
      <c r="CA31" s="651"/>
      <c r="CB31" s="615"/>
      <c r="CD31" s="658"/>
      <c r="CE31" s="659"/>
      <c r="CF31" s="623" t="s">
        <v>295</v>
      </c>
      <c r="CG31" s="620"/>
      <c r="CH31" s="620"/>
      <c r="CI31" s="620"/>
      <c r="CJ31" s="620"/>
      <c r="CK31" s="620"/>
      <c r="CL31" s="620"/>
      <c r="CM31" s="620"/>
      <c r="CN31" s="620"/>
      <c r="CO31" s="620"/>
      <c r="CP31" s="620"/>
      <c r="CQ31" s="621"/>
      <c r="CR31" s="586">
        <v>43737</v>
      </c>
      <c r="CS31" s="605"/>
      <c r="CT31" s="605"/>
      <c r="CU31" s="605"/>
      <c r="CV31" s="605"/>
      <c r="CW31" s="605"/>
      <c r="CX31" s="605"/>
      <c r="CY31" s="606"/>
      <c r="CZ31" s="589">
        <v>1.2</v>
      </c>
      <c r="DA31" s="607"/>
      <c r="DB31" s="607"/>
      <c r="DC31" s="608"/>
      <c r="DD31" s="592">
        <v>37168</v>
      </c>
      <c r="DE31" s="605"/>
      <c r="DF31" s="605"/>
      <c r="DG31" s="605"/>
      <c r="DH31" s="605"/>
      <c r="DI31" s="605"/>
      <c r="DJ31" s="605"/>
      <c r="DK31" s="606"/>
      <c r="DL31" s="592">
        <v>37168</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162430</v>
      </c>
      <c r="S32" s="587"/>
      <c r="T32" s="587"/>
      <c r="U32" s="587"/>
      <c r="V32" s="587"/>
      <c r="W32" s="587"/>
      <c r="X32" s="587"/>
      <c r="Y32" s="588"/>
      <c r="Z32" s="639">
        <v>4.2</v>
      </c>
      <c r="AA32" s="639"/>
      <c r="AB32" s="639"/>
      <c r="AC32" s="639"/>
      <c r="AD32" s="640">
        <v>7626</v>
      </c>
      <c r="AE32" s="640"/>
      <c r="AF32" s="640"/>
      <c r="AG32" s="640"/>
      <c r="AH32" s="640"/>
      <c r="AI32" s="640"/>
      <c r="AJ32" s="640"/>
      <c r="AK32" s="640"/>
      <c r="AL32" s="609">
        <v>0.4</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99.7</v>
      </c>
      <c r="BH32" s="571"/>
      <c r="BI32" s="571"/>
      <c r="BJ32" s="571"/>
      <c r="BK32" s="571"/>
      <c r="BL32" s="571"/>
      <c r="BM32" s="634">
        <v>97.6</v>
      </c>
      <c r="BN32" s="571"/>
      <c r="BO32" s="571"/>
      <c r="BP32" s="571"/>
      <c r="BQ32" s="628"/>
      <c r="BR32" s="649">
        <v>99.8</v>
      </c>
      <c r="BS32" s="571"/>
      <c r="BT32" s="571"/>
      <c r="BU32" s="571"/>
      <c r="BV32" s="571"/>
      <c r="BW32" s="571"/>
      <c r="BX32" s="634">
        <v>96.9</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455862</v>
      </c>
      <c r="S33" s="587"/>
      <c r="T33" s="587"/>
      <c r="U33" s="587"/>
      <c r="V33" s="587"/>
      <c r="W33" s="587"/>
      <c r="X33" s="587"/>
      <c r="Y33" s="588"/>
      <c r="Z33" s="639">
        <v>11.8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1496619</v>
      </c>
      <c r="CS33" s="605"/>
      <c r="CT33" s="605"/>
      <c r="CU33" s="605"/>
      <c r="CV33" s="605"/>
      <c r="CW33" s="605"/>
      <c r="CX33" s="605"/>
      <c r="CY33" s="606"/>
      <c r="CZ33" s="589">
        <v>41</v>
      </c>
      <c r="DA33" s="607"/>
      <c r="DB33" s="607"/>
      <c r="DC33" s="608"/>
      <c r="DD33" s="592">
        <v>1222213</v>
      </c>
      <c r="DE33" s="605"/>
      <c r="DF33" s="605"/>
      <c r="DG33" s="605"/>
      <c r="DH33" s="605"/>
      <c r="DI33" s="605"/>
      <c r="DJ33" s="605"/>
      <c r="DK33" s="606"/>
      <c r="DL33" s="592">
        <v>697586</v>
      </c>
      <c r="DM33" s="605"/>
      <c r="DN33" s="605"/>
      <c r="DO33" s="605"/>
      <c r="DP33" s="605"/>
      <c r="DQ33" s="605"/>
      <c r="DR33" s="605"/>
      <c r="DS33" s="605"/>
      <c r="DT33" s="605"/>
      <c r="DU33" s="605"/>
      <c r="DV33" s="606"/>
      <c r="DW33" s="609">
        <v>33.4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562659</v>
      </c>
      <c r="CS34" s="587"/>
      <c r="CT34" s="587"/>
      <c r="CU34" s="587"/>
      <c r="CV34" s="587"/>
      <c r="CW34" s="587"/>
      <c r="CX34" s="587"/>
      <c r="CY34" s="588"/>
      <c r="CZ34" s="589">
        <v>15.4</v>
      </c>
      <c r="DA34" s="607"/>
      <c r="DB34" s="607"/>
      <c r="DC34" s="608"/>
      <c r="DD34" s="592">
        <v>423130</v>
      </c>
      <c r="DE34" s="587"/>
      <c r="DF34" s="587"/>
      <c r="DG34" s="587"/>
      <c r="DH34" s="587"/>
      <c r="DI34" s="587"/>
      <c r="DJ34" s="587"/>
      <c r="DK34" s="588"/>
      <c r="DL34" s="592">
        <v>268479</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115162</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416405</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134490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4288</v>
      </c>
      <c r="CS35" s="605"/>
      <c r="CT35" s="605"/>
      <c r="CU35" s="605"/>
      <c r="CV35" s="605"/>
      <c r="CW35" s="605"/>
      <c r="CX35" s="605"/>
      <c r="CY35" s="606"/>
      <c r="CZ35" s="589">
        <v>0.1</v>
      </c>
      <c r="DA35" s="607"/>
      <c r="DB35" s="607"/>
      <c r="DC35" s="608"/>
      <c r="DD35" s="592">
        <v>4288</v>
      </c>
      <c r="DE35" s="605"/>
      <c r="DF35" s="605"/>
      <c r="DG35" s="605"/>
      <c r="DH35" s="605"/>
      <c r="DI35" s="605"/>
      <c r="DJ35" s="605"/>
      <c r="DK35" s="606"/>
      <c r="DL35" s="592">
        <v>4288</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3866050</v>
      </c>
      <c r="S36" s="627"/>
      <c r="T36" s="627"/>
      <c r="U36" s="627"/>
      <c r="V36" s="627"/>
      <c r="W36" s="627"/>
      <c r="X36" s="627"/>
      <c r="Y36" s="630"/>
      <c r="Z36" s="631">
        <v>100</v>
      </c>
      <c r="AA36" s="631"/>
      <c r="AB36" s="631"/>
      <c r="AC36" s="631"/>
      <c r="AD36" s="632">
        <v>1974848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47500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133368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336946</v>
      </c>
      <c r="CS36" s="587"/>
      <c r="CT36" s="587"/>
      <c r="CU36" s="587"/>
      <c r="CV36" s="587"/>
      <c r="CW36" s="587"/>
      <c r="CX36" s="587"/>
      <c r="CY36" s="588"/>
      <c r="CZ36" s="589">
        <v>9.1999999999999993</v>
      </c>
      <c r="DA36" s="607"/>
      <c r="DB36" s="607"/>
      <c r="DC36" s="608"/>
      <c r="DD36" s="592">
        <v>250139</v>
      </c>
      <c r="DE36" s="587"/>
      <c r="DF36" s="587"/>
      <c r="DG36" s="587"/>
      <c r="DH36" s="587"/>
      <c r="DI36" s="587"/>
      <c r="DJ36" s="587"/>
      <c r="DK36" s="588"/>
      <c r="DL36" s="592">
        <v>157171</v>
      </c>
      <c r="DM36" s="587"/>
      <c r="DN36" s="587"/>
      <c r="DO36" s="587"/>
      <c r="DP36" s="587"/>
      <c r="DQ36" s="587"/>
      <c r="DR36" s="587"/>
      <c r="DS36" s="587"/>
      <c r="DT36" s="587"/>
      <c r="DU36" s="587"/>
      <c r="DV36" s="588"/>
      <c r="DW36" s="609">
        <v>7.5</v>
      </c>
      <c r="DX36" s="610"/>
      <c r="DY36" s="610"/>
      <c r="DZ36" s="610"/>
      <c r="EA36" s="610"/>
      <c r="EB36" s="610"/>
      <c r="EC36" s="611"/>
    </row>
    <row r="37" spans="2:133" ht="11.25" customHeight="1">
      <c r="AQ37" s="612" t="s">
        <v>313</v>
      </c>
      <c r="AR37" s="613"/>
      <c r="AS37" s="613"/>
      <c r="AT37" s="613"/>
      <c r="AU37" s="613"/>
      <c r="AV37" s="613"/>
      <c r="AW37" s="613"/>
      <c r="AX37" s="613"/>
      <c r="AY37" s="614"/>
      <c r="AZ37" s="586">
        <v>22409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654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92549</v>
      </c>
      <c r="CS37" s="605"/>
      <c r="CT37" s="605"/>
      <c r="CU37" s="605"/>
      <c r="CV37" s="605"/>
      <c r="CW37" s="605"/>
      <c r="CX37" s="605"/>
      <c r="CY37" s="606"/>
      <c r="CZ37" s="589">
        <v>2.5</v>
      </c>
      <c r="DA37" s="607"/>
      <c r="DB37" s="607"/>
      <c r="DC37" s="608"/>
      <c r="DD37" s="592">
        <v>92549</v>
      </c>
      <c r="DE37" s="605"/>
      <c r="DF37" s="605"/>
      <c r="DG37" s="605"/>
      <c r="DH37" s="605"/>
      <c r="DI37" s="605"/>
      <c r="DJ37" s="605"/>
      <c r="DK37" s="606"/>
      <c r="DL37" s="592">
        <v>92549</v>
      </c>
      <c r="DM37" s="605"/>
      <c r="DN37" s="605"/>
      <c r="DO37" s="605"/>
      <c r="DP37" s="605"/>
      <c r="DQ37" s="605"/>
      <c r="DR37" s="605"/>
      <c r="DS37" s="605"/>
      <c r="DT37" s="605"/>
      <c r="DU37" s="605"/>
      <c r="DV37" s="606"/>
      <c r="DW37" s="609">
        <v>4.4000000000000004</v>
      </c>
      <c r="DX37" s="610"/>
      <c r="DY37" s="610"/>
      <c r="DZ37" s="610"/>
      <c r="EA37" s="610"/>
      <c r="EB37" s="610"/>
      <c r="EC37" s="611"/>
    </row>
    <row r="38" spans="2:133" ht="11.25" customHeight="1">
      <c r="AQ38" s="612" t="s">
        <v>316</v>
      </c>
      <c r="AR38" s="613"/>
      <c r="AS38" s="613"/>
      <c r="AT38" s="613"/>
      <c r="AU38" s="613"/>
      <c r="AV38" s="613"/>
      <c r="AW38" s="613"/>
      <c r="AX38" s="613"/>
      <c r="AY38" s="614"/>
      <c r="AZ38" s="586">
        <v>19000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1109</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383996</v>
      </c>
      <c r="CS38" s="587"/>
      <c r="CT38" s="587"/>
      <c r="CU38" s="587"/>
      <c r="CV38" s="587"/>
      <c r="CW38" s="587"/>
      <c r="CX38" s="587"/>
      <c r="CY38" s="588"/>
      <c r="CZ38" s="589">
        <v>10.5</v>
      </c>
      <c r="DA38" s="607"/>
      <c r="DB38" s="607"/>
      <c r="DC38" s="608"/>
      <c r="DD38" s="592">
        <v>344652</v>
      </c>
      <c r="DE38" s="587"/>
      <c r="DF38" s="587"/>
      <c r="DG38" s="587"/>
      <c r="DH38" s="587"/>
      <c r="DI38" s="587"/>
      <c r="DJ38" s="587"/>
      <c r="DK38" s="588"/>
      <c r="DL38" s="592">
        <v>267648</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319</v>
      </c>
      <c r="AR39" s="613"/>
      <c r="AS39" s="613"/>
      <c r="AT39" s="613"/>
      <c r="AU39" s="613"/>
      <c r="AV39" s="613"/>
      <c r="AW39" s="613"/>
      <c r="AX39" s="613"/>
      <c r="AY39" s="614"/>
      <c r="AZ39" s="586">
        <v>10000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108730</v>
      </c>
      <c r="CS39" s="605"/>
      <c r="CT39" s="605"/>
      <c r="CU39" s="605"/>
      <c r="CV39" s="605"/>
      <c r="CW39" s="605"/>
      <c r="CX39" s="605"/>
      <c r="CY39" s="606"/>
      <c r="CZ39" s="589">
        <v>3</v>
      </c>
      <c r="DA39" s="607"/>
      <c r="DB39" s="607"/>
      <c r="DC39" s="608"/>
      <c r="DD39" s="592">
        <v>100004</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148391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100000</v>
      </c>
      <c r="CS40" s="587"/>
      <c r="CT40" s="587"/>
      <c r="CU40" s="587"/>
      <c r="CV40" s="587"/>
      <c r="CW40" s="587"/>
      <c r="CX40" s="587"/>
      <c r="CY40" s="588"/>
      <c r="CZ40" s="589">
        <v>2.7</v>
      </c>
      <c r="DA40" s="607"/>
      <c r="DB40" s="607"/>
      <c r="DC40" s="608"/>
      <c r="DD40" s="592">
        <v>100000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169105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762976</v>
      </c>
      <c r="CS42" s="587"/>
      <c r="CT42" s="587"/>
      <c r="CU42" s="587"/>
      <c r="CV42" s="587"/>
      <c r="CW42" s="587"/>
      <c r="CX42" s="587"/>
      <c r="CY42" s="588"/>
      <c r="CZ42" s="589">
        <v>20.9</v>
      </c>
      <c r="DA42" s="590"/>
      <c r="DB42" s="590"/>
      <c r="DC42" s="591"/>
      <c r="DD42" s="592">
        <v>268273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23980</v>
      </c>
      <c r="CS43" s="605"/>
      <c r="CT43" s="605"/>
      <c r="CU43" s="605"/>
      <c r="CV43" s="605"/>
      <c r="CW43" s="605"/>
      <c r="CX43" s="605"/>
      <c r="CY43" s="606"/>
      <c r="CZ43" s="589">
        <v>0.7</v>
      </c>
      <c r="DA43" s="607"/>
      <c r="DB43" s="607"/>
      <c r="DC43" s="608"/>
      <c r="DD43" s="592">
        <v>23980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635334</v>
      </c>
      <c r="CS44" s="587"/>
      <c r="CT44" s="587"/>
      <c r="CU44" s="587"/>
      <c r="CV44" s="587"/>
      <c r="CW44" s="587"/>
      <c r="CX44" s="587"/>
      <c r="CY44" s="588"/>
      <c r="CZ44" s="589">
        <v>17.399999999999999</v>
      </c>
      <c r="DA44" s="590"/>
      <c r="DB44" s="590"/>
      <c r="DC44" s="591"/>
      <c r="DD44" s="592">
        <v>227227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193616</v>
      </c>
      <c r="CS45" s="605"/>
      <c r="CT45" s="605"/>
      <c r="CU45" s="605"/>
      <c r="CV45" s="605"/>
      <c r="CW45" s="605"/>
      <c r="CX45" s="605"/>
      <c r="CY45" s="606"/>
      <c r="CZ45" s="589">
        <v>5.3</v>
      </c>
      <c r="DA45" s="607"/>
      <c r="DB45" s="607"/>
      <c r="DC45" s="608"/>
      <c r="DD45" s="592">
        <v>3943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395866</v>
      </c>
      <c r="CS46" s="587"/>
      <c r="CT46" s="587"/>
      <c r="CU46" s="587"/>
      <c r="CV46" s="587"/>
      <c r="CW46" s="587"/>
      <c r="CX46" s="587"/>
      <c r="CY46" s="588"/>
      <c r="CZ46" s="589">
        <v>10.8</v>
      </c>
      <c r="DA46" s="590"/>
      <c r="DB46" s="590"/>
      <c r="DC46" s="591"/>
      <c r="DD46" s="592">
        <v>218784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127642</v>
      </c>
      <c r="CS47" s="605"/>
      <c r="CT47" s="605"/>
      <c r="CU47" s="605"/>
      <c r="CV47" s="605"/>
      <c r="CW47" s="605"/>
      <c r="CX47" s="605"/>
      <c r="CY47" s="606"/>
      <c r="CZ47" s="589">
        <v>3.5</v>
      </c>
      <c r="DA47" s="607"/>
      <c r="DB47" s="607"/>
      <c r="DC47" s="608"/>
      <c r="DD47" s="592">
        <v>41046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3648619</v>
      </c>
      <c r="CS49" s="571"/>
      <c r="CT49" s="571"/>
      <c r="CU49" s="571"/>
      <c r="CV49" s="571"/>
      <c r="CW49" s="571"/>
      <c r="CX49" s="571"/>
      <c r="CY49" s="572"/>
      <c r="CZ49" s="573">
        <v>100</v>
      </c>
      <c r="DA49" s="574"/>
      <c r="DB49" s="574"/>
      <c r="DC49" s="575"/>
      <c r="DD49" s="576">
        <v>2733065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U82" sqref="AU82:AY8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3866</v>
      </c>
      <c r="R7" s="1099"/>
      <c r="S7" s="1099"/>
      <c r="T7" s="1099"/>
      <c r="U7" s="1099"/>
      <c r="V7" s="1099">
        <v>3649</v>
      </c>
      <c r="W7" s="1099"/>
      <c r="X7" s="1099"/>
      <c r="Y7" s="1099"/>
      <c r="Z7" s="1099"/>
      <c r="AA7" s="1099">
        <v>217</v>
      </c>
      <c r="AB7" s="1099"/>
      <c r="AC7" s="1099"/>
      <c r="AD7" s="1099"/>
      <c r="AE7" s="1100"/>
      <c r="AF7" s="1101">
        <v>133</v>
      </c>
      <c r="AG7" s="1102"/>
      <c r="AH7" s="1102"/>
      <c r="AI7" s="1102"/>
      <c r="AJ7" s="1103"/>
      <c r="AK7" s="1085">
        <v>220</v>
      </c>
      <c r="AL7" s="1086"/>
      <c r="AM7" s="1086"/>
      <c r="AN7" s="1086"/>
      <c r="AO7" s="1086"/>
      <c r="AP7" s="1086">
        <v>3312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3866</v>
      </c>
      <c r="R23" s="1063"/>
      <c r="S23" s="1063"/>
      <c r="T23" s="1063"/>
      <c r="U23" s="1063"/>
      <c r="V23" s="1063">
        <v>3649</v>
      </c>
      <c r="W23" s="1063"/>
      <c r="X23" s="1063"/>
      <c r="Y23" s="1063"/>
      <c r="Z23" s="1063"/>
      <c r="AA23" s="1063">
        <v>217</v>
      </c>
      <c r="AB23" s="1063"/>
      <c r="AC23" s="1063"/>
      <c r="AD23" s="1063"/>
      <c r="AE23" s="1064"/>
      <c r="AF23" s="1065">
        <v>133</v>
      </c>
      <c r="AG23" s="1063"/>
      <c r="AH23" s="1063"/>
      <c r="AI23" s="1063"/>
      <c r="AJ23" s="1066"/>
      <c r="AK23" s="1067"/>
      <c r="AL23" s="1068"/>
      <c r="AM23" s="1068"/>
      <c r="AN23" s="1068"/>
      <c r="AO23" s="1068"/>
      <c r="AP23" s="1063">
        <v>3312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636</v>
      </c>
      <c r="R28" s="1048"/>
      <c r="S28" s="1048"/>
      <c r="T28" s="1048"/>
      <c r="U28" s="1048"/>
      <c r="V28" s="1048">
        <v>501</v>
      </c>
      <c r="W28" s="1048"/>
      <c r="X28" s="1048"/>
      <c r="Y28" s="1048"/>
      <c r="Z28" s="1048"/>
      <c r="AA28" s="1048">
        <v>134</v>
      </c>
      <c r="AB28" s="1048"/>
      <c r="AC28" s="1048"/>
      <c r="AD28" s="1048"/>
      <c r="AE28" s="1049"/>
      <c r="AF28" s="1050">
        <v>134</v>
      </c>
      <c r="AG28" s="1048"/>
      <c r="AH28" s="1048"/>
      <c r="AI28" s="1048"/>
      <c r="AJ28" s="1051"/>
      <c r="AK28" s="1052">
        <v>46</v>
      </c>
      <c r="AL28" s="1040"/>
      <c r="AM28" s="1040"/>
      <c r="AN28" s="1040"/>
      <c r="AO28" s="1040"/>
      <c r="AP28" s="1040" t="s">
        <v>543</v>
      </c>
      <c r="AQ28" s="1040"/>
      <c r="AR28" s="1040"/>
      <c r="AS28" s="1040"/>
      <c r="AT28" s="1040"/>
      <c r="AU28" s="1040" t="s">
        <v>545</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537</v>
      </c>
      <c r="R29" s="1038"/>
      <c r="S29" s="1038"/>
      <c r="T29" s="1038"/>
      <c r="U29" s="1038"/>
      <c r="V29" s="1038">
        <v>507</v>
      </c>
      <c r="W29" s="1038"/>
      <c r="X29" s="1038"/>
      <c r="Y29" s="1038"/>
      <c r="Z29" s="1038"/>
      <c r="AA29" s="1038">
        <v>30</v>
      </c>
      <c r="AB29" s="1038"/>
      <c r="AC29" s="1038"/>
      <c r="AD29" s="1038"/>
      <c r="AE29" s="1039"/>
      <c r="AF29" s="1013">
        <v>30</v>
      </c>
      <c r="AG29" s="1014"/>
      <c r="AH29" s="1014"/>
      <c r="AI29" s="1014"/>
      <c r="AJ29" s="1015"/>
      <c r="AK29" s="974">
        <v>78</v>
      </c>
      <c r="AL29" s="965"/>
      <c r="AM29" s="965"/>
      <c r="AN29" s="965"/>
      <c r="AO29" s="965"/>
      <c r="AP29" s="965" t="s">
        <v>544</v>
      </c>
      <c r="AQ29" s="965"/>
      <c r="AR29" s="965"/>
      <c r="AS29" s="965"/>
      <c r="AT29" s="965"/>
      <c r="AU29" s="965" t="s">
        <v>544</v>
      </c>
      <c r="AV29" s="965"/>
      <c r="AW29" s="965"/>
      <c r="AX29" s="965"/>
      <c r="AY29" s="965"/>
      <c r="AZ29" s="1036" t="s">
        <v>544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144</v>
      </c>
      <c r="R30" s="1038"/>
      <c r="S30" s="1038"/>
      <c r="T30" s="1038"/>
      <c r="U30" s="1038"/>
      <c r="V30" s="1038">
        <v>139</v>
      </c>
      <c r="W30" s="1038"/>
      <c r="X30" s="1038"/>
      <c r="Y30" s="1038"/>
      <c r="Z30" s="1038"/>
      <c r="AA30" s="1038">
        <v>6</v>
      </c>
      <c r="AB30" s="1038"/>
      <c r="AC30" s="1038"/>
      <c r="AD30" s="1038"/>
      <c r="AE30" s="1039"/>
      <c r="AF30" s="1013">
        <v>6</v>
      </c>
      <c r="AG30" s="1014"/>
      <c r="AH30" s="1014"/>
      <c r="AI30" s="1014"/>
      <c r="AJ30" s="1015"/>
      <c r="AK30" s="974">
        <v>23</v>
      </c>
      <c r="AL30" s="965"/>
      <c r="AM30" s="965"/>
      <c r="AN30" s="965"/>
      <c r="AO30" s="965"/>
      <c r="AP30" s="965" t="s">
        <v>544</v>
      </c>
      <c r="AQ30" s="965"/>
      <c r="AR30" s="965"/>
      <c r="AS30" s="965"/>
      <c r="AT30" s="965"/>
      <c r="AU30" s="965" t="s">
        <v>544</v>
      </c>
      <c r="AV30" s="965"/>
      <c r="AW30" s="965"/>
      <c r="AX30" s="965"/>
      <c r="AY30" s="965"/>
      <c r="AZ30" s="1036" t="s">
        <v>547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73</v>
      </c>
      <c r="R31" s="1038"/>
      <c r="S31" s="1038"/>
      <c r="T31" s="1038"/>
      <c r="U31" s="1038"/>
      <c r="V31" s="1038">
        <v>70</v>
      </c>
      <c r="W31" s="1038"/>
      <c r="X31" s="1038"/>
      <c r="Y31" s="1038"/>
      <c r="Z31" s="1038"/>
      <c r="AA31" s="1038">
        <v>3</v>
      </c>
      <c r="AB31" s="1038"/>
      <c r="AC31" s="1038"/>
      <c r="AD31" s="1038"/>
      <c r="AE31" s="1039"/>
      <c r="AF31" s="1013">
        <v>3</v>
      </c>
      <c r="AG31" s="1014"/>
      <c r="AH31" s="1014"/>
      <c r="AI31" s="1014"/>
      <c r="AJ31" s="1015"/>
      <c r="AK31" s="974">
        <v>19</v>
      </c>
      <c r="AL31" s="965"/>
      <c r="AM31" s="965"/>
      <c r="AN31" s="965"/>
      <c r="AO31" s="965"/>
      <c r="AP31" s="965">
        <v>4</v>
      </c>
      <c r="AQ31" s="965"/>
      <c r="AR31" s="965"/>
      <c r="AS31" s="965"/>
      <c r="AT31" s="965"/>
      <c r="AU31" s="965" t="s">
        <v>544</v>
      </c>
      <c r="AV31" s="965"/>
      <c r="AW31" s="965"/>
      <c r="AX31" s="965"/>
      <c r="AY31" s="965"/>
      <c r="AZ31" s="1036" t="s">
        <v>543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293</v>
      </c>
      <c r="R32" s="1038"/>
      <c r="S32" s="1038"/>
      <c r="T32" s="1038"/>
      <c r="U32" s="1038"/>
      <c r="V32" s="1038">
        <v>249</v>
      </c>
      <c r="W32" s="1038"/>
      <c r="X32" s="1038"/>
      <c r="Y32" s="1038"/>
      <c r="Z32" s="1038"/>
      <c r="AA32" s="1038">
        <v>44</v>
      </c>
      <c r="AB32" s="1038"/>
      <c r="AC32" s="1038"/>
      <c r="AD32" s="1038"/>
      <c r="AE32" s="1039"/>
      <c r="AF32" s="1013">
        <v>44</v>
      </c>
      <c r="AG32" s="1014"/>
      <c r="AH32" s="1014"/>
      <c r="AI32" s="1014"/>
      <c r="AJ32" s="1015"/>
      <c r="AK32" s="974">
        <v>83</v>
      </c>
      <c r="AL32" s="965"/>
      <c r="AM32" s="965"/>
      <c r="AN32" s="965"/>
      <c r="AO32" s="965"/>
      <c r="AP32" s="965">
        <v>120</v>
      </c>
      <c r="AQ32" s="965"/>
      <c r="AR32" s="965"/>
      <c r="AS32" s="965"/>
      <c r="AT32" s="965"/>
      <c r="AU32" s="965" t="s">
        <v>546</v>
      </c>
      <c r="AV32" s="965"/>
      <c r="AW32" s="965"/>
      <c r="AX32" s="965"/>
      <c r="AY32" s="965"/>
      <c r="AZ32" s="1036" t="s">
        <v>547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126</v>
      </c>
      <c r="R33" s="1038"/>
      <c r="S33" s="1038"/>
      <c r="T33" s="1038"/>
      <c r="U33" s="1038"/>
      <c r="V33" s="1038">
        <v>109</v>
      </c>
      <c r="W33" s="1038"/>
      <c r="X33" s="1038"/>
      <c r="Y33" s="1038"/>
      <c r="Z33" s="1038"/>
      <c r="AA33" s="1038">
        <v>17</v>
      </c>
      <c r="AB33" s="1038"/>
      <c r="AC33" s="1038"/>
      <c r="AD33" s="1038"/>
      <c r="AE33" s="1039"/>
      <c r="AF33" s="1013">
        <v>57</v>
      </c>
      <c r="AG33" s="1014"/>
      <c r="AH33" s="1014"/>
      <c r="AI33" s="1014"/>
      <c r="AJ33" s="1015"/>
      <c r="AK33" s="974">
        <v>10</v>
      </c>
      <c r="AL33" s="965"/>
      <c r="AM33" s="965"/>
      <c r="AN33" s="965"/>
      <c r="AO33" s="965"/>
      <c r="AP33" s="965">
        <v>426</v>
      </c>
      <c r="AQ33" s="965"/>
      <c r="AR33" s="965"/>
      <c r="AS33" s="965"/>
      <c r="AT33" s="965"/>
      <c r="AU33" s="965">
        <v>21</v>
      </c>
      <c r="AV33" s="965"/>
      <c r="AW33" s="965"/>
      <c r="AX33" s="965"/>
      <c r="AY33" s="965"/>
      <c r="AZ33" s="1036" t="s">
        <v>547</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38</v>
      </c>
      <c r="R34" s="1038"/>
      <c r="S34" s="1038"/>
      <c r="T34" s="1038"/>
      <c r="U34" s="1038"/>
      <c r="V34" s="1038">
        <v>38</v>
      </c>
      <c r="W34" s="1038"/>
      <c r="X34" s="1038"/>
      <c r="Y34" s="1038"/>
      <c r="Z34" s="1038"/>
      <c r="AA34" s="1038">
        <v>1</v>
      </c>
      <c r="AB34" s="1038"/>
      <c r="AC34" s="1038"/>
      <c r="AD34" s="1038"/>
      <c r="AE34" s="1039"/>
      <c r="AF34" s="1013">
        <v>1</v>
      </c>
      <c r="AG34" s="1014"/>
      <c r="AH34" s="1014"/>
      <c r="AI34" s="1014"/>
      <c r="AJ34" s="1015"/>
      <c r="AK34" s="974">
        <v>19</v>
      </c>
      <c r="AL34" s="965"/>
      <c r="AM34" s="965"/>
      <c r="AN34" s="965"/>
      <c r="AO34" s="965"/>
      <c r="AP34" s="965">
        <v>170</v>
      </c>
      <c r="AQ34" s="965"/>
      <c r="AR34" s="965"/>
      <c r="AS34" s="965"/>
      <c r="AT34" s="965"/>
      <c r="AU34" s="965">
        <v>148</v>
      </c>
      <c r="AV34" s="965"/>
      <c r="AW34" s="965"/>
      <c r="AX34" s="965"/>
      <c r="AY34" s="965"/>
      <c r="AZ34" s="1036" t="s">
        <v>547</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185</v>
      </c>
      <c r="R35" s="1038"/>
      <c r="S35" s="1038"/>
      <c r="T35" s="1038"/>
      <c r="U35" s="1038"/>
      <c r="V35" s="1038">
        <v>178</v>
      </c>
      <c r="W35" s="1038"/>
      <c r="X35" s="1038"/>
      <c r="Y35" s="1038"/>
      <c r="Z35" s="1038"/>
      <c r="AA35" s="1038">
        <v>7</v>
      </c>
      <c r="AB35" s="1038"/>
      <c r="AC35" s="1038"/>
      <c r="AD35" s="1038"/>
      <c r="AE35" s="1039"/>
      <c r="AF35" s="1013">
        <v>4</v>
      </c>
      <c r="AG35" s="1014"/>
      <c r="AH35" s="1014"/>
      <c r="AI35" s="1014"/>
      <c r="AJ35" s="1015"/>
      <c r="AK35" s="974">
        <v>31</v>
      </c>
      <c r="AL35" s="965"/>
      <c r="AM35" s="965"/>
      <c r="AN35" s="965"/>
      <c r="AO35" s="965"/>
      <c r="AP35" s="965">
        <v>613</v>
      </c>
      <c r="AQ35" s="965"/>
      <c r="AR35" s="965"/>
      <c r="AS35" s="965"/>
      <c r="AT35" s="965"/>
      <c r="AU35" s="965">
        <v>260</v>
      </c>
      <c r="AV35" s="965"/>
      <c r="AW35" s="965"/>
      <c r="AX35" s="965"/>
      <c r="AY35" s="965"/>
      <c r="AZ35" s="1036" t="s">
        <v>547</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21</v>
      </c>
      <c r="R36" s="1038"/>
      <c r="S36" s="1038"/>
      <c r="T36" s="1038"/>
      <c r="U36" s="1038"/>
      <c r="V36" s="1038">
        <v>20</v>
      </c>
      <c r="W36" s="1038"/>
      <c r="X36" s="1038"/>
      <c r="Y36" s="1038"/>
      <c r="Z36" s="1038"/>
      <c r="AA36" s="1038">
        <v>1</v>
      </c>
      <c r="AB36" s="1038"/>
      <c r="AC36" s="1038"/>
      <c r="AD36" s="1038"/>
      <c r="AE36" s="1039"/>
      <c r="AF36" s="1013">
        <v>1</v>
      </c>
      <c r="AG36" s="1014"/>
      <c r="AH36" s="1014"/>
      <c r="AI36" s="1014"/>
      <c r="AJ36" s="1015"/>
      <c r="AK36" s="974">
        <v>11</v>
      </c>
      <c r="AL36" s="965"/>
      <c r="AM36" s="965"/>
      <c r="AN36" s="965"/>
      <c r="AO36" s="965"/>
      <c r="AP36" s="965">
        <v>59</v>
      </c>
      <c r="AQ36" s="965"/>
      <c r="AR36" s="965"/>
      <c r="AS36" s="965"/>
      <c r="AT36" s="965"/>
      <c r="AU36" s="965">
        <v>53</v>
      </c>
      <c r="AV36" s="965"/>
      <c r="AW36" s="965"/>
      <c r="AX36" s="965"/>
      <c r="AY36" s="965"/>
      <c r="AZ36" s="1036" t="s">
        <v>547</v>
      </c>
      <c r="BA36" s="1036"/>
      <c r="BB36" s="1036"/>
      <c r="BC36" s="1036"/>
      <c r="BD36" s="1036"/>
      <c r="BE36" s="1026" t="s">
        <v>386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389</v>
      </c>
      <c r="C37" s="1032"/>
      <c r="D37" s="1032"/>
      <c r="E37" s="1032"/>
      <c r="F37" s="1032"/>
      <c r="G37" s="1032"/>
      <c r="H37" s="1032"/>
      <c r="I37" s="1032"/>
      <c r="J37" s="1032"/>
      <c r="K37" s="1032"/>
      <c r="L37" s="1032"/>
      <c r="M37" s="1032"/>
      <c r="N37" s="1032"/>
      <c r="O37" s="1032"/>
      <c r="P37" s="1033"/>
      <c r="Q37" s="1037">
        <v>14</v>
      </c>
      <c r="R37" s="1038"/>
      <c r="S37" s="1038"/>
      <c r="T37" s="1038"/>
      <c r="U37" s="1038"/>
      <c r="V37" s="1038">
        <v>11</v>
      </c>
      <c r="W37" s="1038"/>
      <c r="X37" s="1038"/>
      <c r="Y37" s="1038"/>
      <c r="Z37" s="1038"/>
      <c r="AA37" s="1038">
        <v>3</v>
      </c>
      <c r="AB37" s="1038"/>
      <c r="AC37" s="1038"/>
      <c r="AD37" s="1038"/>
      <c r="AE37" s="1039"/>
      <c r="AF37" s="1013">
        <v>3</v>
      </c>
      <c r="AG37" s="1014"/>
      <c r="AH37" s="1014"/>
      <c r="AI37" s="1014"/>
      <c r="AJ37" s="1015"/>
      <c r="AK37" s="974">
        <v>6</v>
      </c>
      <c r="AL37" s="965"/>
      <c r="AM37" s="965"/>
      <c r="AN37" s="965"/>
      <c r="AO37" s="965"/>
      <c r="AP37" s="965">
        <v>47</v>
      </c>
      <c r="AQ37" s="965"/>
      <c r="AR37" s="965"/>
      <c r="AS37" s="965"/>
      <c r="AT37" s="965"/>
      <c r="AU37" s="965">
        <v>43</v>
      </c>
      <c r="AV37" s="965"/>
      <c r="AW37" s="965"/>
      <c r="AX37" s="965"/>
      <c r="AY37" s="965"/>
      <c r="AZ37" s="1036" t="s">
        <v>547</v>
      </c>
      <c r="BA37" s="1036"/>
      <c r="BB37" s="1036"/>
      <c r="BC37" s="1036"/>
      <c r="BD37" s="1036"/>
      <c r="BE37" s="1026" t="s">
        <v>386</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282</v>
      </c>
      <c r="AG63" s="953"/>
      <c r="AH63" s="953"/>
      <c r="AI63" s="953"/>
      <c r="AJ63" s="1024"/>
      <c r="AK63" s="1025"/>
      <c r="AL63" s="957"/>
      <c r="AM63" s="957"/>
      <c r="AN63" s="957"/>
      <c r="AO63" s="957"/>
      <c r="AP63" s="953">
        <v>1439</v>
      </c>
      <c r="AQ63" s="953"/>
      <c r="AR63" s="953"/>
      <c r="AS63" s="953"/>
      <c r="AT63" s="953"/>
      <c r="AU63" s="953">
        <v>525</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8651</v>
      </c>
      <c r="R68" s="976"/>
      <c r="S68" s="976"/>
      <c r="T68" s="976"/>
      <c r="U68" s="976"/>
      <c r="V68" s="976">
        <v>7360</v>
      </c>
      <c r="W68" s="976"/>
      <c r="X68" s="976"/>
      <c r="Y68" s="976"/>
      <c r="Z68" s="976"/>
      <c r="AA68" s="976">
        <v>1291</v>
      </c>
      <c r="AB68" s="976"/>
      <c r="AC68" s="976"/>
      <c r="AD68" s="976"/>
      <c r="AE68" s="976"/>
      <c r="AF68" s="976">
        <v>1291</v>
      </c>
      <c r="AG68" s="976"/>
      <c r="AH68" s="976"/>
      <c r="AI68" s="976"/>
      <c r="AJ68" s="976"/>
      <c r="AK68" s="976" t="s">
        <v>544</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149</v>
      </c>
      <c r="R69" s="965"/>
      <c r="S69" s="965"/>
      <c r="T69" s="965"/>
      <c r="U69" s="965"/>
      <c r="V69" s="965">
        <v>137</v>
      </c>
      <c r="W69" s="965"/>
      <c r="X69" s="965"/>
      <c r="Y69" s="965"/>
      <c r="Z69" s="965"/>
      <c r="AA69" s="965">
        <v>12</v>
      </c>
      <c r="AB69" s="965"/>
      <c r="AC69" s="965"/>
      <c r="AD69" s="965"/>
      <c r="AE69" s="965"/>
      <c r="AF69" s="965">
        <v>12</v>
      </c>
      <c r="AG69" s="965"/>
      <c r="AH69" s="965"/>
      <c r="AI69" s="965"/>
      <c r="AJ69" s="965"/>
      <c r="AK69" s="965">
        <v>20</v>
      </c>
      <c r="AL69" s="965"/>
      <c r="AM69" s="965"/>
      <c r="AN69" s="965"/>
      <c r="AO69" s="965"/>
      <c r="AP69" s="965" t="s">
        <v>544</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1456</v>
      </c>
      <c r="R70" s="965"/>
      <c r="S70" s="965"/>
      <c r="T70" s="965"/>
      <c r="U70" s="965"/>
      <c r="V70" s="965">
        <v>1325</v>
      </c>
      <c r="W70" s="965"/>
      <c r="X70" s="965"/>
      <c r="Y70" s="965"/>
      <c r="Z70" s="965"/>
      <c r="AA70" s="965">
        <v>131</v>
      </c>
      <c r="AB70" s="965"/>
      <c r="AC70" s="965"/>
      <c r="AD70" s="965"/>
      <c r="AE70" s="965"/>
      <c r="AF70" s="965">
        <v>131</v>
      </c>
      <c r="AG70" s="965"/>
      <c r="AH70" s="965"/>
      <c r="AI70" s="965"/>
      <c r="AJ70" s="965"/>
      <c r="AK70" s="965">
        <v>56</v>
      </c>
      <c r="AL70" s="965"/>
      <c r="AM70" s="965"/>
      <c r="AN70" s="965"/>
      <c r="AO70" s="965"/>
      <c r="AP70" s="965">
        <v>3179</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241</v>
      </c>
      <c r="R71" s="965"/>
      <c r="S71" s="965"/>
      <c r="T71" s="965"/>
      <c r="U71" s="965"/>
      <c r="V71" s="965">
        <v>230</v>
      </c>
      <c r="W71" s="965"/>
      <c r="X71" s="965"/>
      <c r="Y71" s="965"/>
      <c r="Z71" s="965"/>
      <c r="AA71" s="965">
        <v>11</v>
      </c>
      <c r="AB71" s="965"/>
      <c r="AC71" s="965"/>
      <c r="AD71" s="965"/>
      <c r="AE71" s="965"/>
      <c r="AF71" s="965">
        <v>11</v>
      </c>
      <c r="AG71" s="965"/>
      <c r="AH71" s="965"/>
      <c r="AI71" s="965"/>
      <c r="AJ71" s="965"/>
      <c r="AK71" s="965">
        <v>8</v>
      </c>
      <c r="AL71" s="965"/>
      <c r="AM71" s="965"/>
      <c r="AN71" s="965"/>
      <c r="AO71" s="965"/>
      <c r="AP71" s="965" t="s">
        <v>544</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64</v>
      </c>
      <c r="R72" s="965"/>
      <c r="S72" s="965"/>
      <c r="T72" s="965"/>
      <c r="U72" s="965"/>
      <c r="V72" s="965">
        <v>59</v>
      </c>
      <c r="W72" s="965"/>
      <c r="X72" s="965"/>
      <c r="Y72" s="965"/>
      <c r="Z72" s="965"/>
      <c r="AA72" s="965">
        <v>5</v>
      </c>
      <c r="AB72" s="965"/>
      <c r="AC72" s="965"/>
      <c r="AD72" s="965"/>
      <c r="AE72" s="965"/>
      <c r="AF72" s="965">
        <v>5</v>
      </c>
      <c r="AG72" s="965"/>
      <c r="AH72" s="965"/>
      <c r="AI72" s="965"/>
      <c r="AJ72" s="965"/>
      <c r="AK72" s="965">
        <v>4</v>
      </c>
      <c r="AL72" s="965"/>
      <c r="AM72" s="965"/>
      <c r="AN72" s="965"/>
      <c r="AO72" s="965"/>
      <c r="AP72" s="965" t="s">
        <v>546</v>
      </c>
      <c r="AQ72" s="965"/>
      <c r="AR72" s="965"/>
      <c r="AS72" s="965"/>
      <c r="AT72" s="965"/>
      <c r="AU72" s="965" t="s">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141</v>
      </c>
      <c r="R73" s="965"/>
      <c r="S73" s="965"/>
      <c r="T73" s="965"/>
      <c r="U73" s="965"/>
      <c r="V73" s="965">
        <v>137</v>
      </c>
      <c r="W73" s="965"/>
      <c r="X73" s="965"/>
      <c r="Y73" s="965"/>
      <c r="Z73" s="965"/>
      <c r="AA73" s="965">
        <v>4</v>
      </c>
      <c r="AB73" s="965"/>
      <c r="AC73" s="965"/>
      <c r="AD73" s="965"/>
      <c r="AE73" s="965"/>
      <c r="AF73" s="965">
        <v>4</v>
      </c>
      <c r="AG73" s="965"/>
      <c r="AH73" s="965"/>
      <c r="AI73" s="965"/>
      <c r="AJ73" s="965"/>
      <c r="AK73" s="965" t="s">
        <v>544</v>
      </c>
      <c r="AL73" s="965"/>
      <c r="AM73" s="965"/>
      <c r="AN73" s="965"/>
      <c r="AO73" s="965"/>
      <c r="AP73" s="965" t="s">
        <v>544</v>
      </c>
      <c r="AQ73" s="965"/>
      <c r="AR73" s="965"/>
      <c r="AS73" s="965"/>
      <c r="AT73" s="965"/>
      <c r="AU73" s="965" t="s">
        <v>544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133401</v>
      </c>
      <c r="R74" s="965"/>
      <c r="S74" s="965"/>
      <c r="T74" s="965"/>
      <c r="U74" s="965"/>
      <c r="V74" s="965">
        <v>129433</v>
      </c>
      <c r="W74" s="965"/>
      <c r="X74" s="965"/>
      <c r="Y74" s="965"/>
      <c r="Z74" s="965"/>
      <c r="AA74" s="965">
        <v>3967</v>
      </c>
      <c r="AB74" s="965"/>
      <c r="AC74" s="965"/>
      <c r="AD74" s="965"/>
      <c r="AE74" s="965"/>
      <c r="AF74" s="965">
        <v>3967</v>
      </c>
      <c r="AG74" s="965"/>
      <c r="AH74" s="965"/>
      <c r="AI74" s="965"/>
      <c r="AJ74" s="965"/>
      <c r="AK74" s="965">
        <v>1884</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323</v>
      </c>
      <c r="R75" s="973"/>
      <c r="S75" s="973"/>
      <c r="T75" s="973"/>
      <c r="U75" s="974"/>
      <c r="V75" s="975">
        <v>316</v>
      </c>
      <c r="W75" s="973"/>
      <c r="X75" s="973"/>
      <c r="Y75" s="973"/>
      <c r="Z75" s="974"/>
      <c r="AA75" s="975">
        <v>37</v>
      </c>
      <c r="AB75" s="973"/>
      <c r="AC75" s="973"/>
      <c r="AD75" s="973"/>
      <c r="AE75" s="974"/>
      <c r="AF75" s="975">
        <v>37</v>
      </c>
      <c r="AG75" s="973"/>
      <c r="AH75" s="973"/>
      <c r="AI75" s="973"/>
      <c r="AJ75" s="974"/>
      <c r="AK75" s="975" t="s">
        <v>548</v>
      </c>
      <c r="AL75" s="973"/>
      <c r="AM75" s="973"/>
      <c r="AN75" s="973"/>
      <c r="AO75" s="974"/>
      <c r="AP75" s="975" t="s">
        <v>546</v>
      </c>
      <c r="AQ75" s="973"/>
      <c r="AR75" s="973"/>
      <c r="AS75" s="973"/>
      <c r="AT75" s="974"/>
      <c r="AU75" s="975" t="s">
        <v>546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5458</v>
      </c>
      <c r="AG88" s="953"/>
      <c r="AH88" s="953"/>
      <c r="AI88" s="953"/>
      <c r="AJ88" s="953"/>
      <c r="AK88" s="957"/>
      <c r="AL88" s="957"/>
      <c r="AM88" s="957"/>
      <c r="AN88" s="957"/>
      <c r="AO88" s="957"/>
      <c r="AP88" s="953">
        <v>3179</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478785</v>
      </c>
      <c r="AB110" s="871"/>
      <c r="AC110" s="871"/>
      <c r="AD110" s="871"/>
      <c r="AE110" s="872"/>
      <c r="AF110" s="873">
        <v>468523</v>
      </c>
      <c r="AG110" s="871"/>
      <c r="AH110" s="871"/>
      <c r="AI110" s="871"/>
      <c r="AJ110" s="872"/>
      <c r="AK110" s="873">
        <v>454102</v>
      </c>
      <c r="AL110" s="871"/>
      <c r="AM110" s="871"/>
      <c r="AN110" s="871"/>
      <c r="AO110" s="872"/>
      <c r="AP110" s="874">
        <v>26.4</v>
      </c>
      <c r="AQ110" s="875"/>
      <c r="AR110" s="875"/>
      <c r="AS110" s="875"/>
      <c r="AT110" s="876"/>
      <c r="AU110" s="918" t="s">
        <v>60</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3445349</v>
      </c>
      <c r="BR110" s="798"/>
      <c r="BS110" s="798"/>
      <c r="BT110" s="798"/>
      <c r="BU110" s="798"/>
      <c r="BV110" s="798">
        <v>3266458</v>
      </c>
      <c r="BW110" s="798"/>
      <c r="BX110" s="798"/>
      <c r="BY110" s="798"/>
      <c r="BZ110" s="798"/>
      <c r="CA110" s="798">
        <v>3311955</v>
      </c>
      <c r="CB110" s="798"/>
      <c r="CC110" s="798"/>
      <c r="CD110" s="798"/>
      <c r="CE110" s="798"/>
      <c r="CF110" s="859">
        <v>192.4</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v>64176</v>
      </c>
      <c r="CB111" s="769"/>
      <c r="CC111" s="769"/>
      <c r="CD111" s="769"/>
      <c r="CE111" s="769"/>
      <c r="CF111" s="846">
        <v>3.7</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7125</v>
      </c>
      <c r="AB112" s="782"/>
      <c r="AC112" s="782"/>
      <c r="AD112" s="782"/>
      <c r="AE112" s="783"/>
      <c r="AF112" s="784">
        <v>7125</v>
      </c>
      <c r="AG112" s="782"/>
      <c r="AH112" s="782"/>
      <c r="AI112" s="782"/>
      <c r="AJ112" s="783"/>
      <c r="AK112" s="784">
        <v>7125</v>
      </c>
      <c r="AL112" s="782"/>
      <c r="AM112" s="782"/>
      <c r="AN112" s="782"/>
      <c r="AO112" s="783"/>
      <c r="AP112" s="752">
        <v>0.4</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710894</v>
      </c>
      <c r="BR112" s="769"/>
      <c r="BS112" s="769"/>
      <c r="BT112" s="769"/>
      <c r="BU112" s="769"/>
      <c r="BV112" s="769">
        <v>589937</v>
      </c>
      <c r="BW112" s="769"/>
      <c r="BX112" s="769"/>
      <c r="BY112" s="769"/>
      <c r="BZ112" s="769"/>
      <c r="CA112" s="769">
        <v>559614</v>
      </c>
      <c r="CB112" s="769"/>
      <c r="CC112" s="769"/>
      <c r="CD112" s="769"/>
      <c r="CE112" s="769"/>
      <c r="CF112" s="846">
        <v>32.5</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73742</v>
      </c>
      <c r="AB113" s="907"/>
      <c r="AC113" s="907"/>
      <c r="AD113" s="907"/>
      <c r="AE113" s="908"/>
      <c r="AF113" s="909">
        <v>64787</v>
      </c>
      <c r="AG113" s="907"/>
      <c r="AH113" s="907"/>
      <c r="AI113" s="907"/>
      <c r="AJ113" s="908"/>
      <c r="AK113" s="909">
        <v>67065</v>
      </c>
      <c r="AL113" s="907"/>
      <c r="AM113" s="907"/>
      <c r="AN113" s="907"/>
      <c r="AO113" s="908"/>
      <c r="AP113" s="910">
        <v>3.9</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324618</v>
      </c>
      <c r="BR113" s="769"/>
      <c r="BS113" s="769"/>
      <c r="BT113" s="769"/>
      <c r="BU113" s="769"/>
      <c r="BV113" s="769">
        <v>306008</v>
      </c>
      <c r="BW113" s="769"/>
      <c r="BX113" s="769"/>
      <c r="BY113" s="769"/>
      <c r="BZ113" s="769"/>
      <c r="CA113" s="769">
        <v>279744</v>
      </c>
      <c r="CB113" s="769"/>
      <c r="CC113" s="769"/>
      <c r="CD113" s="769"/>
      <c r="CE113" s="769"/>
      <c r="CF113" s="846">
        <v>16.2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10157</v>
      </c>
      <c r="AB114" s="782"/>
      <c r="AC114" s="782"/>
      <c r="AD114" s="782"/>
      <c r="AE114" s="783"/>
      <c r="AF114" s="784">
        <v>19670</v>
      </c>
      <c r="AG114" s="782"/>
      <c r="AH114" s="782"/>
      <c r="AI114" s="782"/>
      <c r="AJ114" s="783"/>
      <c r="AK114" s="784">
        <v>23658</v>
      </c>
      <c r="AL114" s="782"/>
      <c r="AM114" s="782"/>
      <c r="AN114" s="782"/>
      <c r="AO114" s="783"/>
      <c r="AP114" s="752">
        <v>1.4</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739111</v>
      </c>
      <c r="BR114" s="769"/>
      <c r="BS114" s="769"/>
      <c r="BT114" s="769"/>
      <c r="BU114" s="769"/>
      <c r="BV114" s="769">
        <v>805669</v>
      </c>
      <c r="BW114" s="769"/>
      <c r="BX114" s="769"/>
      <c r="BY114" s="769"/>
      <c r="BZ114" s="769"/>
      <c r="CA114" s="769">
        <v>715937</v>
      </c>
      <c r="CB114" s="769"/>
      <c r="CC114" s="769"/>
      <c r="CD114" s="769"/>
      <c r="CE114" s="769"/>
      <c r="CF114" s="846">
        <v>41.6</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569809</v>
      </c>
      <c r="AB117" s="893"/>
      <c r="AC117" s="893"/>
      <c r="AD117" s="893"/>
      <c r="AE117" s="894"/>
      <c r="AF117" s="896">
        <v>560105</v>
      </c>
      <c r="AG117" s="893"/>
      <c r="AH117" s="893"/>
      <c r="AI117" s="893"/>
      <c r="AJ117" s="894"/>
      <c r="AK117" s="896">
        <v>551950</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5219972</v>
      </c>
      <c r="BR118" s="856"/>
      <c r="BS118" s="856"/>
      <c r="BT118" s="856"/>
      <c r="BU118" s="856"/>
      <c r="BV118" s="856">
        <v>4968072</v>
      </c>
      <c r="BW118" s="856"/>
      <c r="BX118" s="856"/>
      <c r="BY118" s="856"/>
      <c r="BZ118" s="856"/>
      <c r="CA118" s="856">
        <v>4931426</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1755503</v>
      </c>
      <c r="BR119" s="798"/>
      <c r="BS119" s="798"/>
      <c r="BT119" s="798"/>
      <c r="BU119" s="798"/>
      <c r="BV119" s="798">
        <v>1919155</v>
      </c>
      <c r="BW119" s="798"/>
      <c r="BX119" s="798"/>
      <c r="BY119" s="798"/>
      <c r="BZ119" s="798"/>
      <c r="CA119" s="798">
        <v>1827552</v>
      </c>
      <c r="CB119" s="798"/>
      <c r="CC119" s="798"/>
      <c r="CD119" s="798"/>
      <c r="CE119" s="798"/>
      <c r="CF119" s="859">
        <v>106.1</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v>64176</v>
      </c>
      <c r="DR119" s="715"/>
      <c r="DS119" s="715"/>
      <c r="DT119" s="715"/>
      <c r="DU119" s="716"/>
      <c r="DV119" s="805">
        <v>3.7</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555082</v>
      </c>
      <c r="BR120" s="769"/>
      <c r="BS120" s="769"/>
      <c r="BT120" s="769"/>
      <c r="BU120" s="769"/>
      <c r="BV120" s="769">
        <v>550423</v>
      </c>
      <c r="BW120" s="769"/>
      <c r="BX120" s="769"/>
      <c r="BY120" s="769"/>
      <c r="BZ120" s="769"/>
      <c r="CA120" s="769">
        <v>600320</v>
      </c>
      <c r="CB120" s="769"/>
      <c r="CC120" s="769"/>
      <c r="CD120" s="769"/>
      <c r="CE120" s="769"/>
      <c r="CF120" s="846">
        <v>34.9</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311008</v>
      </c>
      <c r="DH120" s="798"/>
      <c r="DI120" s="798"/>
      <c r="DJ120" s="798"/>
      <c r="DK120" s="798"/>
      <c r="DL120" s="798">
        <v>268891</v>
      </c>
      <c r="DM120" s="798"/>
      <c r="DN120" s="798"/>
      <c r="DO120" s="798"/>
      <c r="DP120" s="798"/>
      <c r="DQ120" s="798">
        <v>259939</v>
      </c>
      <c r="DR120" s="798"/>
      <c r="DS120" s="798"/>
      <c r="DT120" s="798"/>
      <c r="DU120" s="798"/>
      <c r="DV120" s="799">
        <v>15.1</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2963100</v>
      </c>
      <c r="BR121" s="856"/>
      <c r="BS121" s="856"/>
      <c r="BT121" s="856"/>
      <c r="BU121" s="856"/>
      <c r="BV121" s="856">
        <v>2911631</v>
      </c>
      <c r="BW121" s="856"/>
      <c r="BX121" s="856"/>
      <c r="BY121" s="856"/>
      <c r="BZ121" s="856"/>
      <c r="CA121" s="856">
        <v>2981121</v>
      </c>
      <c r="CB121" s="856"/>
      <c r="CC121" s="856"/>
      <c r="CD121" s="856"/>
      <c r="CE121" s="856"/>
      <c r="CF121" s="857">
        <v>173.1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172771</v>
      </c>
      <c r="DH121" s="769"/>
      <c r="DI121" s="769"/>
      <c r="DJ121" s="769"/>
      <c r="DK121" s="769"/>
      <c r="DL121" s="769">
        <v>158575</v>
      </c>
      <c r="DM121" s="769"/>
      <c r="DN121" s="769"/>
      <c r="DO121" s="769"/>
      <c r="DP121" s="769"/>
      <c r="DQ121" s="769">
        <v>147956</v>
      </c>
      <c r="DR121" s="769"/>
      <c r="DS121" s="769"/>
      <c r="DT121" s="769"/>
      <c r="DU121" s="769"/>
      <c r="DV121" s="821">
        <v>8.6</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5273685</v>
      </c>
      <c r="BR122" s="838"/>
      <c r="BS122" s="838"/>
      <c r="BT122" s="838"/>
      <c r="BU122" s="838"/>
      <c r="BV122" s="838">
        <v>5381209</v>
      </c>
      <c r="BW122" s="838"/>
      <c r="BX122" s="838"/>
      <c r="BY122" s="838"/>
      <c r="BZ122" s="838"/>
      <c r="CA122" s="838">
        <v>5408993</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67869</v>
      </c>
      <c r="DH122" s="769"/>
      <c r="DI122" s="769"/>
      <c r="DJ122" s="769"/>
      <c r="DK122" s="769"/>
      <c r="DL122" s="769">
        <v>60947</v>
      </c>
      <c r="DM122" s="769"/>
      <c r="DN122" s="769"/>
      <c r="DO122" s="769"/>
      <c r="DP122" s="769"/>
      <c r="DQ122" s="769">
        <v>53401</v>
      </c>
      <c r="DR122" s="769"/>
      <c r="DS122" s="769"/>
      <c r="DT122" s="769"/>
      <c r="DU122" s="769"/>
      <c r="DV122" s="821">
        <v>3.1</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50199</v>
      </c>
      <c r="DH123" s="782"/>
      <c r="DI123" s="782"/>
      <c r="DJ123" s="782"/>
      <c r="DK123" s="783"/>
      <c r="DL123" s="784">
        <v>47533</v>
      </c>
      <c r="DM123" s="782"/>
      <c r="DN123" s="782"/>
      <c r="DO123" s="782"/>
      <c r="DP123" s="783"/>
      <c r="DQ123" s="784">
        <v>43445</v>
      </c>
      <c r="DR123" s="782"/>
      <c r="DS123" s="782"/>
      <c r="DT123" s="782"/>
      <c r="DU123" s="783"/>
      <c r="DV123" s="752">
        <v>2.5</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107919</v>
      </c>
      <c r="DH124" s="715"/>
      <c r="DI124" s="715"/>
      <c r="DJ124" s="715"/>
      <c r="DK124" s="716"/>
      <c r="DL124" s="717">
        <v>15443</v>
      </c>
      <c r="DM124" s="715"/>
      <c r="DN124" s="715"/>
      <c r="DO124" s="715"/>
      <c r="DP124" s="716"/>
      <c r="DQ124" s="717">
        <v>21306</v>
      </c>
      <c r="DR124" s="715"/>
      <c r="DS124" s="715"/>
      <c r="DT124" s="715"/>
      <c r="DU124" s="716"/>
      <c r="DV124" s="805">
        <v>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34969</v>
      </c>
      <c r="AB128" s="722"/>
      <c r="AC128" s="722"/>
      <c r="AD128" s="722"/>
      <c r="AE128" s="723"/>
      <c r="AF128" s="724">
        <v>38587</v>
      </c>
      <c r="AG128" s="722"/>
      <c r="AH128" s="722"/>
      <c r="AI128" s="722"/>
      <c r="AJ128" s="723"/>
      <c r="AK128" s="724">
        <v>48296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2088496</v>
      </c>
      <c r="AB129" s="782"/>
      <c r="AC129" s="782"/>
      <c r="AD129" s="782"/>
      <c r="AE129" s="783"/>
      <c r="AF129" s="784">
        <v>2059471</v>
      </c>
      <c r="AG129" s="782"/>
      <c r="AH129" s="782"/>
      <c r="AI129" s="782"/>
      <c r="AJ129" s="783"/>
      <c r="AK129" s="784">
        <v>2073475</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354709</v>
      </c>
      <c r="AB130" s="782"/>
      <c r="AC130" s="782"/>
      <c r="AD130" s="782"/>
      <c r="AE130" s="783"/>
      <c r="AF130" s="784">
        <v>342038</v>
      </c>
      <c r="AG130" s="782"/>
      <c r="AH130" s="782"/>
      <c r="AI130" s="782"/>
      <c r="AJ130" s="783"/>
      <c r="AK130" s="784">
        <v>351764</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1733787</v>
      </c>
      <c r="AB131" s="715"/>
      <c r="AC131" s="715"/>
      <c r="AD131" s="715"/>
      <c r="AE131" s="716"/>
      <c r="AF131" s="717">
        <v>1717433</v>
      </c>
      <c r="AG131" s="715"/>
      <c r="AH131" s="715"/>
      <c r="AI131" s="715"/>
      <c r="AJ131" s="716"/>
      <c r="AK131" s="717">
        <v>1721711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10.38945384</v>
      </c>
      <c r="AB132" s="738"/>
      <c r="AC132" s="738"/>
      <c r="AD132" s="738"/>
      <c r="AE132" s="739"/>
      <c r="AF132" s="740">
        <v>10.45048046</v>
      </c>
      <c r="AG132" s="738"/>
      <c r="AH132" s="738"/>
      <c r="AI132" s="738"/>
      <c r="AJ132" s="739"/>
      <c r="AK132" s="740">
        <v>8.8220380770000002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10.6</v>
      </c>
      <c r="AB133" s="747"/>
      <c r="AC133" s="747"/>
      <c r="AD133" s="747"/>
      <c r="AE133" s="748"/>
      <c r="AF133" s="746">
        <v>9.9</v>
      </c>
      <c r="AG133" s="747"/>
      <c r="AH133" s="747"/>
      <c r="AI133" s="747"/>
      <c r="AJ133" s="748"/>
      <c r="AK133" s="746">
        <v>9.8000000000000007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 zoomScaleNormal="85" zoomScaleSheetLayoutView="55" workbookViewId="0">
      <selection activeCell="AE53" sqref="AE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3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791510</v>
      </c>
      <c r="L9" s="264">
        <v>228035</v>
      </c>
      <c r="M9" s="265">
        <v>192357</v>
      </c>
      <c r="N9" s="266">
        <v>18.5</v>
      </c>
    </row>
    <row r="10" spans="1:16">
      <c r="A10" s="248"/>
      <c r="B10" s="244"/>
      <c r="C10" s="244"/>
      <c r="D10" s="244"/>
      <c r="E10" s="244"/>
      <c r="F10" s="244"/>
      <c r="G10" s="1131" t="s">
        <v>475</v>
      </c>
      <c r="H10" s="1132"/>
      <c r="I10" s="1132"/>
      <c r="J10" s="1133"/>
      <c r="K10" s="267">
        <v>29802</v>
      </c>
      <c r="L10" s="268">
        <v>8586</v>
      </c>
      <c r="M10" s="269">
        <v>21870</v>
      </c>
      <c r="N10" s="270">
        <v>-60.7</v>
      </c>
    </row>
    <row r="11" spans="1:16" ht="13.5" customHeight="1">
      <c r="A11" s="248"/>
      <c r="B11" s="244"/>
      <c r="C11" s="244"/>
      <c r="D11" s="244"/>
      <c r="E11" s="244"/>
      <c r="F11" s="244"/>
      <c r="G11" s="1131" t="s">
        <v>476</v>
      </c>
      <c r="H11" s="1132"/>
      <c r="I11" s="1132"/>
      <c r="J11" s="1133"/>
      <c r="K11" s="267">
        <v>4911</v>
      </c>
      <c r="L11" s="268">
        <v>1415</v>
      </c>
      <c r="M11" s="269">
        <v>24716</v>
      </c>
      <c r="N11" s="270">
        <v>-94.3</v>
      </c>
    </row>
    <row r="12" spans="1:16" ht="13.5" customHeight="1">
      <c r="A12" s="248"/>
      <c r="B12" s="244"/>
      <c r="C12" s="244"/>
      <c r="D12" s="244"/>
      <c r="E12" s="244"/>
      <c r="F12" s="244"/>
      <c r="G12" s="1131" t="s">
        <v>477</v>
      </c>
      <c r="H12" s="1132"/>
      <c r="I12" s="1132"/>
      <c r="J12" s="1133"/>
      <c r="K12" s="267" t="s">
        <v>478</v>
      </c>
      <c r="L12" s="268" t="s">
        <v>478</v>
      </c>
      <c r="M12" s="269">
        <v>2820</v>
      </c>
      <c r="N12" s="270" t="s">
        <v>478</v>
      </c>
    </row>
    <row r="13" spans="1:16" ht="13.5" customHeight="1">
      <c r="A13" s="248"/>
      <c r="B13" s="244"/>
      <c r="C13" s="244"/>
      <c r="D13" s="244"/>
      <c r="E13" s="244"/>
      <c r="F13" s="244"/>
      <c r="G13" s="1131" t="s">
        <v>479</v>
      </c>
      <c r="H13" s="1132"/>
      <c r="I13" s="1132"/>
      <c r="J13" s="1133"/>
      <c r="K13" s="267" t="s">
        <v>478</v>
      </c>
      <c r="L13" s="268" t="s">
        <v>478</v>
      </c>
      <c r="M13" s="269" t="s">
        <v>478</v>
      </c>
      <c r="N13" s="270" t="s">
        <v>478</v>
      </c>
    </row>
    <row r="14" spans="1:16" ht="13.5" customHeight="1">
      <c r="A14" s="248"/>
      <c r="B14" s="244"/>
      <c r="C14" s="244"/>
      <c r="D14" s="244"/>
      <c r="E14" s="244"/>
      <c r="F14" s="244"/>
      <c r="G14" s="1131" t="s">
        <v>480</v>
      </c>
      <c r="H14" s="1132"/>
      <c r="I14" s="1132"/>
      <c r="J14" s="1133"/>
      <c r="K14" s="267">
        <v>40012</v>
      </c>
      <c r="L14" s="268">
        <v>11528</v>
      </c>
      <c r="M14" s="269">
        <v>8559</v>
      </c>
      <c r="N14" s="270">
        <v>34.700000000000003</v>
      </c>
    </row>
    <row r="15" spans="1:16" ht="13.5" customHeight="1">
      <c r="A15" s="248"/>
      <c r="B15" s="244"/>
      <c r="C15" s="244"/>
      <c r="D15" s="244"/>
      <c r="E15" s="244"/>
      <c r="F15" s="244"/>
      <c r="G15" s="1131" t="s">
        <v>481</v>
      </c>
      <c r="H15" s="1132"/>
      <c r="I15" s="1132"/>
      <c r="J15" s="1133"/>
      <c r="K15" s="267">
        <v>23980</v>
      </c>
      <c r="L15" s="268">
        <v>6909</v>
      </c>
      <c r="M15" s="269">
        <v>4371</v>
      </c>
      <c r="N15" s="270">
        <v>58.1</v>
      </c>
    </row>
    <row r="16" spans="1:16">
      <c r="A16" s="248"/>
      <c r="B16" s="244"/>
      <c r="C16" s="244"/>
      <c r="D16" s="244"/>
      <c r="E16" s="244"/>
      <c r="F16" s="244"/>
      <c r="G16" s="1134" t="s">
        <v>482</v>
      </c>
      <c r="H16" s="1135"/>
      <c r="I16" s="1135"/>
      <c r="J16" s="1136"/>
      <c r="K16" s="268">
        <v>-90647</v>
      </c>
      <c r="L16" s="268">
        <v>-26116</v>
      </c>
      <c r="M16" s="269">
        <v>-21822</v>
      </c>
      <c r="N16" s="270">
        <v>19.7</v>
      </c>
    </row>
    <row r="17" spans="1:16">
      <c r="A17" s="248"/>
      <c r="B17" s="244"/>
      <c r="C17" s="244"/>
      <c r="D17" s="244"/>
      <c r="E17" s="244"/>
      <c r="F17" s="244"/>
      <c r="G17" s="1134" t="s">
        <v>170</v>
      </c>
      <c r="H17" s="1135"/>
      <c r="I17" s="1135"/>
      <c r="J17" s="1136"/>
      <c r="K17" s="268">
        <v>799568</v>
      </c>
      <c r="L17" s="268">
        <v>230357</v>
      </c>
      <c r="M17" s="269">
        <v>232872</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27.95</v>
      </c>
      <c r="L21" s="281">
        <v>21.42</v>
      </c>
      <c r="M21" s="282">
        <v>6.53</v>
      </c>
      <c r="N21" s="249"/>
      <c r="O21" s="283"/>
      <c r="P21" s="279"/>
    </row>
    <row r="22" spans="1:16" s="284" customFormat="1">
      <c r="A22" s="279"/>
      <c r="B22" s="249"/>
      <c r="C22" s="249"/>
      <c r="D22" s="249"/>
      <c r="E22" s="249"/>
      <c r="F22" s="249"/>
      <c r="G22" s="1128" t="s">
        <v>488</v>
      </c>
      <c r="H22" s="1129"/>
      <c r="I22" s="1129"/>
      <c r="J22" s="1130"/>
      <c r="K22" s="285">
        <v>87.1</v>
      </c>
      <c r="L22" s="286">
        <v>93.4</v>
      </c>
      <c r="M22" s="287">
        <v>-6.3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454102</v>
      </c>
      <c r="L32" s="294">
        <v>130827</v>
      </c>
      <c r="M32" s="295">
        <v>135669</v>
      </c>
      <c r="N32" s="296">
        <v>-3.6</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v>7125</v>
      </c>
      <c r="L34" s="294">
        <v>2053</v>
      </c>
      <c r="M34" s="295">
        <v>40</v>
      </c>
      <c r="N34" s="296">
        <v>5032.5</v>
      </c>
    </row>
    <row r="35" spans="1:16" ht="27" customHeight="1">
      <c r="A35" s="248"/>
      <c r="B35" s="244"/>
      <c r="C35" s="244"/>
      <c r="D35" s="244"/>
      <c r="E35" s="244"/>
      <c r="F35" s="244"/>
      <c r="G35" s="1119" t="s">
        <v>495</v>
      </c>
      <c r="H35" s="1120"/>
      <c r="I35" s="1120"/>
      <c r="J35" s="1121"/>
      <c r="K35" s="294">
        <v>67065</v>
      </c>
      <c r="L35" s="294">
        <v>19322</v>
      </c>
      <c r="M35" s="295">
        <v>30817</v>
      </c>
      <c r="N35" s="296">
        <v>-37.299999999999997</v>
      </c>
    </row>
    <row r="36" spans="1:16" ht="27" customHeight="1">
      <c r="A36" s="248"/>
      <c r="B36" s="244"/>
      <c r="C36" s="244"/>
      <c r="D36" s="244"/>
      <c r="E36" s="244"/>
      <c r="F36" s="244"/>
      <c r="G36" s="1119" t="s">
        <v>496</v>
      </c>
      <c r="H36" s="1120"/>
      <c r="I36" s="1120"/>
      <c r="J36" s="1121"/>
      <c r="K36" s="294">
        <v>23658</v>
      </c>
      <c r="L36" s="294">
        <v>6816</v>
      </c>
      <c r="M36" s="295">
        <v>6361</v>
      </c>
      <c r="N36" s="296">
        <v>7.2</v>
      </c>
    </row>
    <row r="37" spans="1:16" ht="13.5" customHeight="1">
      <c r="A37" s="248"/>
      <c r="B37" s="244"/>
      <c r="C37" s="244"/>
      <c r="D37" s="244"/>
      <c r="E37" s="244"/>
      <c r="F37" s="244"/>
      <c r="G37" s="1119" t="s">
        <v>497</v>
      </c>
      <c r="H37" s="1120"/>
      <c r="I37" s="1120"/>
      <c r="J37" s="1121"/>
      <c r="K37" s="294" t="s">
        <v>478</v>
      </c>
      <c r="L37" s="294" t="s">
        <v>478</v>
      </c>
      <c r="M37" s="295">
        <v>2179</v>
      </c>
      <c r="N37" s="296" t="s">
        <v>478</v>
      </c>
    </row>
    <row r="38" spans="1:16" ht="27" customHeight="1">
      <c r="A38" s="248"/>
      <c r="B38" s="244"/>
      <c r="C38" s="244"/>
      <c r="D38" s="244"/>
      <c r="E38" s="244"/>
      <c r="F38" s="244"/>
      <c r="G38" s="1122" t="s">
        <v>498</v>
      </c>
      <c r="H38" s="1123"/>
      <c r="I38" s="1123"/>
      <c r="J38" s="1124"/>
      <c r="K38" s="297" t="s">
        <v>478</v>
      </c>
      <c r="L38" s="297" t="s">
        <v>478</v>
      </c>
      <c r="M38" s="298">
        <v>59</v>
      </c>
      <c r="N38" s="299" t="s">
        <v>478</v>
      </c>
      <c r="O38" s="293"/>
    </row>
    <row r="39" spans="1:16">
      <c r="A39" s="248"/>
      <c r="B39" s="244"/>
      <c r="C39" s="244"/>
      <c r="D39" s="244"/>
      <c r="E39" s="244"/>
      <c r="F39" s="244"/>
      <c r="G39" s="1122" t="s">
        <v>499</v>
      </c>
      <c r="H39" s="1123"/>
      <c r="I39" s="1123"/>
      <c r="J39" s="1124"/>
      <c r="K39" s="300">
        <v>-48296</v>
      </c>
      <c r="L39" s="300">
        <v>-13914</v>
      </c>
      <c r="M39" s="301">
        <v>-9358</v>
      </c>
      <c r="N39" s="302">
        <v>48.7</v>
      </c>
      <c r="O39" s="293"/>
    </row>
    <row r="40" spans="1:16" ht="27" customHeight="1">
      <c r="A40" s="248"/>
      <c r="B40" s="244"/>
      <c r="C40" s="244"/>
      <c r="D40" s="244"/>
      <c r="E40" s="244"/>
      <c r="F40" s="244"/>
      <c r="G40" s="1119" t="s">
        <v>500</v>
      </c>
      <c r="H40" s="1120"/>
      <c r="I40" s="1120"/>
      <c r="J40" s="1121"/>
      <c r="K40" s="300">
        <v>-351764</v>
      </c>
      <c r="L40" s="300">
        <v>-101344</v>
      </c>
      <c r="M40" s="301">
        <v>-120971</v>
      </c>
      <c r="N40" s="302">
        <v>-16.2</v>
      </c>
      <c r="O40" s="293"/>
    </row>
    <row r="41" spans="1:16">
      <c r="A41" s="248"/>
      <c r="B41" s="244"/>
      <c r="C41" s="244"/>
      <c r="D41" s="244"/>
      <c r="E41" s="244"/>
      <c r="F41" s="244"/>
      <c r="G41" s="1125" t="s">
        <v>280</v>
      </c>
      <c r="H41" s="1126"/>
      <c r="I41" s="1126"/>
      <c r="J41" s="1127"/>
      <c r="K41" s="294">
        <v>151890</v>
      </c>
      <c r="L41" s="300">
        <v>43760</v>
      </c>
      <c r="M41" s="301">
        <v>44795</v>
      </c>
      <c r="N41" s="302">
        <v>-2.2999999999999998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649741</v>
      </c>
      <c r="J51" s="320">
        <v>167200</v>
      </c>
      <c r="K51" s="321">
        <v>47.9</v>
      </c>
      <c r="L51" s="322">
        <v>291917</v>
      </c>
      <c r="M51" s="323">
        <v>64.900000000000006</v>
      </c>
      <c r="N51" s="324">
        <v>-17</v>
      </c>
    </row>
    <row r="52" spans="1:14">
      <c r="A52" s="248"/>
      <c r="B52" s="244"/>
      <c r="C52" s="244"/>
      <c r="D52" s="244"/>
      <c r="E52" s="244"/>
      <c r="F52" s="244"/>
      <c r="G52" s="325"/>
      <c r="H52" s="326" t="s">
        <v>511</v>
      </c>
      <c r="I52" s="327">
        <v>327603</v>
      </c>
      <c r="J52" s="328">
        <v>84303</v>
      </c>
      <c r="K52" s="329">
        <v>7.5</v>
      </c>
      <c r="L52" s="330">
        <v>163714</v>
      </c>
      <c r="M52" s="331">
        <v>62.4</v>
      </c>
      <c r="N52" s="332">
        <v>-54.9</v>
      </c>
    </row>
    <row r="53" spans="1:14">
      <c r="A53" s="248"/>
      <c r="B53" s="244"/>
      <c r="C53" s="244"/>
      <c r="D53" s="244"/>
      <c r="E53" s="244"/>
      <c r="F53" s="244"/>
      <c r="G53" s="310" t="s">
        <v>512</v>
      </c>
      <c r="H53" s="311"/>
      <c r="I53" s="319">
        <v>641374</v>
      </c>
      <c r="J53" s="320">
        <v>168916</v>
      </c>
      <c r="K53" s="321">
        <v>1</v>
      </c>
      <c r="L53" s="322">
        <v>325581</v>
      </c>
      <c r="M53" s="323">
        <v>11.5</v>
      </c>
      <c r="N53" s="324">
        <v>-10.5</v>
      </c>
    </row>
    <row r="54" spans="1:14">
      <c r="A54" s="248"/>
      <c r="B54" s="244"/>
      <c r="C54" s="244"/>
      <c r="D54" s="244"/>
      <c r="E54" s="244"/>
      <c r="F54" s="244"/>
      <c r="G54" s="325"/>
      <c r="H54" s="326" t="s">
        <v>511</v>
      </c>
      <c r="I54" s="327">
        <v>287111</v>
      </c>
      <c r="J54" s="328">
        <v>75615</v>
      </c>
      <c r="K54" s="329">
        <v>-10.3</v>
      </c>
      <c r="L54" s="330">
        <v>165116</v>
      </c>
      <c r="M54" s="331">
        <v>0.9</v>
      </c>
      <c r="N54" s="332">
        <v>-11.2</v>
      </c>
    </row>
    <row r="55" spans="1:14">
      <c r="A55" s="248"/>
      <c r="B55" s="244"/>
      <c r="C55" s="244"/>
      <c r="D55" s="244"/>
      <c r="E55" s="244"/>
      <c r="F55" s="244"/>
      <c r="G55" s="310" t="s">
        <v>513</v>
      </c>
      <c r="H55" s="311"/>
      <c r="I55" s="319">
        <v>327388</v>
      </c>
      <c r="J55" s="320">
        <v>88988</v>
      </c>
      <c r="K55" s="321">
        <v>-47.3</v>
      </c>
      <c r="L55" s="322">
        <v>203567</v>
      </c>
      <c r="M55" s="323">
        <v>-37.5</v>
      </c>
      <c r="N55" s="324">
        <v>-9.8000000000000007</v>
      </c>
    </row>
    <row r="56" spans="1:14">
      <c r="A56" s="248"/>
      <c r="B56" s="244"/>
      <c r="C56" s="244"/>
      <c r="D56" s="244"/>
      <c r="E56" s="244"/>
      <c r="F56" s="244"/>
      <c r="G56" s="325"/>
      <c r="H56" s="326" t="s">
        <v>511</v>
      </c>
      <c r="I56" s="327">
        <v>229510</v>
      </c>
      <c r="J56" s="328">
        <v>62384</v>
      </c>
      <c r="K56" s="329">
        <v>-17.5</v>
      </c>
      <c r="L56" s="330">
        <v>121137</v>
      </c>
      <c r="M56" s="331">
        <v>-26.6</v>
      </c>
      <c r="N56" s="332">
        <v>9.1</v>
      </c>
    </row>
    <row r="57" spans="1:14">
      <c r="A57" s="248"/>
      <c r="B57" s="244"/>
      <c r="C57" s="244"/>
      <c r="D57" s="244"/>
      <c r="E57" s="244"/>
      <c r="F57" s="244"/>
      <c r="G57" s="310" t="s">
        <v>514</v>
      </c>
      <c r="H57" s="311"/>
      <c r="I57" s="319">
        <v>354899</v>
      </c>
      <c r="J57" s="320">
        <v>99663</v>
      </c>
      <c r="K57" s="321">
        <v>12</v>
      </c>
      <c r="L57" s="322">
        <v>185018</v>
      </c>
      <c r="M57" s="323">
        <v>-9.1</v>
      </c>
      <c r="N57" s="324">
        <v>21.1</v>
      </c>
    </row>
    <row r="58" spans="1:14">
      <c r="A58" s="248"/>
      <c r="B58" s="244"/>
      <c r="C58" s="244"/>
      <c r="D58" s="244"/>
      <c r="E58" s="244"/>
      <c r="F58" s="244"/>
      <c r="G58" s="325"/>
      <c r="H58" s="326" t="s">
        <v>511</v>
      </c>
      <c r="I58" s="327">
        <v>265672</v>
      </c>
      <c r="J58" s="328">
        <v>74606</v>
      </c>
      <c r="K58" s="329">
        <v>19.600000000000001</v>
      </c>
      <c r="L58" s="330">
        <v>95064</v>
      </c>
      <c r="M58" s="331">
        <v>-21.5</v>
      </c>
      <c r="N58" s="332">
        <v>41.1</v>
      </c>
    </row>
    <row r="59" spans="1:14">
      <c r="A59" s="248"/>
      <c r="B59" s="244"/>
      <c r="C59" s="244"/>
      <c r="D59" s="244"/>
      <c r="E59" s="244"/>
      <c r="F59" s="244"/>
      <c r="G59" s="310" t="s">
        <v>515</v>
      </c>
      <c r="H59" s="311"/>
      <c r="I59" s="319">
        <v>635334</v>
      </c>
      <c r="J59" s="320">
        <v>183041</v>
      </c>
      <c r="K59" s="321">
        <v>83.7</v>
      </c>
      <c r="L59" s="322">
        <v>238802</v>
      </c>
      <c r="M59" s="323">
        <v>29.1</v>
      </c>
      <c r="N59" s="324">
        <v>54.6</v>
      </c>
    </row>
    <row r="60" spans="1:14">
      <c r="A60" s="248"/>
      <c r="B60" s="244"/>
      <c r="C60" s="244"/>
      <c r="D60" s="244"/>
      <c r="E60" s="244"/>
      <c r="F60" s="244"/>
      <c r="G60" s="325"/>
      <c r="H60" s="326" t="s">
        <v>511</v>
      </c>
      <c r="I60" s="333">
        <v>395866</v>
      </c>
      <c r="J60" s="328">
        <v>114050</v>
      </c>
      <c r="K60" s="329">
        <v>52.9</v>
      </c>
      <c r="L60" s="330">
        <v>128562</v>
      </c>
      <c r="M60" s="331">
        <v>35.200000000000003</v>
      </c>
      <c r="N60" s="332">
        <v>17.7</v>
      </c>
    </row>
    <row r="61" spans="1:14">
      <c r="A61" s="248"/>
      <c r="B61" s="244"/>
      <c r="C61" s="244"/>
      <c r="D61" s="244"/>
      <c r="E61" s="244"/>
      <c r="F61" s="244"/>
      <c r="G61" s="310" t="s">
        <v>516</v>
      </c>
      <c r="H61" s="334"/>
      <c r="I61" s="335">
        <v>521747</v>
      </c>
      <c r="J61" s="336">
        <v>141562</v>
      </c>
      <c r="K61" s="337">
        <v>19.5</v>
      </c>
      <c r="L61" s="338">
        <v>248977</v>
      </c>
      <c r="M61" s="339">
        <v>11.8</v>
      </c>
      <c r="N61" s="324">
        <v>7.7</v>
      </c>
    </row>
    <row r="62" spans="1:14">
      <c r="A62" s="248"/>
      <c r="B62" s="244"/>
      <c r="C62" s="244"/>
      <c r="D62" s="244"/>
      <c r="E62" s="244"/>
      <c r="F62" s="244"/>
      <c r="G62" s="325"/>
      <c r="H62" s="326" t="s">
        <v>511</v>
      </c>
      <c r="I62" s="327">
        <v>301152</v>
      </c>
      <c r="J62" s="328">
        <v>82192</v>
      </c>
      <c r="K62" s="329">
        <v>10.4</v>
      </c>
      <c r="L62" s="330">
        <v>134719</v>
      </c>
      <c r="M62" s="331">
        <v>10.1</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29.76</v>
      </c>
      <c r="G47" s="12">
        <v>45.02</v>
      </c>
      <c r="H47" s="12">
        <v>54.21</v>
      </c>
      <c r="I47" s="12">
        <v>60.22</v>
      </c>
      <c r="J47" s="13">
        <v>55.92</v>
      </c>
    </row>
    <row r="48" spans="2:10" ht="57.75" customHeight="1">
      <c r="B48" s="14"/>
      <c r="C48" s="1139" t="s">
        <v>4</v>
      </c>
      <c r="D48" s="1139"/>
      <c r="E48" s="1140"/>
      <c r="F48" s="15">
        <v>11.51</v>
      </c>
      <c r="G48" s="16">
        <v>9.24</v>
      </c>
      <c r="H48" s="16">
        <v>9.3000000000000007</v>
      </c>
      <c r="I48" s="16">
        <v>3.85</v>
      </c>
      <c r="J48" s="17">
        <v>6.42</v>
      </c>
    </row>
    <row r="49" spans="2:10" ht="57.75" customHeight="1" thickBot="1">
      <c r="B49" s="18"/>
      <c r="C49" s="1141" t="s">
        <v>5</v>
      </c>
      <c r="D49" s="1141"/>
      <c r="E49" s="1142"/>
      <c r="F49" s="19">
        <v>1.52</v>
      </c>
      <c r="G49" s="20">
        <v>14.2</v>
      </c>
      <c r="H49" s="20">
        <v>7.36</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525</v>
      </c>
      <c r="D34" s="1149"/>
      <c r="E34" s="1150"/>
      <c r="F34" s="32">
        <v>3.25</v>
      </c>
      <c r="G34" s="33">
        <v>5.12</v>
      </c>
      <c r="H34" s="33">
        <v>5.93</v>
      </c>
      <c r="I34" s="33">
        <v>6.24</v>
      </c>
      <c r="J34" s="34">
        <v>6.49</v>
      </c>
      <c r="K34" s="22"/>
      <c r="L34" s="22"/>
      <c r="M34" s="22"/>
      <c r="N34" s="22"/>
      <c r="O34" s="22"/>
      <c r="P34" s="22"/>
    </row>
    <row r="35" spans="1:16" ht="39" customHeight="1">
      <c r="A35" s="22"/>
      <c r="B35" s="35"/>
      <c r="C35" s="1143" t="s">
        <v>526</v>
      </c>
      <c r="D35" s="1144"/>
      <c r="E35" s="1145"/>
      <c r="F35" s="36">
        <v>11.51</v>
      </c>
      <c r="G35" s="37">
        <v>9.24</v>
      </c>
      <c r="H35" s="37">
        <v>9.3000000000000007</v>
      </c>
      <c r="I35" s="37">
        <v>3.85</v>
      </c>
      <c r="J35" s="38">
        <v>6.42</v>
      </c>
      <c r="K35" s="22"/>
      <c r="L35" s="22"/>
      <c r="M35" s="22"/>
      <c r="N35" s="22"/>
      <c r="O35" s="22"/>
      <c r="P35" s="22"/>
    </row>
    <row r="36" spans="1:16" ht="39" customHeight="1">
      <c r="A36" s="22"/>
      <c r="B36" s="35"/>
      <c r="C36" s="1143" t="s">
        <v>527</v>
      </c>
      <c r="D36" s="1144"/>
      <c r="E36" s="1145"/>
      <c r="F36" s="36">
        <v>1.83</v>
      </c>
      <c r="G36" s="37">
        <v>2.2599999999999998</v>
      </c>
      <c r="H36" s="37">
        <v>2.4</v>
      </c>
      <c r="I36" s="37">
        <v>2.68</v>
      </c>
      <c r="J36" s="38">
        <v>2.73</v>
      </c>
      <c r="K36" s="22"/>
      <c r="L36" s="22"/>
      <c r="M36" s="22"/>
      <c r="N36" s="22"/>
      <c r="O36" s="22"/>
      <c r="P36" s="22"/>
    </row>
    <row r="37" spans="1:16" ht="39" customHeight="1">
      <c r="A37" s="22"/>
      <c r="B37" s="35"/>
      <c r="C37" s="1143" t="s">
        <v>528</v>
      </c>
      <c r="D37" s="1144"/>
      <c r="E37" s="1145"/>
      <c r="F37" s="36" t="s">
        <v>478</v>
      </c>
      <c r="G37" s="37" t="s">
        <v>478</v>
      </c>
      <c r="H37" s="37" t="s">
        <v>478</v>
      </c>
      <c r="I37" s="37">
        <v>1.6</v>
      </c>
      <c r="J37" s="38">
        <v>2.1</v>
      </c>
      <c r="K37" s="22"/>
      <c r="L37" s="22"/>
      <c r="M37" s="22"/>
      <c r="N37" s="22"/>
      <c r="O37" s="22"/>
      <c r="P37" s="22"/>
    </row>
    <row r="38" spans="1:16" ht="39" customHeight="1">
      <c r="A38" s="22"/>
      <c r="B38" s="35"/>
      <c r="C38" s="1143" t="s">
        <v>529</v>
      </c>
      <c r="D38" s="1144"/>
      <c r="E38" s="1145"/>
      <c r="F38" s="36">
        <v>0.89</v>
      </c>
      <c r="G38" s="37">
        <v>0.78</v>
      </c>
      <c r="H38" s="37">
        <v>0.21</v>
      </c>
      <c r="I38" s="37">
        <v>0.96</v>
      </c>
      <c r="J38" s="38">
        <v>1.46</v>
      </c>
      <c r="K38" s="22"/>
      <c r="L38" s="22"/>
      <c r="M38" s="22"/>
      <c r="N38" s="22"/>
      <c r="O38" s="22"/>
      <c r="P38" s="22"/>
    </row>
    <row r="39" spans="1:16" ht="39" customHeight="1">
      <c r="A39" s="22"/>
      <c r="B39" s="35"/>
      <c r="C39" s="1143" t="s">
        <v>530</v>
      </c>
      <c r="D39" s="1144"/>
      <c r="E39" s="1145"/>
      <c r="F39" s="36">
        <v>0.12</v>
      </c>
      <c r="G39" s="37">
        <v>0.15</v>
      </c>
      <c r="H39" s="37">
        <v>0.15</v>
      </c>
      <c r="I39" s="37">
        <v>0.18</v>
      </c>
      <c r="J39" s="38">
        <v>0.27</v>
      </c>
      <c r="K39" s="22"/>
      <c r="L39" s="22"/>
      <c r="M39" s="22"/>
      <c r="N39" s="22"/>
      <c r="O39" s="22"/>
      <c r="P39" s="22"/>
    </row>
    <row r="40" spans="1:16" ht="39" customHeight="1">
      <c r="A40" s="22"/>
      <c r="B40" s="35"/>
      <c r="C40" s="1143" t="s">
        <v>531</v>
      </c>
      <c r="D40" s="1144"/>
      <c r="E40" s="1145"/>
      <c r="F40" s="36">
        <v>0.27</v>
      </c>
      <c r="G40" s="37">
        <v>0.28000000000000003</v>
      </c>
      <c r="H40" s="37">
        <v>0.13</v>
      </c>
      <c r="I40" s="37">
        <v>0.11</v>
      </c>
      <c r="J40" s="38">
        <v>0.18</v>
      </c>
      <c r="K40" s="22"/>
      <c r="L40" s="22"/>
      <c r="M40" s="22"/>
      <c r="N40" s="22"/>
      <c r="O40" s="22"/>
      <c r="P40" s="22"/>
    </row>
    <row r="41" spans="1:16" ht="39" customHeight="1">
      <c r="A41" s="22"/>
      <c r="B41" s="35"/>
      <c r="C41" s="1143" t="s">
        <v>532</v>
      </c>
      <c r="D41" s="1144"/>
      <c r="E41" s="1145"/>
      <c r="F41" s="36">
        <v>0.27</v>
      </c>
      <c r="G41" s="37">
        <v>0.27</v>
      </c>
      <c r="H41" s="37">
        <v>0.25</v>
      </c>
      <c r="I41" s="37">
        <v>0.27</v>
      </c>
      <c r="J41" s="38">
        <v>0.16</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0.32</v>
      </c>
      <c r="G43" s="42">
        <v>1.67</v>
      </c>
      <c r="H43" s="42">
        <v>2.06</v>
      </c>
      <c r="I43" s="42">
        <v>0.24</v>
      </c>
      <c r="J43" s="43">
        <v>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10</v>
      </c>
      <c r="C45" s="1160"/>
      <c r="D45" s="58"/>
      <c r="E45" s="1165" t="s">
        <v>11</v>
      </c>
      <c r="F45" s="1165"/>
      <c r="G45" s="1165"/>
      <c r="H45" s="1165"/>
      <c r="I45" s="1165"/>
      <c r="J45" s="1166"/>
      <c r="K45" s="59">
        <v>490</v>
      </c>
      <c r="L45" s="60">
        <v>487</v>
      </c>
      <c r="M45" s="60">
        <v>479</v>
      </c>
      <c r="N45" s="60">
        <v>469</v>
      </c>
      <c r="O45" s="61">
        <v>454</v>
      </c>
      <c r="P45" s="48"/>
      <c r="Q45" s="48"/>
      <c r="R45" s="48"/>
      <c r="S45" s="48"/>
      <c r="T45" s="48"/>
      <c r="U45" s="48"/>
    </row>
    <row r="46" spans="1:21" ht="30.75" customHeight="1">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13</v>
      </c>
      <c r="F47" s="1153"/>
      <c r="G47" s="1153"/>
      <c r="H47" s="1153"/>
      <c r="I47" s="1153"/>
      <c r="J47" s="1154"/>
      <c r="K47" s="63">
        <v>7</v>
      </c>
      <c r="L47" s="64">
        <v>7</v>
      </c>
      <c r="M47" s="64">
        <v>7</v>
      </c>
      <c r="N47" s="64">
        <v>7</v>
      </c>
      <c r="O47" s="65">
        <v>7</v>
      </c>
      <c r="P47" s="48"/>
      <c r="Q47" s="48"/>
      <c r="R47" s="48"/>
      <c r="S47" s="48"/>
      <c r="T47" s="48"/>
      <c r="U47" s="48"/>
    </row>
    <row r="48" spans="1:21" ht="30.75" customHeight="1">
      <c r="A48" s="48"/>
      <c r="B48" s="1161"/>
      <c r="C48" s="1162"/>
      <c r="D48" s="62"/>
      <c r="E48" s="1153" t="s">
        <v>14</v>
      </c>
      <c r="F48" s="1153"/>
      <c r="G48" s="1153"/>
      <c r="H48" s="1153"/>
      <c r="I48" s="1153"/>
      <c r="J48" s="1154"/>
      <c r="K48" s="63">
        <v>153</v>
      </c>
      <c r="L48" s="64">
        <v>76</v>
      </c>
      <c r="M48" s="64">
        <v>74</v>
      </c>
      <c r="N48" s="64">
        <v>65</v>
      </c>
      <c r="O48" s="65">
        <v>67</v>
      </c>
      <c r="P48" s="48"/>
      <c r="Q48" s="48"/>
      <c r="R48" s="48"/>
      <c r="S48" s="48"/>
      <c r="T48" s="48"/>
      <c r="U48" s="48"/>
    </row>
    <row r="49" spans="1:21" ht="30.75" customHeight="1">
      <c r="A49" s="48"/>
      <c r="B49" s="1161"/>
      <c r="C49" s="1162"/>
      <c r="D49" s="62"/>
      <c r="E49" s="1153" t="s">
        <v>15</v>
      </c>
      <c r="F49" s="1153"/>
      <c r="G49" s="1153"/>
      <c r="H49" s="1153"/>
      <c r="I49" s="1153"/>
      <c r="J49" s="1154"/>
      <c r="K49" s="63">
        <v>2</v>
      </c>
      <c r="L49" s="64">
        <v>5</v>
      </c>
      <c r="M49" s="64">
        <v>10</v>
      </c>
      <c r="N49" s="64">
        <v>20</v>
      </c>
      <c r="O49" s="65">
        <v>24</v>
      </c>
      <c r="P49" s="48"/>
      <c r="Q49" s="48"/>
      <c r="R49" s="48"/>
      <c r="S49" s="48"/>
      <c r="T49" s="48"/>
      <c r="U49" s="48"/>
    </row>
    <row r="50" spans="1:21" ht="30.75" customHeight="1">
      <c r="A50" s="48"/>
      <c r="B50" s="1161"/>
      <c r="C50" s="1162"/>
      <c r="D50" s="62"/>
      <c r="E50" s="1153" t="s">
        <v>16</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17</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18</v>
      </c>
      <c r="C52" s="1152"/>
      <c r="D52" s="66"/>
      <c r="E52" s="1153" t="s">
        <v>19</v>
      </c>
      <c r="F52" s="1153"/>
      <c r="G52" s="1153"/>
      <c r="H52" s="1153"/>
      <c r="I52" s="1153"/>
      <c r="J52" s="1154"/>
      <c r="K52" s="63">
        <v>446</v>
      </c>
      <c r="L52" s="64">
        <v>413</v>
      </c>
      <c r="M52" s="64">
        <v>390</v>
      </c>
      <c r="N52" s="64">
        <v>381</v>
      </c>
      <c r="O52" s="65">
        <v>400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206</v>
      </c>
      <c r="L53" s="69">
        <v>162</v>
      </c>
      <c r="M53" s="69">
        <v>180</v>
      </c>
      <c r="N53" s="69">
        <v>180</v>
      </c>
      <c r="O53" s="70">
        <v>152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126331</cp:lastModifiedBy>
  <cp:lastPrinted>2015-04-14T00:40:06Z</cp:lastPrinted>
  <dcterms:created xsi:type="dcterms:W3CDTF">2015-02-17T07:21:10Z</dcterms:created>
  <dcterms:modified xsi:type="dcterms:W3CDTF">2015-05-08T01:15:46Z</dcterms:modified>
</cp:coreProperties>
</file>