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CO37" i="9"/>
  <c r="AM37" i="9"/>
  <c r="CO36" i="9"/>
  <c r="AM36" i="9"/>
  <c r="CO35" i="9"/>
  <c r="AM35" i="9"/>
  <c r="CO34" i="9"/>
  <c r="BW34" i="9"/>
  <c r="BW35" i="9" s="1"/>
  <c r="BW36" i="9" s="1"/>
  <c r="BW37" i="9" s="1"/>
  <c r="BW38" i="9" s="1"/>
  <c r="BW39" i="9" s="1"/>
  <c r="BW40" i="9" s="1"/>
  <c r="BW41" i="9" s="1"/>
  <c r="BW42" i="9" s="1"/>
  <c r="BW43" i="9" s="1"/>
  <c r="C34" i="9"/>
  <c r="C35" i="9" l="1"/>
  <c r="C36" i="9" s="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 r="BE39" i="9" s="1"/>
  <c r="BE40" i="9" s="1"/>
</calcChain>
</file>

<file path=xl/sharedStrings.xml><?xml version="1.0" encoding="utf-8"?>
<sst xmlns="http://schemas.openxmlformats.org/spreadsheetml/2006/main" count="1064" uniqueCount="574">
  <si>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</si>
  <si>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</si>
  <si>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</si>
  <si>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</si>
  <si>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</si>
  <si>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</si>
  <si>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</si>
  <si>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</si>
  <si>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</si>
  <si>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</si>
  <si>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</si>
  <si>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</si>
  <si>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</si>
  <si>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</si>
  <si>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</si>
  <si>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</si>
  <si>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</si>
  <si>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</si>
  <si>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</si>
  <si>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</si>
  <si>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</si>
  <si>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</si>
  <si>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</si>
  <si>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</si>
  <si>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</si>
  <si>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</si>
  <si>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</si>
  <si>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</si>
  <si>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</si>
  <si>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</si>
  <si>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</si>
  <si>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</si>
  <si>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</si>
  <si>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</si>
  <si>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</si>
  <si>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</si>
  <si>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</si>
  <si>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</si>
  <si>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</si>
  <si>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</si>
  <si>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</si>
  <si>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</si>
  <si>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</si>
  <si>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</si>
  <si>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</si>
  <si>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</si>
  <si>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</si>
  <si>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</si>
  <si>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</si>
  <si>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</si>
  <si>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</si>
  <si>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</si>
  <si>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</si>
  <si>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</si>
  <si>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</si>
  <si>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</si>
  <si>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</si>
  <si>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</si>
  <si>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</si>
  <si>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</si>
  <si>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</si>
  <si>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</si>
  <si>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</si>
  <si>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</si>
  <si>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</si>
  <si>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</si>
  <si>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</si>
  <si>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</si>
  <si>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</si>
  <si>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</si>
  <si>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</si>
  <si>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</si>
  <si>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</si>
  <si>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</si>
  <si>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</si>
  <si>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</si>
  <si>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</si>
  <si>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</si>
  <si>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</si>
  <si>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</si>
  <si>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</si>
  <si>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</si>
  <si>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</si>
  <si>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</si>
  <si>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</si>
  <si>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</si>
  <si>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</si>
  <si>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</si>
  <si>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</si>
  <si>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</si>
  <si>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</si>
  <si>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</si>
  <si>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</si>
  <si>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</si>
  <si>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</si>
  <si>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</si>
  <si>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</si>
  <si>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</si>
  <si>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</si>
  <si>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</si>
  <si>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</si>
  <si>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</si>
  <si>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</si>
  <si>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</si>
  <si>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</si>
  <si>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</si>
  <si>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</si>
  <si>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</si>
  <si>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</si>
  <si>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</si>
  <si>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</si>
  <si>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</si>
  <si>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</si>
  <si>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</si>
  <si>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</si>
  <si>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</si>
  <si>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</si>
  <si>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</si>
  <si>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</si>
  <si>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</si>
  <si>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</si>
  <si>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</si>
  <si>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</si>
  <si>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</si>
  <si>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</si>
  <si>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</si>
  <si>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</si>
  <si>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</si>
  <si>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</si>
  <si>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</si>
  <si>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</si>
  <si>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</si>
  <si>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</si>
  <si>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</si>
  <si>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</si>
  <si>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</si>
  <si>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</si>
  <si>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</si>
  <si>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</si>
  <si>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</si>
  <si>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</si>
  <si>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</si>
  <si>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</si>
  <si>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</si>
  <si>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</si>
  <si>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</si>
  <si>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</si>
  <si>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</si>
  <si>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</si>
  <si>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</si>
  <si>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</si>
  <si>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</si>
  <si>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</si>
  <si>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</si>
  <si>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</si>
  <si>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</si>
  <si>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</si>
  <si>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</si>
  <si>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</si>
  <si>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</si>
  <si>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</si>
  <si>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</si>
  <si>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</si>
  <si>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</si>
  <si>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</si>
  <si>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</si>
  <si>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</si>
  <si>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</si>
  <si>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</si>
  <si>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</si>
  <si>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</si>
  <si>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</si>
  <si>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</si>
  <si>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</si>
  <si>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</si>
  <si>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</si>
  <si>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</si>
  <si>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</si>
  <si>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</si>
  <si>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</si>
  <si>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</si>
  <si>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</si>
  <si>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</si>
  <si>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</si>
  <si>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</si>
  <si>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</si>
  <si>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</si>
  <si>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</si>
  <si>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</si>
  <si>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</si>
  <si>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</si>
  <si>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</si>
  <si>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</si>
  <si>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</si>
  <si>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</si>
  <si>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</si>
  <si>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</si>
  <si>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</si>
  <si>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</si>
  <si>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</si>
  <si>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</si>
  <si>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</si>
  <si>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</si>
  <si>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</si>
  <si>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</si>
  <si>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</si>
  <si>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</si>
  <si>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</si>
  <si>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</si>
  <si>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</si>
  <si>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</si>
  <si>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</si>
  <si>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</si>
  <si>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</si>
  <si>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</si>
  <si>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</si>
  <si>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</si>
  <si>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</si>
  <si>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</si>
  <si>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</si>
  <si>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</si>
  <si>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</si>
  <si>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</si>
  <si>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</si>
  <si>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</si>
  <si>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</si>
  <si>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</si>
  <si>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</si>
  <si>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</si>
  <si>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</si>
  <si>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</si>
  <si>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</si>
  <si>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</si>
  <si>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</si>
  <si>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</si>
  <si>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</si>
  <si>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</si>
  <si>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</si>
  <si>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</si>
  <si>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</si>
  <si>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</si>
  <si>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</si>
  <si>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</si>
  <si>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</si>
  <si>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</si>
  <si>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</si>
  <si>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</si>
  <si>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</si>
  <si>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</si>
  <si>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</si>
  <si>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</si>
  <si>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</si>
  <si>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</si>
  <si>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</si>
  <si>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</si>
  <si>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</si>
  <si>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</si>
  <si>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</si>
  <si>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</si>
  <si>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</si>
  <si>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</si>
  <si>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</si>
  <si>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</si>
  <si>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</si>
  <si>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</si>
  <si>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</si>
  <si>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</si>
  <si>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</si>
  <si>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</si>
  <si>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</si>
  <si>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</si>
  <si>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</si>
  <si>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</si>
  <si>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</si>
  <si>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</si>
  <si>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</si>
  <si>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</si>
  <si>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</si>
  <si>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</si>
  <si>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</si>
  <si>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</si>
  <si>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</si>
  <si>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</si>
  <si>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</si>
  <si>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</si>
  <si>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</si>
  <si>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</si>
  <si>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</si>
  <si>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</si>
  <si>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</si>
  <si>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</si>
  <si>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</si>
  <si>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</si>
  <si>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</si>
  <si>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</si>
  <si>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</si>
  <si>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</si>
  <si>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</si>
  <si>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</si>
  <si>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</si>
  <si>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</si>
  <si>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</si>
  <si>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</si>
  <si>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</si>
  <si>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</si>
  <si>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</si>
  <si>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</si>
  <si>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</si>
  <si>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</si>
  <si>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</si>
  <si>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</si>
  <si>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</si>
  <si>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</si>
  <si>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</si>
  <si>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</si>
  <si>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</si>
  <si>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</si>
  <si>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</si>
  <si>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</si>
  <si>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</si>
  <si>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</si>
  <si>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</si>
  <si>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</si>
  <si>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</si>
  <si>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</si>
  <si>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</si>
  <si>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</si>
  <si>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</si>
  <si>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</si>
  <si>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</si>
  <si>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</si>
  <si>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</si>
  <si>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</si>
  <si>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</si>
  <si>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</si>
  <si>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</si>
  <si>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</si>
  <si>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</si>
  <si>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</si>
  <si>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</si>
  <si>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</si>
  <si>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</si>
  <si>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</si>
  <si>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</si>
  <si>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</si>
  <si>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</si>
  <si>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</si>
  <si>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</si>
  <si>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</si>
  <si>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</si>
  <si>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</si>
  <si>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</si>
  <si>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</si>
  <si>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</si>
  <si>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</si>
  <si>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</si>
  <si>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</si>
  <si>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</si>
  <si>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</si>
  <si>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</si>
  <si>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</si>
  <si>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</si>
  <si>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</si>
  <si>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</si>
  <si>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</si>
  <si>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</si>
  <si>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</si>
  <si>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</si>
  <si>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</si>
  <si>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</si>
  <si>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</si>
  <si>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</si>
  <si>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</si>
  <si>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</si>
  <si>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</si>
  <si>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</si>
  <si>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</si>
  <si>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</si>
  <si>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</si>
  <si>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</si>
  <si>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</si>
  <si>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</si>
  <si>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</si>
  <si>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</si>
  <si>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</si>
  <si>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</si>
  <si>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</si>
  <si>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</si>
  <si>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</si>
  <si>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</si>
  <si>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</si>
  <si>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</si>
  <si>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</si>
  <si>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</si>
  <si>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</si>
  <si>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</si>
  <si>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</si>
  <si>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</si>
  <si>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</si>
  <si>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</si>
  <si>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</si>
  <si>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</si>
  <si>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</si>
  <si>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</si>
  <si>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</si>
  <si>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</si>
  <si>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</si>
  <si>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</si>
  <si>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</si>
  <si>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</si>
  <si>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</si>
  <si>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</si>
  <si>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</si>
  <si>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</si>
  <si>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</si>
  <si>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</si>
  <si>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</si>
  <si>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</si>
  <si>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</si>
  <si>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</si>
  <si>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</si>
  <si>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</si>
  <si>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</si>
  <si>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</si>
  <si>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</si>
  <si>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</si>
  <si>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</si>
  <si>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</si>
  <si>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</si>
  <si>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</si>
  <si>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</si>
  <si>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</si>
  <si>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</si>
  <si>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</si>
  <si>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</si>
  <si>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</si>
  <si>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</si>
  <si>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</si>
  <si>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</si>
  <si>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</si>
  <si>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</si>
  <si>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</si>
  <si>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</si>
  <si>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</si>
  <si>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</si>
  <si>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</si>
  <si>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</si>
  <si>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</si>
  <si>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</si>
  <si>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</si>
  <si>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</si>
  <si>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</si>
  <si>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</si>
  <si>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</si>
  <si>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</si>
  <si>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</si>
  <si>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</si>
  <si>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</si>
  <si>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</si>
  <si>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</si>
  <si>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</si>
  <si>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</si>
  <si>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</si>
  <si>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</si>
  <si>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</si>
  <si>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</si>
  <si>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</si>
  <si>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</si>
  <si>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</si>
  <si>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</si>
  <si>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</si>
  <si>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</si>
  <si>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</si>
  <si>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</si>
  <si>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</si>
  <si>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</si>
  <si>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</si>
  <si>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</si>
  <si>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</si>
  <si>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</si>
  <si>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</si>
  <si>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</si>
  <si>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</si>
  <si>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</si>
  <si>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</si>
  <si>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</si>
  <si>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</si>
  <si>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</si>
  <si>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</si>
  <si>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</si>
  <si>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</si>
  <si>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</si>
  <si>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</si>
  <si>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</si>
  <si>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</si>
  <si>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</si>
  <si>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</si>
  <si>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</si>
  <si>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</si>
  <si>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</si>
  <si>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</si>
  <si>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</si>
  <si>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</si>
  <si>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</si>
  <si>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</si>
  <si>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</si>
  <si>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</si>
  <si>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</si>
  <si>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</si>
  <si>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</si>
  <si>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</si>
  <si>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</si>
  <si>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</si>
  <si>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</si>
  <si>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</si>
  <si>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</si>
  <si>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</si>
  <si>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</si>
  <si>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</si>
  <si>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</si>
  <si>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</si>
  <si>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</si>
  <si>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</si>
  <si>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</si>
  <si>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</si>
  <si>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</si>
  <si>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</si>
  <si>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</si>
  <si>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</si>
  <si>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</si>
  <si>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同和対策住宅資金等貸付事業特別会計</t>
  </si>
  <si>
    <t>▲ 2.05</t>
  </si>
  <si>
    <t>▲ 2.07</t>
  </si>
  <si>
    <t>▲ 2.09</t>
  </si>
  <si>
    <t>駐車場事業特別会計</t>
  </si>
  <si>
    <t>▲ 1.59</t>
  </si>
  <si>
    <t>▲ 1.55</t>
  </si>
  <si>
    <t>▲ 1.56</t>
  </si>
  <si>
    <t>▲ 1.57</t>
  </si>
  <si>
    <t>木材加工事業特別会計</t>
  </si>
  <si>
    <t>▲ 0.16</t>
  </si>
  <si>
    <t>▲ 0.15</t>
  </si>
  <si>
    <t>▲ 0.20</t>
  </si>
  <si>
    <t>▲ 0.17</t>
  </si>
  <si>
    <t>一般会計</t>
  </si>
  <si>
    <t>水道事業会計</t>
  </si>
  <si>
    <t>分譲宅地造成事業特別会計</t>
  </si>
  <si>
    <t>介護保険特別会計</t>
  </si>
  <si>
    <t>国民健康保険事業特別会計（事業勘定）</t>
  </si>
  <si>
    <t>その他会計（赤字）</t>
  </si>
  <si>
    <t>▲ 0.50</t>
  </si>
  <si>
    <t>その他会計（黒字）</t>
  </si>
  <si>
    <t>-</t>
    <phoneticPr fontId="2"/>
  </si>
  <si>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</si>
  <si>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</si>
  <si>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</si>
  <si>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</si>
  <si>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</si>
  <si>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</si>
  <si>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</si>
  <si>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</si>
  <si>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</si>
  <si>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</si>
  <si>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</si>
  <si>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</si>
  <si>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</si>
  <si>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</si>
  <si>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</si>
  <si>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
  </si>
  <si>
    <t>法適用企業</t>
    <rPh sb="0" eb="1">
      <t>ホウ</t>
    </rPh>
    <rPh sb="1" eb="3">
      <t>テキヨウ</t>
    </rPh>
    <rPh sb="3" eb="5">
      <t>キギョウ</t>
    </rPh>
    <phoneticPr fontId="2"/>
  </si>
  <si>
    <t>南紀みらい（株）</t>
    <rPh sb="0" eb="2">
      <t>ナンキ</t>
    </rPh>
    <rPh sb="6" eb="7">
      <t>カブ</t>
    </rPh>
    <phoneticPr fontId="2"/>
  </si>
  <si>
    <t>田辺市土地開発公社</t>
    <rPh sb="0" eb="3">
      <t>タナベシ</t>
    </rPh>
    <rPh sb="3" eb="5">
      <t>トチ</t>
    </rPh>
    <rPh sb="5" eb="7">
      <t>カイハツ</t>
    </rPh>
    <rPh sb="7" eb="9">
      <t>コウシャ</t>
    </rPh>
    <phoneticPr fontId="2"/>
  </si>
  <si>
    <t>（財）龍神村開発公社</t>
    <rPh sb="1" eb="2">
      <t>ザイ</t>
    </rPh>
    <rPh sb="3" eb="6">
      <t>リュウジンムラ</t>
    </rPh>
    <rPh sb="6" eb="8">
      <t>カイハツ</t>
    </rPh>
    <rPh sb="8" eb="10">
      <t>コウシャ</t>
    </rPh>
    <phoneticPr fontId="2"/>
  </si>
  <si>
    <t>（有）龍神温泉元湯</t>
    <rPh sb="1" eb="2">
      <t>ア</t>
    </rPh>
    <rPh sb="3" eb="5">
      <t>リュウジン</t>
    </rPh>
    <rPh sb="5" eb="7">
      <t>オンセン</t>
    </rPh>
    <rPh sb="7" eb="8">
      <t>モト</t>
    </rPh>
    <rPh sb="8" eb="9">
      <t>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</si>
</sst>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80515</c:v>
                </c:pt>
                <c:pt idx="1">
                  <c:v>70931</c:v>
                </c:pt>
                <c:pt idx="2">
                  <c:v>78368</c:v>
                </c:pt>
                <c:pt idx="3">
                  <c:v>61966</c:v>
                </c:pt>
                <c:pt idx="4">
                  <c:v>108647</c:v>
                </c:pt>
              </c:numCache>
            </c:numRef>
          </c:val>
          <c:smooth val="0"/>
        </c:ser>
        <c:dLbls>
          <c:showLegendKey val="0"/>
          <c:showVal val="0"/>
          <c:showCatName val="0"/>
          <c:showSerName val="0"/>
          <c:showPercent val="0"/>
          <c:showBubbleSize val="0"/>
        </c:dLbls>
        <c:marker val="1"/>
        <c:smooth val="0"/>
        <c:axId val="128723584"/>
        <c:axId val="128725760"/>
      </c:lineChart>
      <c:catAx>
        <c:axId val="128723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25760"/>
        <c:crosses val="autoZero"/>
        <c:auto val="1"/>
        <c:lblAlgn val="ctr"/>
        <c:lblOffset val="100"/>
        <c:tickLblSkip val="1"/>
        <c:tickMarkSkip val="1"/>
        <c:noMultiLvlLbl val="0"/>
      </c:catAx>
      <c:valAx>
        <c:axId val="128725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2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1.83</c:v>
                </c:pt>
                <c:pt idx="1">
                  <c:v>2.15</c:v>
                </c:pt>
                <c:pt idx="2">
                  <c:v>3.1</c:v>
                </c:pt>
                <c:pt idx="3">
                  <c:v>4.03</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8.18</c:v>
                </c:pt>
                <c:pt idx="1">
                  <c:v>12.07</c:v>
                </c:pt>
                <c:pt idx="2">
                  <c:v>12.24</c:v>
                </c:pt>
                <c:pt idx="3">
                  <c:v>13.84</c:v>
                </c:pt>
                <c:pt idx="4">
                  <c:v>13.78</c:v>
                </c:pt>
              </c:numCache>
            </c:numRef>
          </c:val>
        </c:ser>
        <c:dLbls>
          <c:showLegendKey val="0"/>
          <c:showVal val="0"/>
          <c:showCatName val="0"/>
          <c:showSerName val="0"/>
          <c:showPercent val="0"/>
          <c:showBubbleSize val="0"/>
        </c:dLbls>
        <c:gapWidth val="250"/>
        <c:overlap val="100"/>
        <c:axId val="136734208"/>
        <c:axId val="13673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2.38</c:v>
                </c:pt>
                <c:pt idx="1">
                  <c:v>9.4700000000000006</c:v>
                </c:pt>
                <c:pt idx="2">
                  <c:v>0.93</c:v>
                </c:pt>
                <c:pt idx="3">
                  <c:v>2.59</c:v>
                </c:pt>
                <c:pt idx="4">
                  <c:v>0.41</c:v>
                </c:pt>
              </c:numCache>
            </c:numRef>
          </c:val>
          <c:smooth val="0"/>
        </c:ser>
        <c:dLbls>
          <c:showLegendKey val="0"/>
          <c:showVal val="0"/>
          <c:showCatName val="0"/>
          <c:showSerName val="0"/>
          <c:showPercent val="0"/>
          <c:showBubbleSize val="0"/>
        </c:dLbls>
        <c:marker val="1"/>
        <c:smooth val="0"/>
        <c:axId val="136734208"/>
        <c:axId val="136736128"/>
      </c:lineChart>
      <c:catAx>
        <c:axId val="1367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736128"/>
        <c:crosses val="autoZero"/>
        <c:auto val="1"/>
        <c:lblAlgn val="ctr"/>
        <c:lblOffset val="100"/>
        <c:tickLblSkip val="1"/>
        <c:tickMarkSkip val="1"/>
        <c:noMultiLvlLbl val="0"/>
      </c:catAx>
      <c:valAx>
        <c:axId val="1367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0.31</c:v>
                </c:pt>
                <c:pt idx="2">
                  <c:v>#N/A</c:v>
                </c:pt>
                <c:pt idx="3">
                  <c:v>0.19</c:v>
                </c:pt>
                <c:pt idx="4">
                  <c:v>#N/A</c:v>
                </c:pt>
                <c:pt idx="5">
                  <c:v>0.04</c:v>
                </c:pt>
                <c:pt idx="6">
                  <c:v>#N/A</c:v>
                </c:pt>
                <c:pt idx="7">
                  <c:v>7.0000000000000007E-2</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2.54</c:v>
                </c:pt>
                <c:pt idx="2">
                  <c:v>#N/A</c:v>
                </c:pt>
                <c:pt idx="3">
                  <c:v>1.27</c:v>
                </c:pt>
                <c:pt idx="4">
                  <c:v>#N/A</c:v>
                </c:pt>
                <c:pt idx="5">
                  <c:v>1.3</c:v>
                </c:pt>
                <c:pt idx="6">
                  <c:v>#N/A</c:v>
                </c:pt>
                <c:pt idx="7">
                  <c:v>0.61</c:v>
                </c:pt>
                <c:pt idx="8">
                  <c:v>#N/A</c:v>
                </c:pt>
                <c:pt idx="9">
                  <c:v>0.13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0.33</c:v>
                </c:pt>
                <c:pt idx="2">
                  <c:v>#N/A</c:v>
                </c:pt>
                <c:pt idx="3">
                  <c:v>0.16</c:v>
                </c:pt>
                <c:pt idx="4">
                  <c:v>#N/A</c:v>
                </c:pt>
                <c:pt idx="5">
                  <c:v>0.06</c:v>
                </c:pt>
                <c:pt idx="6">
                  <c:v>#N/A</c:v>
                </c:pt>
                <c:pt idx="7">
                  <c:v>0.33</c:v>
                </c:pt>
                <c:pt idx="8">
                  <c:v>#N/A</c:v>
                </c:pt>
                <c:pt idx="9">
                  <c:v>0.28999999999999998</c:v>
                </c:pt>
              </c:numCache>
            </c:numRef>
          </c:val>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0.68</c:v>
                </c:pt>
                <c:pt idx="2">
                  <c:v>#N/A</c:v>
                </c:pt>
                <c:pt idx="3">
                  <c:v>0.19</c:v>
                </c:pt>
                <c:pt idx="4">
                  <c:v>#N/A</c:v>
                </c:pt>
                <c:pt idx="5">
                  <c:v>0.2</c:v>
                </c:pt>
                <c:pt idx="6">
                  <c:v>#N/A</c:v>
                </c:pt>
                <c:pt idx="7">
                  <c:v>0.64</c:v>
                </c:pt>
                <c:pt idx="8">
                  <c:v>#N/A</c:v>
                </c:pt>
                <c:pt idx="9">
                  <c:v>0.63</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9.08</c:v>
                </c:pt>
                <c:pt idx="2">
                  <c:v>#N/A</c:v>
                </c:pt>
                <c:pt idx="3">
                  <c:v>8.7799999999999994</c:v>
                </c:pt>
                <c:pt idx="4">
                  <c:v>#N/A</c:v>
                </c:pt>
                <c:pt idx="5">
                  <c:v>8.69</c:v>
                </c:pt>
                <c:pt idx="6">
                  <c:v>#N/A</c:v>
                </c:pt>
                <c:pt idx="7">
                  <c:v>5.22</c:v>
                </c:pt>
                <c:pt idx="8">
                  <c:v>#N/A</c:v>
                </c:pt>
                <c:pt idx="9">
                  <c:v>6.24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3.85</c:v>
                </c:pt>
                <c:pt idx="2">
                  <c:v>#N/A</c:v>
                </c:pt>
                <c:pt idx="3">
                  <c:v>4.21</c:v>
                </c:pt>
                <c:pt idx="4">
                  <c:v>#N/A</c:v>
                </c:pt>
                <c:pt idx="5">
                  <c:v>5.62</c:v>
                </c:pt>
                <c:pt idx="6">
                  <c:v>#N/A</c:v>
                </c:pt>
                <c:pt idx="7">
                  <c:v>6.28</c:v>
                </c:pt>
                <c:pt idx="8">
                  <c:v>#N/A</c:v>
                </c:pt>
                <c:pt idx="9">
                  <c:v>6.63</c:v>
                </c:pt>
              </c:numCache>
            </c:numRef>
          </c:val>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0.16</c:v>
                </c:pt>
                <c:pt idx="1">
                  <c:v>#N/A</c:v>
                </c:pt>
                <c:pt idx="2">
                  <c:v>0.15</c:v>
                </c:pt>
                <c:pt idx="3">
                  <c:v>#N/A</c:v>
                </c:pt>
                <c:pt idx="4">
                  <c:v>0.2</c:v>
                </c:pt>
                <c:pt idx="5">
                  <c:v>#N/A</c:v>
                </c:pt>
                <c:pt idx="6">
                  <c:v>0.17</c:v>
                </c:pt>
                <c:pt idx="7">
                  <c:v>#N/A</c:v>
                </c:pt>
                <c:pt idx="8">
                  <c:v>0.17</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1.59</c:v>
                </c:pt>
                <c:pt idx="1">
                  <c:v>#N/A</c:v>
                </c:pt>
                <c:pt idx="2">
                  <c:v>1.55</c:v>
                </c:pt>
                <c:pt idx="3">
                  <c:v>#N/A</c:v>
                </c:pt>
                <c:pt idx="4">
                  <c:v>1.56</c:v>
                </c:pt>
                <c:pt idx="5">
                  <c:v>#N/A</c:v>
                </c:pt>
                <c:pt idx="6">
                  <c:v>1.55</c:v>
                </c:pt>
                <c:pt idx="7">
                  <c:v>#N/A</c:v>
                </c:pt>
                <c:pt idx="8">
                  <c:v>1.57</c:v>
                </c:pt>
                <c:pt idx="9">
                  <c:v>#N/A</c:v>
                </c:pt>
              </c:numCache>
            </c:numRef>
          </c:val>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2.0499999999999998</c:v>
                </c:pt>
                <c:pt idx="1">
                  <c:v>#N/A</c:v>
                </c:pt>
                <c:pt idx="2">
                  <c:v>2.0699999999999998</c:v>
                </c:pt>
                <c:pt idx="3">
                  <c:v>#N/A</c:v>
                </c:pt>
                <c:pt idx="4">
                  <c:v>2.0499999999999998</c:v>
                </c:pt>
                <c:pt idx="5">
                  <c:v>#N/A</c:v>
                </c:pt>
                <c:pt idx="6">
                  <c:v>2.0699999999999998</c:v>
                </c:pt>
                <c:pt idx="7">
                  <c:v>#N/A</c:v>
                </c:pt>
                <c:pt idx="8">
                  <c:v>2.09</c:v>
                </c:pt>
                <c:pt idx="9">
                  <c:v>#N/A</c:v>
                </c:pt>
              </c:numCache>
            </c:numRef>
          </c:val>
        </c:ser>
        <c:dLbls>
          <c:showLegendKey val="0"/>
          <c:showVal val="0"/>
          <c:showCatName val="0"/>
          <c:showSerName val="0"/>
          <c:showPercent val="0"/>
          <c:showBubbleSize val="0"/>
        </c:dLbls>
        <c:gapWidth val="150"/>
        <c:overlap val="100"/>
        <c:axId val="136838528"/>
        <c:axId val="125322368"/>
      </c:barChart>
      <c:catAx>
        <c:axId val="13683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22368"/>
        <c:crosses val="autoZero"/>
        <c:auto val="1"/>
        <c:lblAlgn val="ctr"/>
        <c:lblOffset val="100"/>
        <c:tickLblSkip val="1"/>
        <c:tickMarkSkip val="1"/>
        <c:noMultiLvlLbl val="0"/>
      </c:catAx>
      <c:valAx>
        <c:axId val="12532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3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4961</c:v>
                </c:pt>
                <c:pt idx="5">
                  <c:v>4573</c:v>
                </c:pt>
                <c:pt idx="8">
                  <c:v>4505</c:v>
                </c:pt>
                <c:pt idx="11">
                  <c:v>4609</c:v>
                </c:pt>
                <c:pt idx="14">
                  <c:v>4633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19</c:v>
                </c:pt>
                <c:pt idx="6">
                  <c:v>123</c:v>
                </c:pt>
                <c:pt idx="9">
                  <c:v>120</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1309</c:v>
                </c:pt>
                <c:pt idx="3">
                  <c:v>593</c:v>
                </c:pt>
                <c:pt idx="6">
                  <c:v>467</c:v>
                </c:pt>
                <c:pt idx="9">
                  <c:v>424</c:v>
                </c:pt>
                <c:pt idx="12">
                  <c:v>427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517</c:v>
                </c:pt>
                <c:pt idx="3">
                  <c:v>519</c:v>
                </c:pt>
                <c:pt idx="6">
                  <c:v>575</c:v>
                </c:pt>
                <c:pt idx="9">
                  <c:v>552</c:v>
                </c:pt>
                <c:pt idx="12">
                  <c:v>576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6726</c:v>
                </c:pt>
                <c:pt idx="3">
                  <c:v>6124</c:v>
                </c:pt>
                <c:pt idx="6">
                  <c:v>5670</c:v>
                </c:pt>
                <c:pt idx="9">
                  <c:v>5909</c:v>
                </c:pt>
                <c:pt idx="12">
                  <c:v>5789</c:v>
                </c:pt>
              </c:numCache>
            </c:numRef>
          </c:val>
        </c:ser>
        <c:dLbls>
          <c:showLegendKey val="0"/>
          <c:showVal val="0"/>
          <c:showCatName val="0"/>
          <c:showSerName val="0"/>
          <c:showPercent val="0"/>
          <c:showBubbleSize val="0"/>
        </c:dLbls>
        <c:gapWidth val="100"/>
        <c:overlap val="100"/>
        <c:axId val="138801536"/>
        <c:axId val="13880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3612</c:v>
                </c:pt>
                <c:pt idx="2">
                  <c:v>#N/A</c:v>
                </c:pt>
                <c:pt idx="3">
                  <c:v>#N/A</c:v>
                </c:pt>
                <c:pt idx="4">
                  <c:v>2682</c:v>
                </c:pt>
                <c:pt idx="5">
                  <c:v>#N/A</c:v>
                </c:pt>
                <c:pt idx="6">
                  <c:v>#N/A</c:v>
                </c:pt>
                <c:pt idx="7">
                  <c:v>2330</c:v>
                </c:pt>
                <c:pt idx="8">
                  <c:v>#N/A</c:v>
                </c:pt>
                <c:pt idx="9">
                  <c:v>#N/A</c:v>
                </c:pt>
                <c:pt idx="10">
                  <c:v>2396</c:v>
                </c:pt>
                <c:pt idx="11">
                  <c:v>#N/A</c:v>
                </c:pt>
                <c:pt idx="12">
                  <c:v>#N/A</c:v>
                </c:pt>
                <c:pt idx="13">
                  <c:v>2177</c:v>
                </c:pt>
                <c:pt idx="14">
                  <c:v>#N/A</c:v>
                </c:pt>
              </c:numCache>
            </c:numRef>
          </c:val>
          <c:smooth val="0"/>
        </c:ser>
        <c:dLbls>
          <c:showLegendKey val="0"/>
          <c:showVal val="0"/>
          <c:showCatName val="0"/>
          <c:showSerName val="0"/>
          <c:showPercent val="0"/>
          <c:showBubbleSize val="0"/>
        </c:dLbls>
        <c:marker val="1"/>
        <c:smooth val="0"/>
        <c:axId val="138801536"/>
        <c:axId val="138803456"/>
      </c:lineChart>
      <c:catAx>
        <c:axId val="1388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03456"/>
        <c:crosses val="autoZero"/>
        <c:auto val="1"/>
        <c:lblAlgn val="ctr"/>
        <c:lblOffset val="100"/>
        <c:tickLblSkip val="1"/>
        <c:tickMarkSkip val="1"/>
        <c:noMultiLvlLbl val="0"/>
      </c:catAx>
      <c:valAx>
        <c:axId val="1388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41015</c:v>
                </c:pt>
                <c:pt idx="5">
                  <c:v>41608</c:v>
                </c:pt>
                <c:pt idx="8">
                  <c:v>41760</c:v>
                </c:pt>
                <c:pt idx="11">
                  <c:v>42532</c:v>
                </c:pt>
                <c:pt idx="14">
                  <c:v>42647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3229</c:v>
                </c:pt>
                <c:pt idx="5">
                  <c:v>2945</c:v>
                </c:pt>
                <c:pt idx="8">
                  <c:v>2617</c:v>
                </c:pt>
                <c:pt idx="11">
                  <c:v>2254</c:v>
                </c:pt>
                <c:pt idx="14">
                  <c:v>1860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11923</c:v>
                </c:pt>
                <c:pt idx="5">
                  <c:v>13243</c:v>
                </c:pt>
                <c:pt idx="8">
                  <c:v>13369</c:v>
                </c:pt>
                <c:pt idx="11">
                  <c:v>14263</c:v>
                </c:pt>
                <c:pt idx="14">
                  <c:v>16663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65</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67</c:v>
                </c:pt>
                <c:pt idx="6">
                  <c:v>286</c:v>
                </c:pt>
                <c:pt idx="9">
                  <c:v>243</c:v>
                </c:pt>
                <c:pt idx="12">
                  <c:v>243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9057</c:v>
                </c:pt>
                <c:pt idx="3">
                  <c:v>8857</c:v>
                </c:pt>
                <c:pt idx="6">
                  <c:v>8672</c:v>
                </c:pt>
                <c:pt idx="9">
                  <c:v>8483</c:v>
                </c:pt>
                <c:pt idx="12">
                  <c:v>8099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4490</c:v>
                </c:pt>
                <c:pt idx="3">
                  <c:v>3960</c:v>
                </c:pt>
                <c:pt idx="6">
                  <c:v>3551</c:v>
                </c:pt>
                <c:pt idx="9">
                  <c:v>3190</c:v>
                </c:pt>
                <c:pt idx="12">
                  <c:v>3492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7494</c:v>
                </c:pt>
                <c:pt idx="3">
                  <c:v>6782</c:v>
                </c:pt>
                <c:pt idx="6">
                  <c:v>6239</c:v>
                </c:pt>
                <c:pt idx="9">
                  <c:v>6180</c:v>
                </c:pt>
                <c:pt idx="12">
                  <c:v>6042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324</c:v>
                </c:pt>
                <c:pt idx="3">
                  <c:v>220</c:v>
                </c:pt>
                <c:pt idx="6">
                  <c:v>116</c:v>
                </c:pt>
                <c:pt idx="9">
                  <c:v>9</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53901</c:v>
                </c:pt>
                <c:pt idx="3">
                  <c:v>52082</c:v>
                </c:pt>
                <c:pt idx="6">
                  <c:v>52094</c:v>
                </c:pt>
                <c:pt idx="9">
                  <c:v>51139</c:v>
                </c:pt>
                <c:pt idx="12">
                  <c:v>51316</c:v>
                </c:pt>
              </c:numCache>
            </c:numRef>
          </c:val>
        </c:ser>
        <c:dLbls>
          <c:showLegendKey val="0"/>
          <c:showVal val="0"/>
          <c:showCatName val="0"/>
          <c:showSerName val="0"/>
          <c:showPercent val="0"/>
          <c:showBubbleSize val="0"/>
        </c:dLbls>
        <c:gapWidth val="100"/>
        <c:overlap val="100"/>
        <c:axId val="136913664"/>
        <c:axId val="13691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19163</c:v>
                </c:pt>
                <c:pt idx="2">
                  <c:v>#N/A</c:v>
                </c:pt>
                <c:pt idx="3">
                  <c:v>#N/A</c:v>
                </c:pt>
                <c:pt idx="4">
                  <c:v>14173</c:v>
                </c:pt>
                <c:pt idx="5">
                  <c:v>#N/A</c:v>
                </c:pt>
                <c:pt idx="6">
                  <c:v>#N/A</c:v>
                </c:pt>
                <c:pt idx="7">
                  <c:v>13212</c:v>
                </c:pt>
                <c:pt idx="8">
                  <c:v>#N/A</c:v>
                </c:pt>
                <c:pt idx="9">
                  <c:v>#N/A</c:v>
                </c:pt>
                <c:pt idx="10">
                  <c:v>10195</c:v>
                </c:pt>
                <c:pt idx="11">
                  <c:v>#N/A</c:v>
                </c:pt>
                <c:pt idx="12">
                  <c:v>#N/A</c:v>
                </c:pt>
                <c:pt idx="13">
                  <c:v>8026</c:v>
                </c:pt>
                <c:pt idx="14">
                  <c:v>#N/A</c:v>
                </c:pt>
              </c:numCache>
            </c:numRef>
          </c:val>
          <c:smooth val="0"/>
        </c:ser>
        <c:dLbls>
          <c:showLegendKey val="0"/>
          <c:showVal val="0"/>
          <c:showCatName val="0"/>
          <c:showSerName val="0"/>
          <c:showPercent val="0"/>
          <c:showBubbleSize val="0"/>
        </c:dLbls>
        <c:marker val="1"/>
        <c:smooth val="0"/>
        <c:axId val="136913664"/>
        <c:axId val="136915584"/>
      </c:lineChart>
      <c:catAx>
        <c:axId val="1369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15584"/>
        <c:crosses val="autoZero"/>
        <c:auto val="1"/>
        <c:lblAlgn val="ctr"/>
        <c:lblOffset val="100"/>
        <c:tickLblSkip val="1"/>
        <c:tickMarkSkip val="1"/>
        <c:noMultiLvlLbl val="0"/>
      </c:catAx>
      <c:valAx>
        <c:axId val="13691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79,631
79,371
1,026.77
51,619,511
49,966,441
1,069,977
24,473,770
51,316,055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39.7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過疎化・少子高齢化が進む中、本市においては、</a:t>
          </a:r>
          <a:r>
            <a:rPr lang="en-US" altLang="ja-JP" sz="1100">
              <a:solidFill>
                <a:schemeClr val="dk1"/>
              </a:solidFill>
              <a:effectLst/>
              <a:latin typeface="+mn-lt"/>
              <a:ea typeface="+mn-ea"/>
              <a:cs typeface="+mn-cs"/>
            </a:rPr>
            <a:t>0.38</a:t>
          </a:r>
          <a:r>
            <a:rPr lang="ja-JP" altLang="ja-JP" sz="1100">
              <a:solidFill>
                <a:schemeClr val="dk1"/>
              </a:solidFill>
              <a:effectLst/>
              <a:latin typeface="+mn-lt"/>
              <a:ea typeface="+mn-ea"/>
              <a:cs typeface="+mn-cs"/>
            </a:rPr>
            <a:t>と類似団体や全国市町村平均と比較しても下回っているため、引き続き、行政改革大綱に基づき、事務事業の見直しや経常経費の削減とともに、徴収率の向上、自主財源の確保など、財政基盤の強化に向け積極的な取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34925</xdr:rowOff>
    </xdr:to>
    <xdr:cxnSp macro="">
      <xdr:nvCxnSpPr>
        <xdr:cNvPr id="77" name="直線コネクタ 76"/>
        <xdr:cNvCxnSpPr/>
      </xdr:nvCxnSpPr>
      <xdr:spPr>
        <a:xfrm>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類似団体や全国市町村平均と比較して高率で推移していましたが、平成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以降は全国平均を下回り、平成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年度には</a:t>
          </a:r>
          <a:r>
            <a:rPr lang="ja-JP" altLang="ja-JP" sz="1100">
              <a:solidFill>
                <a:schemeClr val="dk1"/>
              </a:solidFill>
              <a:effectLst/>
              <a:latin typeface="+mn-lt"/>
              <a:ea typeface="+mn-ea"/>
              <a:cs typeface="+mn-cs"/>
            </a:rPr>
            <a:t>地方税の減少や公債費の増加から</a:t>
          </a:r>
          <a:r>
            <a:rPr lang="en-US" altLang="ja-JP" sz="1100">
              <a:solidFill>
                <a:schemeClr val="dk1"/>
              </a:solidFill>
              <a:effectLst/>
              <a:latin typeface="+mn-lt"/>
              <a:ea typeface="+mn-ea"/>
              <a:cs typeface="+mn-cs"/>
            </a:rPr>
            <a:t>90.2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となったものの、平成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年度は、個人市民税や普通交付税及び臨時財政対策債の増加等により、</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88.8%</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今後も引き続き、公債費負担適正化計画に基づき、地方債の計画的な発行に努めるとともに、定員管理の適正化や経費の削減・合理化など、行政改革を推進する。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1694</xdr:rowOff>
    </xdr:to>
    <xdr:cxnSp macro="">
      <xdr:nvCxnSpPr>
        <xdr:cNvPr id="131" name="直線コネクタ 130"/>
        <xdr:cNvCxnSpPr/>
      </xdr:nvCxnSpPr>
      <xdr:spPr>
        <a:xfrm flipV="1">
          <a:off x="4114800" y="107467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88688</xdr:rowOff>
    </xdr:from>
    <xdr:to>
      <xdr:col>6</xdr:col>
      <xdr:colOff>0</xdr:colOff>
      <xdr:row>63</xdr:row>
      <xdr:rowOff>1694</xdr:rowOff>
    </xdr:to>
    <xdr:cxnSp macro="">
      <xdr:nvCxnSpPr>
        <xdr:cNvPr id="134" name="直線コネクタ 133"/>
        <xdr:cNvCxnSpPr/>
      </xdr:nvCxnSpPr>
      <xdr:spPr>
        <a:xfrm>
          <a:off x="3225800" y="1071858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64558</xdr:rowOff>
    </xdr:from>
    <xdr:to>
      <xdr:col>4</xdr:col>
      <xdr:colOff>482600</xdr:colOff>
      <xdr:row>62</xdr:row>
      <xdr:rowOff>88688</xdr:rowOff>
    </xdr:to>
    <xdr:cxnSp macro="">
      <xdr:nvCxnSpPr>
        <xdr:cNvPr id="137" name="直線コネクタ 136"/>
        <xdr:cNvCxnSpPr/>
      </xdr:nvCxnSpPr>
      <xdr:spPr>
        <a:xfrm>
          <a:off x="2336800" y="106944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64558</xdr:rowOff>
    </xdr:from>
    <xdr:to>
      <xdr:col>3</xdr:col>
      <xdr:colOff>279400</xdr:colOff>
      <xdr:row>63</xdr:row>
      <xdr:rowOff>162560</xdr:rowOff>
    </xdr:to>
    <xdr:cxnSp macro="">
      <xdr:nvCxnSpPr>
        <xdr:cNvPr id="140" name="直線コネクタ 139"/>
        <xdr:cNvCxnSpPr/>
      </xdr:nvCxnSpPr>
      <xdr:spPr>
        <a:xfrm flipV="1">
          <a:off x="1447800" y="1069445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0" name="円/楕円 149"/>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1"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3" name="テキスト ボックス 152"/>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37888</xdr:rowOff>
    </xdr:from>
    <xdr:to>
      <xdr:col>4</xdr:col>
      <xdr:colOff>533400</xdr:colOff>
      <xdr:row>62</xdr:row>
      <xdr:rowOff>139488</xdr:rowOff>
    </xdr:to>
    <xdr:sp macro="" textlink="">
      <xdr:nvSpPr>
        <xdr:cNvPr id="154" name="円/楕円 153"/>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149665</xdr:rowOff>
    </xdr:from>
    <xdr:ext cx="762000" cy="259045"/>
    <xdr:sp macro="" textlink="">
      <xdr:nvSpPr>
        <xdr:cNvPr id="155" name="テキスト ボックス 154"/>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13758</xdr:rowOff>
    </xdr:from>
    <xdr:to>
      <xdr:col>3</xdr:col>
      <xdr:colOff>330200</xdr:colOff>
      <xdr:row>62</xdr:row>
      <xdr:rowOff>115358</xdr:rowOff>
    </xdr:to>
    <xdr:sp macro="" textlink="">
      <xdr:nvSpPr>
        <xdr:cNvPr id="156" name="円/楕円 155"/>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125535</xdr:rowOff>
    </xdr:from>
    <xdr:ext cx="762000" cy="259045"/>
    <xdr:sp macro="" textlink="">
      <xdr:nvSpPr>
        <xdr:cNvPr id="157" name="テキスト ボックス 156"/>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市町村が合併し、和歌山県全域の約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％、県内第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位の広大な面積を有</a:t>
          </a:r>
          <a:r>
            <a:rPr lang="ja-JP" altLang="en-US" sz="1100">
              <a:solidFill>
                <a:schemeClr val="dk1"/>
              </a:solidFill>
              <a:effectLst/>
              <a:latin typeface="+mn-lt"/>
              <a:ea typeface="+mn-ea"/>
              <a:cs typeface="+mn-cs"/>
            </a:rPr>
            <a:t>することや</a:t>
          </a:r>
          <a:r>
            <a:rPr lang="ja-JP" altLang="ja-JP" sz="1100">
              <a:solidFill>
                <a:schemeClr val="dk1"/>
              </a:solidFill>
              <a:effectLst/>
              <a:latin typeface="+mn-lt"/>
              <a:ea typeface="+mn-ea"/>
              <a:cs typeface="+mn-cs"/>
            </a:rPr>
            <a:t>、旧町村単位に</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つの行政局を配置して</a:t>
          </a:r>
          <a:r>
            <a:rPr lang="ja-JP" altLang="en-US" sz="1100">
              <a:solidFill>
                <a:schemeClr val="dk1"/>
              </a:solidFill>
              <a:effectLst/>
              <a:latin typeface="+mn-lt"/>
              <a:ea typeface="+mn-ea"/>
              <a:cs typeface="+mn-cs"/>
            </a:rPr>
            <a:t>いることなどから、人件費・物件費等については、類似団体や全国平均と比較して上回っている状況にある。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は、人件費は</a:t>
          </a:r>
          <a:r>
            <a:rPr lang="ja-JP" altLang="en-US" sz="1100">
              <a:solidFill>
                <a:schemeClr val="dk1"/>
              </a:solidFill>
              <a:effectLst/>
              <a:latin typeface="+mn-lt"/>
              <a:ea typeface="+mn-ea"/>
              <a:cs typeface="+mn-cs"/>
            </a:rPr>
            <a:t>国家公務員の給与削減措置に準じた</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月までの給与減額や</a:t>
          </a:r>
          <a:r>
            <a:rPr lang="ja-JP" altLang="ja-JP" sz="1100">
              <a:solidFill>
                <a:schemeClr val="dk1"/>
              </a:solidFill>
              <a:effectLst/>
              <a:latin typeface="+mn-lt"/>
              <a:ea typeface="+mn-ea"/>
              <a:cs typeface="+mn-cs"/>
            </a:rPr>
            <a:t>職員数の減等により減少</a:t>
          </a:r>
          <a:r>
            <a:rPr lang="ja-JP" altLang="en-US" sz="1100">
              <a:solidFill>
                <a:schemeClr val="dk1"/>
              </a:solidFill>
              <a:effectLst/>
              <a:latin typeface="+mn-lt"/>
              <a:ea typeface="+mn-ea"/>
              <a:cs typeface="+mn-cs"/>
            </a:rPr>
            <a:t>しているものの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電気料金の値上げに伴う光熱費の増加等による物件費の増加</a:t>
          </a:r>
          <a:r>
            <a:rPr lang="ja-JP" altLang="ja-JP" sz="1100">
              <a:solidFill>
                <a:schemeClr val="dk1"/>
              </a:solidFill>
              <a:effectLst/>
              <a:latin typeface="+mn-lt"/>
              <a:ea typeface="+mn-ea"/>
              <a:cs typeface="+mn-cs"/>
            </a:rPr>
            <a:t>などから、前年度と比較して</a:t>
          </a:r>
          <a:r>
            <a:rPr lang="ja-JP" altLang="en-US" sz="1100">
              <a:solidFill>
                <a:schemeClr val="dk1"/>
              </a:solidFill>
              <a:effectLst/>
              <a:latin typeface="+mn-lt"/>
              <a:ea typeface="+mn-ea"/>
              <a:cs typeface="+mn-cs"/>
            </a:rPr>
            <a:t>微増</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、依然として、類似団体や全国市町村平均よりも高水準で推移しており、今後も定員管理の適正化や経費の抑制等に努める。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124656</xdr:rowOff>
    </xdr:from>
    <xdr:to>
      <xdr:col>7</xdr:col>
      <xdr:colOff>152400</xdr:colOff>
      <xdr:row>81</xdr:row>
      <xdr:rowOff>126457</xdr:rowOff>
    </xdr:to>
    <xdr:cxnSp macro="">
      <xdr:nvCxnSpPr>
        <xdr:cNvPr id="195" name="直線コネクタ 194"/>
        <xdr:cNvCxnSpPr/>
      </xdr:nvCxnSpPr>
      <xdr:spPr>
        <a:xfrm>
          <a:off x="4114800" y="14012106"/>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124656</xdr:rowOff>
    </xdr:from>
    <xdr:to>
      <xdr:col>6</xdr:col>
      <xdr:colOff>0</xdr:colOff>
      <xdr:row>81</xdr:row>
      <xdr:rowOff>133593</xdr:rowOff>
    </xdr:to>
    <xdr:cxnSp macro="">
      <xdr:nvCxnSpPr>
        <xdr:cNvPr id="198" name="直線コネクタ 197"/>
        <xdr:cNvCxnSpPr/>
      </xdr:nvCxnSpPr>
      <xdr:spPr>
        <a:xfrm flipV="1">
          <a:off x="3225800" y="14012106"/>
          <a:ext cx="8890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118146</xdr:rowOff>
    </xdr:from>
    <xdr:to>
      <xdr:col>4</xdr:col>
      <xdr:colOff>482600</xdr:colOff>
      <xdr:row>81</xdr:row>
      <xdr:rowOff>133593</xdr:rowOff>
    </xdr:to>
    <xdr:cxnSp macro="">
      <xdr:nvCxnSpPr>
        <xdr:cNvPr id="201" name="直線コネクタ 200"/>
        <xdr:cNvCxnSpPr/>
      </xdr:nvCxnSpPr>
      <xdr:spPr>
        <a:xfrm>
          <a:off x="2336800" y="14005596"/>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116794</xdr:rowOff>
    </xdr:from>
    <xdr:to>
      <xdr:col>3</xdr:col>
      <xdr:colOff>279400</xdr:colOff>
      <xdr:row>81</xdr:row>
      <xdr:rowOff>118146</xdr:rowOff>
    </xdr:to>
    <xdr:cxnSp macro="">
      <xdr:nvCxnSpPr>
        <xdr:cNvPr id="204" name="直線コネクタ 203"/>
        <xdr:cNvCxnSpPr/>
      </xdr:nvCxnSpPr>
      <xdr:spPr>
        <a:xfrm>
          <a:off x="1447800" y="14004244"/>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75657</xdr:rowOff>
    </xdr:from>
    <xdr:to>
      <xdr:col>7</xdr:col>
      <xdr:colOff>203200</xdr:colOff>
      <xdr:row>82</xdr:row>
      <xdr:rowOff>5807</xdr:rowOff>
    </xdr:to>
    <xdr:sp macro="" textlink="">
      <xdr:nvSpPr>
        <xdr:cNvPr id="214" name="円/楕円 213"/>
        <xdr:cNvSpPr/>
      </xdr:nvSpPr>
      <xdr:spPr>
        <a:xfrm>
          <a:off x="4902200" y="139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47734</xdr:rowOff>
    </xdr:from>
    <xdr:ext cx="762000" cy="259045"/>
    <xdr:sp macro="" textlink="">
      <xdr:nvSpPr>
        <xdr:cNvPr id="215" name="人件費・物件費等の状況該当値テキスト"/>
        <xdr:cNvSpPr txBox="1"/>
      </xdr:nvSpPr>
      <xdr:spPr>
        <a:xfrm>
          <a:off x="5041900" y="139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73856</xdr:rowOff>
    </xdr:from>
    <xdr:to>
      <xdr:col>6</xdr:col>
      <xdr:colOff>50800</xdr:colOff>
      <xdr:row>82</xdr:row>
      <xdr:rowOff>4006</xdr:rowOff>
    </xdr:to>
    <xdr:sp macro="" textlink="">
      <xdr:nvSpPr>
        <xdr:cNvPr id="216" name="円/楕円 215"/>
        <xdr:cNvSpPr/>
      </xdr:nvSpPr>
      <xdr:spPr>
        <a:xfrm>
          <a:off x="4064000" y="139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160233</xdr:rowOff>
    </xdr:from>
    <xdr:ext cx="736600" cy="259045"/>
    <xdr:sp macro="" textlink="">
      <xdr:nvSpPr>
        <xdr:cNvPr id="217" name="テキスト ボックス 216"/>
        <xdr:cNvSpPr txBox="1"/>
      </xdr:nvSpPr>
      <xdr:spPr>
        <a:xfrm>
          <a:off x="3733800" y="1404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82793</xdr:rowOff>
    </xdr:from>
    <xdr:to>
      <xdr:col>4</xdr:col>
      <xdr:colOff>533400</xdr:colOff>
      <xdr:row>82</xdr:row>
      <xdr:rowOff>12943</xdr:rowOff>
    </xdr:to>
    <xdr:sp macro="" textlink="">
      <xdr:nvSpPr>
        <xdr:cNvPr id="218" name="円/楕円 217"/>
        <xdr:cNvSpPr/>
      </xdr:nvSpPr>
      <xdr:spPr>
        <a:xfrm>
          <a:off x="3175000" y="139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169170</xdr:rowOff>
    </xdr:from>
    <xdr:ext cx="762000" cy="259045"/>
    <xdr:sp macro="" textlink="">
      <xdr:nvSpPr>
        <xdr:cNvPr id="219" name="テキスト ボックス 218"/>
        <xdr:cNvSpPr txBox="1"/>
      </xdr:nvSpPr>
      <xdr:spPr>
        <a:xfrm>
          <a:off x="2844800" y="1405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67346</xdr:rowOff>
    </xdr:from>
    <xdr:to>
      <xdr:col>3</xdr:col>
      <xdr:colOff>330200</xdr:colOff>
      <xdr:row>81</xdr:row>
      <xdr:rowOff>168946</xdr:rowOff>
    </xdr:to>
    <xdr:sp macro="" textlink="">
      <xdr:nvSpPr>
        <xdr:cNvPr id="220" name="円/楕円 219"/>
        <xdr:cNvSpPr/>
      </xdr:nvSpPr>
      <xdr:spPr>
        <a:xfrm>
          <a:off x="2286000" y="139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153723</xdr:rowOff>
    </xdr:from>
    <xdr:ext cx="762000" cy="259045"/>
    <xdr:sp macro="" textlink="">
      <xdr:nvSpPr>
        <xdr:cNvPr id="221" name="テキスト ボックス 220"/>
        <xdr:cNvSpPr txBox="1"/>
      </xdr:nvSpPr>
      <xdr:spPr>
        <a:xfrm>
          <a:off x="1955800" y="140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65994</xdr:rowOff>
    </xdr:from>
    <xdr:to>
      <xdr:col>2</xdr:col>
      <xdr:colOff>127000</xdr:colOff>
      <xdr:row>81</xdr:row>
      <xdr:rowOff>167594</xdr:rowOff>
    </xdr:to>
    <xdr:sp macro="" textlink="">
      <xdr:nvSpPr>
        <xdr:cNvPr id="222" name="円/楕円 221"/>
        <xdr:cNvSpPr/>
      </xdr:nvSpPr>
      <xdr:spPr>
        <a:xfrm>
          <a:off x="1397000" y="139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152371</xdr:rowOff>
    </xdr:from>
    <xdr:ext cx="762000" cy="259045"/>
    <xdr:sp macro="" textlink="">
      <xdr:nvSpPr>
        <xdr:cNvPr id="223" name="テキスト ボックス 222"/>
        <xdr:cNvSpPr txBox="1"/>
      </xdr:nvSpPr>
      <xdr:spPr>
        <a:xfrm>
          <a:off x="1066800" y="1403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類似団体や全国市町村平均と比較して上回った状況にあり、今後も引き続き、給与体系の調整等を含め、適正化に努める。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89</xdr:row>
      <xdr:rowOff>35379</xdr:rowOff>
    </xdr:to>
    <xdr:cxnSp macro="">
      <xdr:nvCxnSpPr>
        <xdr:cNvPr id="259" name="直線コネクタ 258"/>
        <xdr:cNvCxnSpPr/>
      </xdr:nvCxnSpPr>
      <xdr:spPr>
        <a:xfrm flipV="1">
          <a:off x="16179800" y="14742886"/>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35379</xdr:rowOff>
    </xdr:from>
    <xdr:to>
      <xdr:col>23</xdr:col>
      <xdr:colOff>406400</xdr:colOff>
      <xdr:row>89</xdr:row>
      <xdr:rowOff>76744</xdr:rowOff>
    </xdr:to>
    <xdr:cxnSp macro="">
      <xdr:nvCxnSpPr>
        <xdr:cNvPr id="262" name="直線コネクタ 261"/>
        <xdr:cNvCxnSpPr/>
      </xdr:nvCxnSpPr>
      <xdr:spPr>
        <a:xfrm flipV="1">
          <a:off x="15290800" y="1529442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25763</xdr:rowOff>
    </xdr:from>
    <xdr:to>
      <xdr:col>22</xdr:col>
      <xdr:colOff>203200</xdr:colOff>
      <xdr:row>89</xdr:row>
      <xdr:rowOff>76744</xdr:rowOff>
    </xdr:to>
    <xdr:cxnSp macro="">
      <xdr:nvCxnSpPr>
        <xdr:cNvPr id="265" name="直線コネクタ 264"/>
        <xdr:cNvCxnSpPr/>
      </xdr:nvCxnSpPr>
      <xdr:spPr>
        <a:xfrm>
          <a:off x="14401800" y="14770463"/>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25763</xdr:rowOff>
    </xdr:from>
    <xdr:to>
      <xdr:col>21</xdr:col>
      <xdr:colOff>0</xdr:colOff>
      <xdr:row>86</xdr:row>
      <xdr:rowOff>53339</xdr:rowOff>
    </xdr:to>
    <xdr:cxnSp macro="">
      <xdr:nvCxnSpPr>
        <xdr:cNvPr id="268" name="直線コネクタ 267"/>
        <xdr:cNvCxnSpPr/>
      </xdr:nvCxnSpPr>
      <xdr:spPr>
        <a:xfrm flipV="1">
          <a:off x="13512800" y="14770463"/>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8" name="円/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80" name="円/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25944</xdr:rowOff>
    </xdr:from>
    <xdr:to>
      <xdr:col>22</xdr:col>
      <xdr:colOff>254000</xdr:colOff>
      <xdr:row>89</xdr:row>
      <xdr:rowOff>127544</xdr:rowOff>
    </xdr:to>
    <xdr:sp macro="" textlink="">
      <xdr:nvSpPr>
        <xdr:cNvPr id="282" name="円/楕円 281"/>
        <xdr:cNvSpPr/>
      </xdr:nvSpPr>
      <xdr:spPr>
        <a:xfrm>
          <a:off x="15240000" y="15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112321</xdr:rowOff>
    </xdr:from>
    <xdr:ext cx="762000" cy="259045"/>
    <xdr:sp macro="" textlink="">
      <xdr:nvSpPr>
        <xdr:cNvPr id="283" name="テキスト ボックス 282"/>
        <xdr:cNvSpPr txBox="1"/>
      </xdr:nvSpPr>
      <xdr:spPr>
        <a:xfrm>
          <a:off x="14909800" y="153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146413</xdr:rowOff>
    </xdr:from>
    <xdr:to>
      <xdr:col>21</xdr:col>
      <xdr:colOff>50800</xdr:colOff>
      <xdr:row>86</xdr:row>
      <xdr:rowOff>76563</xdr:rowOff>
    </xdr:to>
    <xdr:sp macro="" textlink="">
      <xdr:nvSpPr>
        <xdr:cNvPr id="284" name="円/楕円 283"/>
        <xdr:cNvSpPr/>
      </xdr:nvSpPr>
      <xdr:spPr>
        <a:xfrm>
          <a:off x="14351000" y="147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61340</xdr:rowOff>
    </xdr:from>
    <xdr:ext cx="762000" cy="259045"/>
    <xdr:sp macro="" textlink="">
      <xdr:nvSpPr>
        <xdr:cNvPr id="285" name="テキスト ボックス 284"/>
        <xdr:cNvSpPr txBox="1"/>
      </xdr:nvSpPr>
      <xdr:spPr>
        <a:xfrm>
          <a:off x="14020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6" name="円/楕円 285"/>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7" name="テキスト ボックス 286"/>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定員適正化計画に基づき、計画的に職員数の削減に取り組んでいるものの、平成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市町村が合併し、和歌山県全域の約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％、県内第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位の広大な面積を有することから、旧町村単位に</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つの行政局を配置していることや、隣接する上富田町から消防業務を受託していることなどから、類似団体や全国市町村平均と比較して上回っている状況にある。今後も引き続き、計画を推進し、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98455</xdr:rowOff>
    </xdr:from>
    <xdr:to>
      <xdr:col>24</xdr:col>
      <xdr:colOff>558800</xdr:colOff>
      <xdr:row>62</xdr:row>
      <xdr:rowOff>112244</xdr:rowOff>
    </xdr:to>
    <xdr:cxnSp macro="">
      <xdr:nvCxnSpPr>
        <xdr:cNvPr id="324" name="直線コネクタ 323"/>
        <xdr:cNvCxnSpPr/>
      </xdr:nvCxnSpPr>
      <xdr:spPr>
        <a:xfrm flipV="1">
          <a:off x="16179800" y="1072835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112244</xdr:rowOff>
    </xdr:from>
    <xdr:to>
      <xdr:col>23</xdr:col>
      <xdr:colOff>406400</xdr:colOff>
      <xdr:row>62</xdr:row>
      <xdr:rowOff>117989</xdr:rowOff>
    </xdr:to>
    <xdr:cxnSp macro="">
      <xdr:nvCxnSpPr>
        <xdr:cNvPr id="327" name="直線コネクタ 326"/>
        <xdr:cNvCxnSpPr/>
      </xdr:nvCxnSpPr>
      <xdr:spPr>
        <a:xfrm flipV="1">
          <a:off x="15290800" y="1074214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62</xdr:row>
      <xdr:rowOff>117989</xdr:rowOff>
    </xdr:to>
    <xdr:cxnSp macro="">
      <xdr:nvCxnSpPr>
        <xdr:cNvPr id="330" name="直線コネクタ 329"/>
        <xdr:cNvCxnSpPr/>
      </xdr:nvCxnSpPr>
      <xdr:spPr>
        <a:xfrm>
          <a:off x="14401800" y="1074674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116840</xdr:rowOff>
    </xdr:to>
    <xdr:cxnSp macro="">
      <xdr:nvCxnSpPr>
        <xdr:cNvPr id="333" name="直線コネクタ 332"/>
        <xdr:cNvCxnSpPr/>
      </xdr:nvCxnSpPr>
      <xdr:spPr>
        <a:xfrm>
          <a:off x="13512800" y="1074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47655</xdr:rowOff>
    </xdr:from>
    <xdr:to>
      <xdr:col>24</xdr:col>
      <xdr:colOff>609600</xdr:colOff>
      <xdr:row>62</xdr:row>
      <xdr:rowOff>149255</xdr:rowOff>
    </xdr:to>
    <xdr:sp macro="" textlink="">
      <xdr:nvSpPr>
        <xdr:cNvPr id="343" name="円/楕円 342"/>
        <xdr:cNvSpPr/>
      </xdr:nvSpPr>
      <xdr:spPr>
        <a:xfrm>
          <a:off x="169672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19732</xdr:rowOff>
    </xdr:from>
    <xdr:ext cx="762000" cy="259045"/>
    <xdr:sp macro="" textlink="">
      <xdr:nvSpPr>
        <xdr:cNvPr id="344" name="定員管理の状況該当値テキスト"/>
        <xdr:cNvSpPr txBox="1"/>
      </xdr:nvSpPr>
      <xdr:spPr>
        <a:xfrm>
          <a:off x="17106900" y="1064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61444</xdr:rowOff>
    </xdr:from>
    <xdr:to>
      <xdr:col>23</xdr:col>
      <xdr:colOff>457200</xdr:colOff>
      <xdr:row>62</xdr:row>
      <xdr:rowOff>163044</xdr:rowOff>
    </xdr:to>
    <xdr:sp macro="" textlink="">
      <xdr:nvSpPr>
        <xdr:cNvPr id="345" name="円/楕円 344"/>
        <xdr:cNvSpPr/>
      </xdr:nvSpPr>
      <xdr:spPr>
        <a:xfrm>
          <a:off x="16129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147821</xdr:rowOff>
    </xdr:from>
    <xdr:ext cx="736600" cy="259045"/>
    <xdr:sp macro="" textlink="">
      <xdr:nvSpPr>
        <xdr:cNvPr id="346" name="テキスト ボックス 345"/>
        <xdr:cNvSpPr txBox="1"/>
      </xdr:nvSpPr>
      <xdr:spPr>
        <a:xfrm>
          <a:off x="15798800" y="1077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67189</xdr:rowOff>
    </xdr:from>
    <xdr:to>
      <xdr:col>22</xdr:col>
      <xdr:colOff>254000</xdr:colOff>
      <xdr:row>62</xdr:row>
      <xdr:rowOff>168789</xdr:rowOff>
    </xdr:to>
    <xdr:sp macro="" textlink="">
      <xdr:nvSpPr>
        <xdr:cNvPr id="347" name="円/楕円 346"/>
        <xdr:cNvSpPr/>
      </xdr:nvSpPr>
      <xdr:spPr>
        <a:xfrm>
          <a:off x="15240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153566</xdr:rowOff>
    </xdr:from>
    <xdr:ext cx="762000" cy="259045"/>
    <xdr:sp macro="" textlink="">
      <xdr:nvSpPr>
        <xdr:cNvPr id="348" name="テキスト ボックス 347"/>
        <xdr:cNvSpPr txBox="1"/>
      </xdr:nvSpPr>
      <xdr:spPr>
        <a:xfrm>
          <a:off x="14909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66040</xdr:rowOff>
    </xdr:from>
    <xdr:to>
      <xdr:col>21</xdr:col>
      <xdr:colOff>50800</xdr:colOff>
      <xdr:row>62</xdr:row>
      <xdr:rowOff>167640</xdr:rowOff>
    </xdr:to>
    <xdr:sp macro="" textlink="">
      <xdr:nvSpPr>
        <xdr:cNvPr id="349" name="円/楕円 348"/>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152417</xdr:rowOff>
    </xdr:from>
    <xdr:ext cx="762000" cy="259045"/>
    <xdr:sp macro="" textlink="">
      <xdr:nvSpPr>
        <xdr:cNvPr id="350" name="テキスト ボックス 349"/>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51" name="円/楕円 350"/>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2" name="テキスト ボックス 35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これまで生活基盤に係る各種大型事業の財源として発行した地方債の元利償還金や準元利償還金に加え、紀南病院の移転整備に伴う建設債償還等に係る負担金が要因となり、類似団体や全国市町村平均と比較して、高率で推移していましたが、一般廃棄物事業債等の定期償還額の減少、補償金免除繰上償還制度の活用や民間資金の繰上償還の実施、また紀南病院の移転整備に伴う建設債償還が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年度で終了、田辺市周辺衛生施設組合の</a:t>
          </a:r>
          <a:r>
            <a:rPr lang="ja-JP" altLang="en-US" sz="1100">
              <a:solidFill>
                <a:schemeClr val="dk1"/>
              </a:solidFill>
              <a:effectLst/>
              <a:latin typeface="+mn-lt"/>
              <a:ea typeface="+mn-ea"/>
              <a:cs typeface="+mn-cs"/>
            </a:rPr>
            <a:t>施設建設に係る地方債の</a:t>
          </a:r>
          <a:r>
            <a:rPr lang="ja-JP" altLang="ja-JP" sz="1100">
              <a:solidFill>
                <a:schemeClr val="dk1"/>
              </a:solidFill>
              <a:effectLst/>
              <a:latin typeface="+mn-lt"/>
              <a:ea typeface="+mn-ea"/>
              <a:cs typeface="+mn-cs"/>
            </a:rPr>
            <a:t>元利償還</a:t>
          </a:r>
          <a:r>
            <a:rPr lang="ja-JP" altLang="en-US" sz="1100">
              <a:solidFill>
                <a:schemeClr val="dk1"/>
              </a:solidFill>
              <a:effectLst/>
              <a:latin typeface="+mn-lt"/>
              <a:ea typeface="+mn-ea"/>
              <a:cs typeface="+mn-cs"/>
            </a:rPr>
            <a:t>額が平成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年度に減少する</a:t>
          </a:r>
          <a:r>
            <a:rPr lang="ja-JP" altLang="ja-JP" sz="1100">
              <a:solidFill>
                <a:schemeClr val="dk1"/>
              </a:solidFill>
              <a:effectLst/>
              <a:latin typeface="+mn-lt"/>
              <a:ea typeface="+mn-ea"/>
              <a:cs typeface="+mn-cs"/>
            </a:rPr>
            <a:t>などにより、一定改善しており、平成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11.4</a:t>
          </a:r>
          <a:r>
            <a:rPr lang="ja-JP" altLang="ja-JP" sz="1100">
              <a:solidFill>
                <a:schemeClr val="dk1"/>
              </a:solidFill>
              <a:effectLst/>
              <a:latin typeface="+mn-lt"/>
              <a:ea typeface="+mn-ea"/>
              <a:cs typeface="+mn-cs"/>
            </a:rPr>
            <a:t>％となっている。今後も更なる改善に向け、公債費負担適正化計画に基づき、地方債の計画的な発行に努めるなど、適正に取り組んでいく。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40005</xdr:rowOff>
    </xdr:from>
    <xdr:to>
      <xdr:col>24</xdr:col>
      <xdr:colOff>558800</xdr:colOff>
      <xdr:row>41</xdr:row>
      <xdr:rowOff>82232</xdr:rowOff>
    </xdr:to>
    <xdr:cxnSp macro="">
      <xdr:nvCxnSpPr>
        <xdr:cNvPr id="382" name="直線コネクタ 381"/>
        <xdr:cNvCxnSpPr/>
      </xdr:nvCxnSpPr>
      <xdr:spPr>
        <a:xfrm flipV="1">
          <a:off x="16179800" y="706945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42</xdr:row>
      <xdr:rowOff>37465</xdr:rowOff>
    </xdr:to>
    <xdr:cxnSp macro="">
      <xdr:nvCxnSpPr>
        <xdr:cNvPr id="385" name="直線コネクタ 384"/>
        <xdr:cNvCxnSpPr/>
      </xdr:nvCxnSpPr>
      <xdr:spPr>
        <a:xfrm flipV="1">
          <a:off x="15290800" y="711168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43</xdr:row>
      <xdr:rowOff>53022</xdr:rowOff>
    </xdr:to>
    <xdr:cxnSp macro="">
      <xdr:nvCxnSpPr>
        <xdr:cNvPr id="388" name="直線コネクタ 387"/>
        <xdr:cNvCxnSpPr/>
      </xdr:nvCxnSpPr>
      <xdr:spPr>
        <a:xfrm flipV="1">
          <a:off x="14401800" y="723836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53022</xdr:rowOff>
    </xdr:from>
    <xdr:to>
      <xdr:col>21</xdr:col>
      <xdr:colOff>0</xdr:colOff>
      <xdr:row>44</xdr:row>
      <xdr:rowOff>80645</xdr:rowOff>
    </xdr:to>
    <xdr:cxnSp macro="">
      <xdr:nvCxnSpPr>
        <xdr:cNvPr id="391" name="直線コネクタ 390"/>
        <xdr:cNvCxnSpPr/>
      </xdr:nvCxnSpPr>
      <xdr:spPr>
        <a:xfrm flipV="1">
          <a:off x="13512800" y="742537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160655</xdr:rowOff>
    </xdr:from>
    <xdr:to>
      <xdr:col>24</xdr:col>
      <xdr:colOff>609600</xdr:colOff>
      <xdr:row>41</xdr:row>
      <xdr:rowOff>90805</xdr:rowOff>
    </xdr:to>
    <xdr:sp macro="" textlink="">
      <xdr:nvSpPr>
        <xdr:cNvPr id="401" name="円/楕円 400"/>
        <xdr:cNvSpPr/>
      </xdr:nvSpPr>
      <xdr:spPr>
        <a:xfrm>
          <a:off x="169672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132732</xdr:rowOff>
    </xdr:from>
    <xdr:ext cx="762000" cy="259045"/>
    <xdr:sp macro="" textlink="">
      <xdr:nvSpPr>
        <xdr:cNvPr id="402" name="公債費負担の状況該当値テキスト"/>
        <xdr:cNvSpPr txBox="1"/>
      </xdr:nvSpPr>
      <xdr:spPr>
        <a:xfrm>
          <a:off x="17106900" y="699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403" name="円/楕円 402"/>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404" name="テキスト ボックス 403"/>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5" name="円/楕円 404"/>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6" name="テキスト ボックス 405"/>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2222</xdr:rowOff>
    </xdr:from>
    <xdr:to>
      <xdr:col>21</xdr:col>
      <xdr:colOff>50800</xdr:colOff>
      <xdr:row>43</xdr:row>
      <xdr:rowOff>103822</xdr:rowOff>
    </xdr:to>
    <xdr:sp macro="" textlink="">
      <xdr:nvSpPr>
        <xdr:cNvPr id="407" name="円/楕円 406"/>
        <xdr:cNvSpPr/>
      </xdr:nvSpPr>
      <xdr:spPr>
        <a:xfrm>
          <a:off x="14351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88599</xdr:rowOff>
    </xdr:from>
    <xdr:ext cx="762000" cy="259045"/>
    <xdr:sp macro="" textlink="">
      <xdr:nvSpPr>
        <xdr:cNvPr id="408" name="テキスト ボックス 407"/>
        <xdr:cNvSpPr txBox="1"/>
      </xdr:nvSpPr>
      <xdr:spPr>
        <a:xfrm>
          <a:off x="14020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29845</xdr:rowOff>
    </xdr:from>
    <xdr:to>
      <xdr:col>19</xdr:col>
      <xdr:colOff>533400</xdr:colOff>
      <xdr:row>44</xdr:row>
      <xdr:rowOff>131445</xdr:rowOff>
    </xdr:to>
    <xdr:sp macro="" textlink="">
      <xdr:nvSpPr>
        <xdr:cNvPr id="409" name="円/楕円 408"/>
        <xdr:cNvSpPr/>
      </xdr:nvSpPr>
      <xdr:spPr>
        <a:xfrm>
          <a:off x="13462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116222</xdr:rowOff>
    </xdr:from>
    <xdr:ext cx="762000" cy="259045"/>
    <xdr:sp macro="" textlink="">
      <xdr:nvSpPr>
        <xdr:cNvPr id="410" name="テキスト ボックス 409"/>
        <xdr:cNvSpPr txBox="1"/>
      </xdr:nvSpPr>
      <xdr:spPr>
        <a:xfrm>
          <a:off x="13131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類似団体や全国市町村平均と比較して下回っている状況であり、平成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年度は、前年度と比べ</a:t>
          </a:r>
          <a:r>
            <a:rPr lang="en-US" altLang="ja-JP" sz="1100">
              <a:solidFill>
                <a:schemeClr val="dk1"/>
              </a:solidFill>
              <a:effectLst/>
              <a:latin typeface="+mn-lt"/>
              <a:ea typeface="+mn-ea"/>
              <a:cs typeface="+mn-cs"/>
            </a:rPr>
            <a:t>10.9</a:t>
          </a:r>
          <a:r>
            <a:rPr lang="ja-JP" altLang="ja-JP"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39.7</a:t>
          </a:r>
          <a:r>
            <a:rPr lang="ja-JP" altLang="ja-JP" sz="1100">
              <a:solidFill>
                <a:schemeClr val="dk1"/>
              </a:solidFill>
              <a:effectLst/>
              <a:latin typeface="+mn-lt"/>
              <a:ea typeface="+mn-ea"/>
              <a:cs typeface="+mn-cs"/>
            </a:rPr>
            <a:t>％となっている。主な要因としては、</a:t>
          </a:r>
          <a:r>
            <a:rPr lang="ja-JP" altLang="en-US" sz="1100">
              <a:solidFill>
                <a:schemeClr val="dk1"/>
              </a:solidFill>
              <a:effectLst/>
              <a:latin typeface="+mn-lt"/>
              <a:ea typeface="+mn-ea"/>
              <a:cs typeface="+mn-cs"/>
            </a:rPr>
            <a:t>退職手当負担金の減少や公営企業債等繰入の減少、減債</a:t>
          </a:r>
          <a:r>
            <a:rPr lang="ja-JP" altLang="ja-JP" sz="1100">
              <a:solidFill>
                <a:schemeClr val="dk1"/>
              </a:solidFill>
              <a:effectLst/>
              <a:latin typeface="+mn-lt"/>
              <a:ea typeface="+mn-ea"/>
              <a:cs typeface="+mn-cs"/>
            </a:rPr>
            <a:t>基金</a:t>
          </a:r>
          <a:r>
            <a:rPr lang="ja-JP" altLang="en-US" sz="1100">
              <a:solidFill>
                <a:schemeClr val="dk1"/>
              </a:solidFill>
              <a:effectLst/>
              <a:latin typeface="+mn-lt"/>
              <a:ea typeface="+mn-ea"/>
              <a:cs typeface="+mn-cs"/>
            </a:rPr>
            <a:t>、三四六総合運動公園整備事業基金、観光振興基金及び地域振興基金等の積立</a:t>
          </a:r>
          <a:r>
            <a:rPr lang="ja-JP" altLang="ja-JP" sz="1100">
              <a:solidFill>
                <a:schemeClr val="dk1"/>
              </a:solidFill>
              <a:effectLst/>
              <a:latin typeface="+mn-lt"/>
              <a:ea typeface="+mn-ea"/>
              <a:cs typeface="+mn-cs"/>
            </a:rPr>
            <a:t>による充当可能基金の増加などが挙げられる。今後も、地方債の計画的な発行に努めるなど、更なる比率の減少に努める。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68040</xdr:rowOff>
    </xdr:from>
    <xdr:to>
      <xdr:col>24</xdr:col>
      <xdr:colOff>558800</xdr:colOff>
      <xdr:row>16</xdr:row>
      <xdr:rowOff>133795</xdr:rowOff>
    </xdr:to>
    <xdr:cxnSp macro="">
      <xdr:nvCxnSpPr>
        <xdr:cNvPr id="440" name="直線コネクタ 439"/>
        <xdr:cNvCxnSpPr/>
      </xdr:nvCxnSpPr>
      <xdr:spPr>
        <a:xfrm flipV="1">
          <a:off x="16179800" y="2811240"/>
          <a:ext cx="8382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133795</xdr:rowOff>
    </xdr:from>
    <xdr:to>
      <xdr:col>23</xdr:col>
      <xdr:colOff>406400</xdr:colOff>
      <xdr:row>17</xdr:row>
      <xdr:rowOff>51626</xdr:rowOff>
    </xdr:to>
    <xdr:cxnSp macro="">
      <xdr:nvCxnSpPr>
        <xdr:cNvPr id="443" name="直線コネクタ 442"/>
        <xdr:cNvCxnSpPr/>
      </xdr:nvCxnSpPr>
      <xdr:spPr>
        <a:xfrm flipV="1">
          <a:off x="15290800" y="287699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51626</xdr:rowOff>
    </xdr:from>
    <xdr:to>
      <xdr:col>22</xdr:col>
      <xdr:colOff>203200</xdr:colOff>
      <xdr:row>17</xdr:row>
      <xdr:rowOff>72739</xdr:rowOff>
    </xdr:to>
    <xdr:cxnSp macro="">
      <xdr:nvCxnSpPr>
        <xdr:cNvPr id="446" name="直線コネクタ 445"/>
        <xdr:cNvCxnSpPr/>
      </xdr:nvCxnSpPr>
      <xdr:spPr>
        <a:xfrm flipV="1">
          <a:off x="14401800" y="296627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72739</xdr:rowOff>
    </xdr:from>
    <xdr:to>
      <xdr:col>21</xdr:col>
      <xdr:colOff>0</xdr:colOff>
      <xdr:row>18</xdr:row>
      <xdr:rowOff>73819</xdr:rowOff>
    </xdr:to>
    <xdr:cxnSp macro="">
      <xdr:nvCxnSpPr>
        <xdr:cNvPr id="449" name="直線コネクタ 448"/>
        <xdr:cNvCxnSpPr/>
      </xdr:nvCxnSpPr>
      <xdr:spPr>
        <a:xfrm flipV="1">
          <a:off x="13512800" y="2987389"/>
          <a:ext cx="889000" cy="1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17240</xdr:rowOff>
    </xdr:from>
    <xdr:to>
      <xdr:col>24</xdr:col>
      <xdr:colOff>609600</xdr:colOff>
      <xdr:row>16</xdr:row>
      <xdr:rowOff>118840</xdr:rowOff>
    </xdr:to>
    <xdr:sp macro="" textlink="">
      <xdr:nvSpPr>
        <xdr:cNvPr id="459" name="円/楕円 458"/>
        <xdr:cNvSpPr/>
      </xdr:nvSpPr>
      <xdr:spPr>
        <a:xfrm>
          <a:off x="16967200" y="2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33767</xdr:rowOff>
    </xdr:from>
    <xdr:ext cx="762000" cy="259045"/>
    <xdr:sp macro="" textlink="">
      <xdr:nvSpPr>
        <xdr:cNvPr id="460" name="将来負担の状況該当値テキスト"/>
        <xdr:cNvSpPr txBox="1"/>
      </xdr:nvSpPr>
      <xdr:spPr>
        <a:xfrm>
          <a:off x="17106900" y="26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82995</xdr:rowOff>
    </xdr:from>
    <xdr:to>
      <xdr:col>23</xdr:col>
      <xdr:colOff>457200</xdr:colOff>
      <xdr:row>17</xdr:row>
      <xdr:rowOff>13145</xdr:rowOff>
    </xdr:to>
    <xdr:sp macro="" textlink="">
      <xdr:nvSpPr>
        <xdr:cNvPr id="461" name="円/楕円 460"/>
        <xdr:cNvSpPr/>
      </xdr:nvSpPr>
      <xdr:spPr>
        <a:xfrm>
          <a:off x="16129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23322</xdr:rowOff>
    </xdr:from>
    <xdr:ext cx="736600" cy="259045"/>
    <xdr:sp macro="" textlink="">
      <xdr:nvSpPr>
        <xdr:cNvPr id="462" name="テキスト ボックス 461"/>
        <xdr:cNvSpPr txBox="1"/>
      </xdr:nvSpPr>
      <xdr:spPr>
        <a:xfrm>
          <a:off x="15798800" y="2595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826</xdr:rowOff>
    </xdr:from>
    <xdr:to>
      <xdr:col>22</xdr:col>
      <xdr:colOff>254000</xdr:colOff>
      <xdr:row>17</xdr:row>
      <xdr:rowOff>102426</xdr:rowOff>
    </xdr:to>
    <xdr:sp macro="" textlink="">
      <xdr:nvSpPr>
        <xdr:cNvPr id="463" name="円/楕円 462"/>
        <xdr:cNvSpPr/>
      </xdr:nvSpPr>
      <xdr:spPr>
        <a:xfrm>
          <a:off x="15240000" y="2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112603</xdr:rowOff>
    </xdr:from>
    <xdr:ext cx="762000" cy="259045"/>
    <xdr:sp macro="" textlink="">
      <xdr:nvSpPr>
        <xdr:cNvPr id="464" name="テキスト ボックス 463"/>
        <xdr:cNvSpPr txBox="1"/>
      </xdr:nvSpPr>
      <xdr:spPr>
        <a:xfrm>
          <a:off x="14909800" y="268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21939</xdr:rowOff>
    </xdr:from>
    <xdr:to>
      <xdr:col>21</xdr:col>
      <xdr:colOff>50800</xdr:colOff>
      <xdr:row>17</xdr:row>
      <xdr:rowOff>123539</xdr:rowOff>
    </xdr:to>
    <xdr:sp macro="" textlink="">
      <xdr:nvSpPr>
        <xdr:cNvPr id="465" name="円/楕円 464"/>
        <xdr:cNvSpPr/>
      </xdr:nvSpPr>
      <xdr:spPr>
        <a:xfrm>
          <a:off x="14351000" y="29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133716</xdr:rowOff>
    </xdr:from>
    <xdr:ext cx="762000" cy="259045"/>
    <xdr:sp macro="" textlink="">
      <xdr:nvSpPr>
        <xdr:cNvPr id="466" name="テキスト ボックス 465"/>
        <xdr:cNvSpPr txBox="1"/>
      </xdr:nvSpPr>
      <xdr:spPr>
        <a:xfrm>
          <a:off x="14020800" y="270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23019</xdr:rowOff>
    </xdr:from>
    <xdr:to>
      <xdr:col>19</xdr:col>
      <xdr:colOff>533400</xdr:colOff>
      <xdr:row>18</xdr:row>
      <xdr:rowOff>124619</xdr:rowOff>
    </xdr:to>
    <xdr:sp macro="" textlink="">
      <xdr:nvSpPr>
        <xdr:cNvPr id="467" name="円/楕円 466"/>
        <xdr:cNvSpPr/>
      </xdr:nvSpPr>
      <xdr:spPr>
        <a:xfrm>
          <a:off x="134620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134796</xdr:rowOff>
    </xdr:from>
    <xdr:ext cx="762000" cy="259045"/>
    <xdr:sp macro="" textlink="">
      <xdr:nvSpPr>
        <xdr:cNvPr id="468" name="テキスト ボックス 467"/>
        <xdr:cNvSpPr txBox="1"/>
      </xdr:nvSpPr>
      <xdr:spPr>
        <a:xfrm>
          <a:off x="13131800" y="287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79,631
79,371
1,026.77
51,619,511
49,966,441
1,069,977
24,473,770
51,316,055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39.7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人件費については、新規採用の抑制等による職員数削減や、各種手当の廃止や見直し、人事院勧告に伴う期末勤勉手当の減額、また、指定管理者制度の活用や直営業務の民間委託などの取組を進め</a:t>
          </a:r>
          <a:r>
            <a:rPr lang="ja-JP" altLang="en-US" sz="1100">
              <a:solidFill>
                <a:schemeClr val="dk1"/>
              </a:solidFill>
              <a:effectLst/>
              <a:latin typeface="+mn-lt"/>
              <a:ea typeface="+mn-ea"/>
              <a:cs typeface="+mn-cs"/>
            </a:rPr>
            <a:t>るなど</a:t>
          </a:r>
          <a:r>
            <a:rPr lang="ja-JP" altLang="ja-JP" sz="1100">
              <a:solidFill>
                <a:schemeClr val="dk1"/>
              </a:solidFill>
              <a:effectLst/>
              <a:latin typeface="+mn-lt"/>
              <a:ea typeface="+mn-ea"/>
              <a:cs typeface="+mn-cs"/>
            </a:rPr>
            <a:t>、人件費の削減に努めていますが、平成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職員削減に加え、</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日から</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日まで給料月額の減額を実施したことから</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23.7</a:t>
          </a:r>
          <a:r>
            <a:rPr lang="ja-JP" altLang="ja-JP" sz="1100">
              <a:solidFill>
                <a:schemeClr val="dk1"/>
              </a:solidFill>
              <a:effectLst/>
              <a:latin typeface="+mn-lt"/>
              <a:ea typeface="+mn-ea"/>
              <a:cs typeface="+mn-cs"/>
            </a:rPr>
            <a:t>％となっている。今後も引き続き、定員適正化計画に基づき、人件費の削減に努める。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69850</xdr:rowOff>
    </xdr:to>
    <xdr:cxnSp macro="">
      <xdr:nvCxnSpPr>
        <xdr:cNvPr id="65" name="直線コネクタ 64"/>
        <xdr:cNvCxnSpPr/>
      </xdr:nvCxnSpPr>
      <xdr:spPr>
        <a:xfrm flipV="1">
          <a:off x="3987800" y="6314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107950</xdr:rowOff>
    </xdr:to>
    <xdr:cxnSp macro="">
      <xdr:nvCxnSpPr>
        <xdr:cNvPr id="68" name="直線コネクタ 67"/>
        <xdr:cNvCxnSpPr/>
      </xdr:nvCxnSpPr>
      <xdr:spPr>
        <a:xfrm flipV="1">
          <a:off x="3098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107950</xdr:rowOff>
    </xdr:to>
    <xdr:cxnSp macro="">
      <xdr:nvCxnSpPr>
        <xdr:cNvPr id="71" name="直線コネクタ 70"/>
        <xdr:cNvCxnSpPr/>
      </xdr:nvCxnSpPr>
      <xdr:spPr>
        <a:xfrm>
          <a:off x="2209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168910</xdr:rowOff>
    </xdr:to>
    <xdr:cxnSp macro="">
      <xdr:nvCxnSpPr>
        <xdr:cNvPr id="74" name="直線コネクタ 73"/>
        <xdr:cNvCxnSpPr/>
      </xdr:nvCxnSpPr>
      <xdr:spPr>
        <a:xfrm flipV="1">
          <a:off x="1320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4" name="円/楕円 83"/>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5"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6" name="円/楕円 85"/>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7" name="テキスト ボックス 86"/>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9" name="テキスト ボックス 88"/>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0" name="円/楕円 89"/>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1" name="テキスト ボックス 90"/>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2" name="円/楕円 91"/>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58437</xdr:rowOff>
    </xdr:from>
    <xdr:ext cx="762000" cy="259045"/>
    <xdr:sp macro="" textlink="">
      <xdr:nvSpPr>
        <xdr:cNvPr id="93" name="テキスト ボックス 92"/>
        <xdr:cNvSpPr txBox="1"/>
      </xdr:nvSpPr>
      <xdr:spPr>
        <a:xfrm>
          <a:off x="939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物件費に係る経常収支比率は、類似団体や全国市町村平均と比較すると下回っている状況にあり、今後も引き続き、各施設における指定管理者制度の活用や民間委託などに取り組むなど、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153670</xdr:rowOff>
    </xdr:to>
    <xdr:cxnSp macro="">
      <xdr:nvCxnSpPr>
        <xdr:cNvPr id="126" name="直線コネクタ 125"/>
        <xdr:cNvCxnSpPr/>
      </xdr:nvCxnSpPr>
      <xdr:spPr>
        <a:xfrm>
          <a:off x="15671800" y="2687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115570</xdr:rowOff>
    </xdr:to>
    <xdr:cxnSp macro="">
      <xdr:nvCxnSpPr>
        <xdr:cNvPr id="129" name="直線コネクタ 128"/>
        <xdr:cNvCxnSpPr/>
      </xdr:nvCxnSpPr>
      <xdr:spPr>
        <a:xfrm>
          <a:off x="14782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92710</xdr:rowOff>
    </xdr:to>
    <xdr:cxnSp macro="">
      <xdr:nvCxnSpPr>
        <xdr:cNvPr id="132" name="直線コネクタ 131"/>
        <xdr:cNvCxnSpPr/>
      </xdr:nvCxnSpPr>
      <xdr:spPr>
        <a:xfrm>
          <a:off x="13893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107950</xdr:rowOff>
    </xdr:to>
    <xdr:cxnSp macro="">
      <xdr:nvCxnSpPr>
        <xdr:cNvPr id="135" name="直線コネクタ 134"/>
        <xdr:cNvCxnSpPr/>
      </xdr:nvCxnSpPr>
      <xdr:spPr>
        <a:xfrm flipV="1">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5" name="円/楕円 144"/>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6"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7" name="円/楕円 146"/>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8" name="テキスト ボックス 147"/>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1" name="円/楕円 150"/>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2" name="テキスト ボックス 151"/>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3" name="円/楕円 152"/>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4" name="テキスト ボックス 153"/>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扶助費に係る経常収支比率は、障害者自立支援給付サービスの増加や保護率上昇による生活保護費の増などにより増加傾向にあり、平成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年度では前年度比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％となっている。今後においても、生活保護における状況把握や資格審査等の適正化などの検討を進めていくことで、財政を圧迫する上昇傾向を少しでも抑えられるよう努める。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147574</xdr:rowOff>
    </xdr:from>
    <xdr:to>
      <xdr:col>7</xdr:col>
      <xdr:colOff>15875</xdr:colOff>
      <xdr:row>56</xdr:row>
      <xdr:rowOff>3556</xdr:rowOff>
    </xdr:to>
    <xdr:cxnSp macro="">
      <xdr:nvCxnSpPr>
        <xdr:cNvPr id="185" name="直線コネクタ 184"/>
        <xdr:cNvCxnSpPr/>
      </xdr:nvCxnSpPr>
      <xdr:spPr>
        <a:xfrm>
          <a:off x="3987800" y="9577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147574</xdr:rowOff>
    </xdr:to>
    <xdr:cxnSp macro="">
      <xdr:nvCxnSpPr>
        <xdr:cNvPr id="188" name="直線コネクタ 187"/>
        <xdr:cNvCxnSpPr/>
      </xdr:nvCxnSpPr>
      <xdr:spPr>
        <a:xfrm>
          <a:off x="3098800" y="9568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138430</xdr:rowOff>
    </xdr:to>
    <xdr:cxnSp macro="">
      <xdr:nvCxnSpPr>
        <xdr:cNvPr id="191" name="直線コネクタ 190"/>
        <xdr:cNvCxnSpPr/>
      </xdr:nvCxnSpPr>
      <xdr:spPr>
        <a:xfrm>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92710</xdr:rowOff>
    </xdr:to>
    <xdr:cxnSp macro="">
      <xdr:nvCxnSpPr>
        <xdr:cNvPr id="194" name="直線コネクタ 193"/>
        <xdr:cNvCxnSpPr/>
      </xdr:nvCxnSpPr>
      <xdr:spPr>
        <a:xfrm>
          <a:off x="1320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124206</xdr:rowOff>
    </xdr:from>
    <xdr:to>
      <xdr:col>7</xdr:col>
      <xdr:colOff>66675</xdr:colOff>
      <xdr:row>56</xdr:row>
      <xdr:rowOff>54356</xdr:rowOff>
    </xdr:to>
    <xdr:sp macro="" textlink="">
      <xdr:nvSpPr>
        <xdr:cNvPr id="204" name="円/楕円 203"/>
        <xdr:cNvSpPr/>
      </xdr:nvSpPr>
      <xdr:spPr>
        <a:xfrm>
          <a:off x="4775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96283</xdr:rowOff>
    </xdr:from>
    <xdr:ext cx="762000" cy="259045"/>
    <xdr:sp macro="" textlink="">
      <xdr:nvSpPr>
        <xdr:cNvPr id="205" name="扶助費該当値テキスト"/>
        <xdr:cNvSpPr txBox="1"/>
      </xdr:nvSpPr>
      <xdr:spPr>
        <a:xfrm>
          <a:off x="4914900" y="95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96774</xdr:rowOff>
    </xdr:from>
    <xdr:to>
      <xdr:col>5</xdr:col>
      <xdr:colOff>600075</xdr:colOff>
      <xdr:row>56</xdr:row>
      <xdr:rowOff>26924</xdr:rowOff>
    </xdr:to>
    <xdr:sp macro="" textlink="">
      <xdr:nvSpPr>
        <xdr:cNvPr id="206" name="円/楕円 205"/>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11701</xdr:rowOff>
    </xdr:from>
    <xdr:ext cx="736600" cy="259045"/>
    <xdr:sp macro="" textlink="">
      <xdr:nvSpPr>
        <xdr:cNvPr id="207" name="テキスト ボックス 206"/>
        <xdr:cNvSpPr txBox="1"/>
      </xdr:nvSpPr>
      <xdr:spPr>
        <a:xfrm>
          <a:off x="3606800" y="96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8" name="円/楕円 207"/>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09" name="テキスト ボックス 208"/>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1" name="テキスト ボックス 210"/>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その他に係る経常収支比率は、維持補修費と繰出金が相当し、類似団体や全国市町村平均と比較すると下回っている状況にある。主には、介護保険事業特別会計や後期高齢者医療特別会計へ</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繰出</a:t>
          </a:r>
          <a:r>
            <a:rPr lang="ja-JP" altLang="en-US" sz="1100">
              <a:solidFill>
                <a:schemeClr val="dk1"/>
              </a:solidFill>
              <a:effectLst/>
              <a:latin typeface="+mn-lt"/>
              <a:ea typeface="+mn-ea"/>
              <a:cs typeface="+mn-cs"/>
            </a:rPr>
            <a:t>に対する割合が高く</a:t>
          </a:r>
          <a:r>
            <a:rPr lang="ja-JP" altLang="ja-JP" sz="1100">
              <a:solidFill>
                <a:schemeClr val="dk1"/>
              </a:solidFill>
              <a:effectLst/>
              <a:latin typeface="+mn-lt"/>
              <a:ea typeface="+mn-ea"/>
              <a:cs typeface="+mn-cs"/>
            </a:rPr>
            <a:t>、今後においても、高齢化に伴い増加傾向となることが予想される。また、公営企業会計への繰出しにおいては、下水道施設等の維持管理経費の節減、料金収入確保に向けた加入啓発・促進に取り組み、普通会計における負担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66040</xdr:rowOff>
    </xdr:to>
    <xdr:cxnSp macro="">
      <xdr:nvCxnSpPr>
        <xdr:cNvPr id="246" name="直線コネクタ 245"/>
        <xdr:cNvCxnSpPr/>
      </xdr:nvCxnSpPr>
      <xdr:spPr>
        <a:xfrm>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43180</xdr:rowOff>
    </xdr:to>
    <xdr:cxnSp macro="">
      <xdr:nvCxnSpPr>
        <xdr:cNvPr id="249" name="直線コネクタ 248"/>
        <xdr:cNvCxnSpPr/>
      </xdr:nvCxnSpPr>
      <xdr:spPr>
        <a:xfrm>
          <a:off x="14782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52" name="直線コネクタ 251"/>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55" name="直線コネクタ 254"/>
        <xdr:cNvCxnSpPr/>
      </xdr:nvCxnSpPr>
      <xdr:spPr>
        <a:xfrm flipV="1">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5" name="円/楕円 264"/>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6"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7" name="円/楕円 266"/>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8" name="テキスト ボックス 267"/>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69" name="円/楕円 268"/>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0" name="テキスト ボックス 269"/>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1" name="円/楕円 270"/>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2" name="テキスト ボックス 271"/>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effectLst/>
              <a:latin typeface="+mn-lt"/>
              <a:ea typeface="+mn-ea"/>
              <a:cs typeface="+mn-cs"/>
            </a:rPr>
            <a:t>補助費等に係る経常収支比率は、類似団体や全国市町村平均と比較すると下回っている状況にあり、今後も引き続き、各種団体への補助金等の交付に対し、見直しや廃止を検討し、適正な交付に努める。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115570</xdr:rowOff>
    </xdr:to>
    <xdr:cxnSp macro="">
      <xdr:nvCxnSpPr>
        <xdr:cNvPr id="304" name="直線コネクタ 303"/>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115570</xdr:rowOff>
    </xdr:to>
    <xdr:cxnSp macro="">
      <xdr:nvCxnSpPr>
        <xdr:cNvPr id="307" name="直線コネクタ 306"/>
        <xdr:cNvCxnSpPr/>
      </xdr:nvCxnSpPr>
      <xdr:spPr>
        <a:xfrm>
          <a:off x="14782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124714</xdr:rowOff>
    </xdr:to>
    <xdr:cxnSp macro="">
      <xdr:nvCxnSpPr>
        <xdr:cNvPr id="310" name="直線コネクタ 309"/>
        <xdr:cNvCxnSpPr/>
      </xdr:nvCxnSpPr>
      <xdr:spPr>
        <a:xfrm flipV="1">
          <a:off x="13893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36</xdr:row>
      <xdr:rowOff>8128</xdr:rowOff>
    </xdr:to>
    <xdr:cxnSp macro="">
      <xdr:nvCxnSpPr>
        <xdr:cNvPr id="313" name="直線コネクタ 312"/>
        <xdr:cNvCxnSpPr/>
      </xdr:nvCxnSpPr>
      <xdr:spPr>
        <a:xfrm flipV="1">
          <a:off x="13004800" y="6125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3" name="円/楕円 322"/>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4"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5" name="円/楕円 324"/>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6" name="テキスト ボックス 325"/>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7" name="円/楕円 326"/>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8" name="テキスト ボックス 327"/>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9" name="円/楕円 328"/>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0" name="テキスト ボックス 329"/>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1" name="円/楕円 330"/>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2" name="テキスト ボックス 331"/>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公債費は、ごみ処理関連施設や簡易水道施設などの生活基盤整備事業等の財源として発行した地方債の元利償還金が多額であること等により、類似団体や全国市町村平均と比較しても、高率で推移していましたが、補償金免除繰上償還制度の活用や民間資金の繰上償還の実施等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年度まで</a:t>
          </a:r>
          <a:r>
            <a:rPr lang="ja-JP" altLang="ja-JP" sz="1100">
              <a:solidFill>
                <a:schemeClr val="dk1"/>
              </a:solidFill>
              <a:effectLst/>
              <a:latin typeface="+mn-lt"/>
              <a:ea typeface="+mn-ea"/>
              <a:cs typeface="+mn-cs"/>
            </a:rPr>
            <a:t>一定の数値改善が見られた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増加したものの、</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減少しており、</a:t>
          </a:r>
          <a:r>
            <a:rPr lang="ja-JP" altLang="ja-JP" sz="1100">
              <a:solidFill>
                <a:schemeClr val="dk1"/>
              </a:solidFill>
              <a:effectLst/>
              <a:latin typeface="+mn-lt"/>
              <a:ea typeface="+mn-ea"/>
              <a:cs typeface="+mn-cs"/>
            </a:rPr>
            <a:t>今後も更なる改善に向け、公債費負担適正化計画に基づき、地方債の計画的な発行に努めるなど、適正に取り組んでいく。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79</xdr:row>
      <xdr:rowOff>120142</xdr:rowOff>
    </xdr:to>
    <xdr:cxnSp macro="">
      <xdr:nvCxnSpPr>
        <xdr:cNvPr id="362" name="直線コネクタ 361"/>
        <xdr:cNvCxnSpPr/>
      </xdr:nvCxnSpPr>
      <xdr:spPr>
        <a:xfrm flipV="1">
          <a:off x="3987800" y="136326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120142</xdr:rowOff>
    </xdr:to>
    <xdr:cxnSp macro="">
      <xdr:nvCxnSpPr>
        <xdr:cNvPr id="365" name="直線コネクタ 364"/>
        <xdr:cNvCxnSpPr/>
      </xdr:nvCxnSpPr>
      <xdr:spPr>
        <a:xfrm>
          <a:off x="3098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110998</xdr:rowOff>
    </xdr:to>
    <xdr:cxnSp macro="">
      <xdr:nvCxnSpPr>
        <xdr:cNvPr id="368" name="直線コネクタ 367"/>
        <xdr:cNvCxnSpPr/>
      </xdr:nvCxnSpPr>
      <xdr:spPr>
        <a:xfrm flipV="1">
          <a:off x="2209800" y="136144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80</xdr:row>
      <xdr:rowOff>94996</xdr:rowOff>
    </xdr:to>
    <xdr:cxnSp macro="">
      <xdr:nvCxnSpPr>
        <xdr:cNvPr id="371" name="直線コネクタ 370"/>
        <xdr:cNvCxnSpPr/>
      </xdr:nvCxnSpPr>
      <xdr:spPr>
        <a:xfrm flipV="1">
          <a:off x="1320800" y="136555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1" name="円/楕円 380"/>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82"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69342</xdr:rowOff>
    </xdr:from>
    <xdr:to>
      <xdr:col>5</xdr:col>
      <xdr:colOff>600075</xdr:colOff>
      <xdr:row>79</xdr:row>
      <xdr:rowOff>170942</xdr:rowOff>
    </xdr:to>
    <xdr:sp macro="" textlink="">
      <xdr:nvSpPr>
        <xdr:cNvPr id="383" name="円/楕円 382"/>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155719</xdr:rowOff>
    </xdr:from>
    <xdr:ext cx="736600" cy="259045"/>
    <xdr:sp macro="" textlink="">
      <xdr:nvSpPr>
        <xdr:cNvPr id="384" name="テキスト ボックス 383"/>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5" name="円/楕円 384"/>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6" name="テキスト ボックス 385"/>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7" name="円/楕円 386"/>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8" name="テキスト ボックス 387"/>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389" name="円/楕円 388"/>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390" name="テキスト ボックス 389"/>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を除く経常収支比率については、類似団体や全国市町村平均と比較すると下回っている状況にある。今後も扶助費の増加等が見込まれることから、経常経費の削減とともに、徴収率の向上、自主財源の確保などに向け、積極的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76</xdr:row>
      <xdr:rowOff>111761</xdr:rowOff>
    </xdr:to>
    <xdr:cxnSp macro="">
      <xdr:nvCxnSpPr>
        <xdr:cNvPr id="423" name="直線コネクタ 422"/>
        <xdr:cNvCxnSpPr/>
      </xdr:nvCxnSpPr>
      <xdr:spPr>
        <a:xfrm flipV="1">
          <a:off x="15671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111761</xdr:rowOff>
    </xdr:to>
    <xdr:cxnSp macro="">
      <xdr:nvCxnSpPr>
        <xdr:cNvPr id="426" name="直線コネクタ 425"/>
        <xdr:cNvCxnSpPr/>
      </xdr:nvCxnSpPr>
      <xdr:spPr>
        <a:xfrm>
          <a:off x="14782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73661</xdr:rowOff>
    </xdr:to>
    <xdr:cxnSp macro="">
      <xdr:nvCxnSpPr>
        <xdr:cNvPr id="429" name="直線コネクタ 428"/>
        <xdr:cNvCxnSpPr/>
      </xdr:nvCxnSpPr>
      <xdr:spPr>
        <a:xfrm>
          <a:off x="13893800" y="130467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142239</xdr:rowOff>
    </xdr:to>
    <xdr:cxnSp macro="">
      <xdr:nvCxnSpPr>
        <xdr:cNvPr id="432" name="直線コネクタ 431"/>
        <xdr:cNvCxnSpPr/>
      </xdr:nvCxnSpPr>
      <xdr:spPr>
        <a:xfrm flipV="1">
          <a:off x="13004800" y="130467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42" name="円/楕円 441"/>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43"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4" name="円/楕円 443"/>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5" name="テキスト ボックス 444"/>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6" name="円/楕円 445"/>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7" name="テキスト ボックス 446"/>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8" name="円/楕円 447"/>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9" name="テキスト ボックス 448"/>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0" name="円/楕円 449"/>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51" name="テキスト ボックス 450"/>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51867</xdr:rowOff>
    </xdr:from>
    <xdr:to>
      <xdr:col>4</xdr:col>
      <xdr:colOff>1117600</xdr:colOff>
      <xdr:row>14</xdr:row>
      <xdr:rowOff>83699</xdr:rowOff>
    </xdr:to>
    <xdr:cxnSp macro="">
      <xdr:nvCxnSpPr>
        <xdr:cNvPr id="50" name="直線コネクタ 49"/>
        <xdr:cNvCxnSpPr/>
      </xdr:nvCxnSpPr>
      <xdr:spPr bwMode="auto">
        <a:xfrm>
          <a:off x="5003800" y="2499792"/>
          <a:ext cx="647700" cy="3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14757</xdr:rowOff>
    </xdr:from>
    <xdr:to>
      <xdr:col>4</xdr:col>
      <xdr:colOff>469900</xdr:colOff>
      <xdr:row>14</xdr:row>
      <xdr:rowOff>51867</xdr:rowOff>
    </xdr:to>
    <xdr:cxnSp macro="">
      <xdr:nvCxnSpPr>
        <xdr:cNvPr id="53" name="直線コネクタ 52"/>
        <xdr:cNvCxnSpPr/>
      </xdr:nvCxnSpPr>
      <xdr:spPr bwMode="auto">
        <a:xfrm>
          <a:off x="4305300" y="2462682"/>
          <a:ext cx="698500" cy="3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14757</xdr:rowOff>
    </xdr:from>
    <xdr:to>
      <xdr:col>3</xdr:col>
      <xdr:colOff>904875</xdr:colOff>
      <xdr:row>14</xdr:row>
      <xdr:rowOff>61163</xdr:rowOff>
    </xdr:to>
    <xdr:cxnSp macro="">
      <xdr:nvCxnSpPr>
        <xdr:cNvPr id="56" name="直線コネクタ 55"/>
        <xdr:cNvCxnSpPr/>
      </xdr:nvCxnSpPr>
      <xdr:spPr bwMode="auto">
        <a:xfrm flipV="1">
          <a:off x="3606800" y="2462682"/>
          <a:ext cx="6985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20796</xdr:rowOff>
    </xdr:from>
    <xdr:to>
      <xdr:col>3</xdr:col>
      <xdr:colOff>206375</xdr:colOff>
      <xdr:row>14</xdr:row>
      <xdr:rowOff>61163</xdr:rowOff>
    </xdr:to>
    <xdr:cxnSp macro="">
      <xdr:nvCxnSpPr>
        <xdr:cNvPr id="59" name="直線コネクタ 58"/>
        <xdr:cNvCxnSpPr/>
      </xdr:nvCxnSpPr>
      <xdr:spPr bwMode="auto">
        <a:xfrm>
          <a:off x="2908300" y="2468721"/>
          <a:ext cx="698500" cy="4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32899</xdr:rowOff>
    </xdr:from>
    <xdr:to>
      <xdr:col>5</xdr:col>
      <xdr:colOff>34925</xdr:colOff>
      <xdr:row>14</xdr:row>
      <xdr:rowOff>134499</xdr:rowOff>
    </xdr:to>
    <xdr:sp macro="" textlink="">
      <xdr:nvSpPr>
        <xdr:cNvPr id="69" name="円/楕円 68"/>
        <xdr:cNvSpPr/>
      </xdr:nvSpPr>
      <xdr:spPr bwMode="auto">
        <a:xfrm>
          <a:off x="5600700" y="248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49426</xdr:rowOff>
    </xdr:from>
    <xdr:ext cx="762000" cy="259045"/>
    <xdr:sp macro="" textlink="">
      <xdr:nvSpPr>
        <xdr:cNvPr id="70" name="人口1人当たり決算額の推移該当値テキスト130"/>
        <xdr:cNvSpPr txBox="1"/>
      </xdr:nvSpPr>
      <xdr:spPr>
        <a:xfrm>
          <a:off x="5740400" y="232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1067</xdr:rowOff>
    </xdr:from>
    <xdr:to>
      <xdr:col>4</xdr:col>
      <xdr:colOff>520700</xdr:colOff>
      <xdr:row>14</xdr:row>
      <xdr:rowOff>102667</xdr:rowOff>
    </xdr:to>
    <xdr:sp macro="" textlink="">
      <xdr:nvSpPr>
        <xdr:cNvPr id="71" name="円/楕円 70"/>
        <xdr:cNvSpPr/>
      </xdr:nvSpPr>
      <xdr:spPr bwMode="auto">
        <a:xfrm>
          <a:off x="4953000" y="244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112844</xdr:rowOff>
    </xdr:from>
    <xdr:ext cx="736600" cy="259045"/>
    <xdr:sp macro="" textlink="">
      <xdr:nvSpPr>
        <xdr:cNvPr id="72" name="テキスト ボックス 71"/>
        <xdr:cNvSpPr txBox="1"/>
      </xdr:nvSpPr>
      <xdr:spPr>
        <a:xfrm>
          <a:off x="4622800" y="22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135407</xdr:rowOff>
    </xdr:from>
    <xdr:to>
      <xdr:col>3</xdr:col>
      <xdr:colOff>955675</xdr:colOff>
      <xdr:row>14</xdr:row>
      <xdr:rowOff>65557</xdr:rowOff>
    </xdr:to>
    <xdr:sp macro="" textlink="">
      <xdr:nvSpPr>
        <xdr:cNvPr id="73" name="円/楕円 72"/>
        <xdr:cNvSpPr/>
      </xdr:nvSpPr>
      <xdr:spPr bwMode="auto">
        <a:xfrm>
          <a:off x="4254500" y="2411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75734</xdr:rowOff>
    </xdr:from>
    <xdr:ext cx="762000" cy="259045"/>
    <xdr:sp macro="" textlink="">
      <xdr:nvSpPr>
        <xdr:cNvPr id="74" name="テキスト ボックス 73"/>
        <xdr:cNvSpPr txBox="1"/>
      </xdr:nvSpPr>
      <xdr:spPr>
        <a:xfrm>
          <a:off x="3924300" y="21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10363</xdr:rowOff>
    </xdr:from>
    <xdr:to>
      <xdr:col>3</xdr:col>
      <xdr:colOff>257175</xdr:colOff>
      <xdr:row>14</xdr:row>
      <xdr:rowOff>111963</xdr:rowOff>
    </xdr:to>
    <xdr:sp macro="" textlink="">
      <xdr:nvSpPr>
        <xdr:cNvPr id="75" name="円/楕円 74"/>
        <xdr:cNvSpPr/>
      </xdr:nvSpPr>
      <xdr:spPr bwMode="auto">
        <a:xfrm>
          <a:off x="3556000" y="24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122140</xdr:rowOff>
    </xdr:from>
    <xdr:ext cx="762000" cy="259045"/>
    <xdr:sp macro="" textlink="">
      <xdr:nvSpPr>
        <xdr:cNvPr id="76" name="テキスト ボックス 75"/>
        <xdr:cNvSpPr txBox="1"/>
      </xdr:nvSpPr>
      <xdr:spPr>
        <a:xfrm>
          <a:off x="3225800" y="22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141446</xdr:rowOff>
    </xdr:from>
    <xdr:to>
      <xdr:col>2</xdr:col>
      <xdr:colOff>692150</xdr:colOff>
      <xdr:row>14</xdr:row>
      <xdr:rowOff>71596</xdr:rowOff>
    </xdr:to>
    <xdr:sp macro="" textlink="">
      <xdr:nvSpPr>
        <xdr:cNvPr id="77" name="円/楕円 76"/>
        <xdr:cNvSpPr/>
      </xdr:nvSpPr>
      <xdr:spPr bwMode="auto">
        <a:xfrm>
          <a:off x="2857500" y="241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81773</xdr:rowOff>
    </xdr:from>
    <xdr:ext cx="762000" cy="259045"/>
    <xdr:sp macro="" textlink="">
      <xdr:nvSpPr>
        <xdr:cNvPr id="78" name="テキスト ボックス 77"/>
        <xdr:cNvSpPr txBox="1"/>
      </xdr:nvSpPr>
      <xdr:spPr>
        <a:xfrm>
          <a:off x="2527300" y="218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186002</xdr:rowOff>
    </xdr:from>
    <xdr:to>
      <xdr:col>4</xdr:col>
      <xdr:colOff>1117600</xdr:colOff>
      <xdr:row>35</xdr:row>
      <xdr:rowOff>245187</xdr:rowOff>
    </xdr:to>
    <xdr:cxnSp macro="">
      <xdr:nvCxnSpPr>
        <xdr:cNvPr id="110" name="直線コネクタ 109"/>
        <xdr:cNvCxnSpPr/>
      </xdr:nvCxnSpPr>
      <xdr:spPr bwMode="auto">
        <a:xfrm>
          <a:off x="5003800" y="6796352"/>
          <a:ext cx="647700" cy="5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186002</xdr:rowOff>
    </xdr:from>
    <xdr:to>
      <xdr:col>4</xdr:col>
      <xdr:colOff>469900</xdr:colOff>
      <xdr:row>35</xdr:row>
      <xdr:rowOff>208267</xdr:rowOff>
    </xdr:to>
    <xdr:cxnSp macro="">
      <xdr:nvCxnSpPr>
        <xdr:cNvPr id="113" name="直線コネクタ 112"/>
        <xdr:cNvCxnSpPr/>
      </xdr:nvCxnSpPr>
      <xdr:spPr bwMode="auto">
        <a:xfrm flipV="1">
          <a:off x="4305300" y="6796352"/>
          <a:ext cx="6985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114678</xdr:rowOff>
    </xdr:from>
    <xdr:to>
      <xdr:col>3</xdr:col>
      <xdr:colOff>904875</xdr:colOff>
      <xdr:row>35</xdr:row>
      <xdr:rowOff>208267</xdr:rowOff>
    </xdr:to>
    <xdr:cxnSp macro="">
      <xdr:nvCxnSpPr>
        <xdr:cNvPr id="116" name="直線コネクタ 115"/>
        <xdr:cNvCxnSpPr/>
      </xdr:nvCxnSpPr>
      <xdr:spPr bwMode="auto">
        <a:xfrm>
          <a:off x="3606800" y="6725028"/>
          <a:ext cx="698500" cy="9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205204</xdr:rowOff>
    </xdr:from>
    <xdr:to>
      <xdr:col>3</xdr:col>
      <xdr:colOff>206375</xdr:colOff>
      <xdr:row>35</xdr:row>
      <xdr:rowOff>114678</xdr:rowOff>
    </xdr:to>
    <xdr:cxnSp macro="">
      <xdr:nvCxnSpPr>
        <xdr:cNvPr id="119" name="直線コネクタ 118"/>
        <xdr:cNvCxnSpPr/>
      </xdr:nvCxnSpPr>
      <xdr:spPr bwMode="auto">
        <a:xfrm>
          <a:off x="2908300" y="6472654"/>
          <a:ext cx="698500" cy="25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194387</xdr:rowOff>
    </xdr:from>
    <xdr:to>
      <xdr:col>5</xdr:col>
      <xdr:colOff>34925</xdr:colOff>
      <xdr:row>35</xdr:row>
      <xdr:rowOff>295987</xdr:rowOff>
    </xdr:to>
    <xdr:sp macro="" textlink="">
      <xdr:nvSpPr>
        <xdr:cNvPr id="129" name="円/楕円 128"/>
        <xdr:cNvSpPr/>
      </xdr:nvSpPr>
      <xdr:spPr bwMode="auto">
        <a:xfrm>
          <a:off x="56007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39464</xdr:rowOff>
    </xdr:from>
    <xdr:ext cx="762000" cy="259045"/>
    <xdr:sp macro="" textlink="">
      <xdr:nvSpPr>
        <xdr:cNvPr id="130" name="人口1人当たり決算額の推移該当値テキスト445"/>
        <xdr:cNvSpPr txBox="1"/>
      </xdr:nvSpPr>
      <xdr:spPr>
        <a:xfrm>
          <a:off x="5740400" y="6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135202</xdr:rowOff>
    </xdr:from>
    <xdr:to>
      <xdr:col>4</xdr:col>
      <xdr:colOff>520700</xdr:colOff>
      <xdr:row>35</xdr:row>
      <xdr:rowOff>236802</xdr:rowOff>
    </xdr:to>
    <xdr:sp macro="" textlink="">
      <xdr:nvSpPr>
        <xdr:cNvPr id="131" name="円/楕円 130"/>
        <xdr:cNvSpPr/>
      </xdr:nvSpPr>
      <xdr:spPr bwMode="auto">
        <a:xfrm>
          <a:off x="4953000" y="674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246979</xdr:rowOff>
    </xdr:from>
    <xdr:ext cx="736600" cy="259045"/>
    <xdr:sp macro="" textlink="">
      <xdr:nvSpPr>
        <xdr:cNvPr id="132" name="テキスト ボックス 131"/>
        <xdr:cNvSpPr txBox="1"/>
      </xdr:nvSpPr>
      <xdr:spPr>
        <a:xfrm>
          <a:off x="4622800" y="651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157467</xdr:rowOff>
    </xdr:from>
    <xdr:to>
      <xdr:col>3</xdr:col>
      <xdr:colOff>955675</xdr:colOff>
      <xdr:row>35</xdr:row>
      <xdr:rowOff>259067</xdr:rowOff>
    </xdr:to>
    <xdr:sp macro="" textlink="">
      <xdr:nvSpPr>
        <xdr:cNvPr id="133" name="円/楕円 132"/>
        <xdr:cNvSpPr/>
      </xdr:nvSpPr>
      <xdr:spPr bwMode="auto">
        <a:xfrm>
          <a:off x="4254500" y="676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269244</xdr:rowOff>
    </xdr:from>
    <xdr:ext cx="762000" cy="259045"/>
    <xdr:sp macro="" textlink="">
      <xdr:nvSpPr>
        <xdr:cNvPr id="134" name="テキスト ボックス 133"/>
        <xdr:cNvSpPr txBox="1"/>
      </xdr:nvSpPr>
      <xdr:spPr>
        <a:xfrm>
          <a:off x="3924300" y="653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63878</xdr:rowOff>
    </xdr:from>
    <xdr:to>
      <xdr:col>3</xdr:col>
      <xdr:colOff>257175</xdr:colOff>
      <xdr:row>35</xdr:row>
      <xdr:rowOff>165478</xdr:rowOff>
    </xdr:to>
    <xdr:sp macro="" textlink="">
      <xdr:nvSpPr>
        <xdr:cNvPr id="135" name="円/楕円 134"/>
        <xdr:cNvSpPr/>
      </xdr:nvSpPr>
      <xdr:spPr bwMode="auto">
        <a:xfrm>
          <a:off x="3556000" y="667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175655</xdr:rowOff>
    </xdr:from>
    <xdr:ext cx="762000" cy="259045"/>
    <xdr:sp macro="" textlink="">
      <xdr:nvSpPr>
        <xdr:cNvPr id="136" name="テキスト ボックス 135"/>
        <xdr:cNvSpPr txBox="1"/>
      </xdr:nvSpPr>
      <xdr:spPr>
        <a:xfrm>
          <a:off x="3225800" y="6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154404</xdr:rowOff>
    </xdr:from>
    <xdr:to>
      <xdr:col>2</xdr:col>
      <xdr:colOff>692150</xdr:colOff>
      <xdr:row>34</xdr:row>
      <xdr:rowOff>256005</xdr:rowOff>
    </xdr:to>
    <xdr:sp macro="" textlink="">
      <xdr:nvSpPr>
        <xdr:cNvPr id="137" name="円/楕円 136"/>
        <xdr:cNvSpPr/>
      </xdr:nvSpPr>
      <xdr:spPr bwMode="auto">
        <a:xfrm>
          <a:off x="2857500" y="642185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266181</xdr:rowOff>
    </xdr:from>
    <xdr:ext cx="762000" cy="259045"/>
    <xdr:sp macro="" textlink="">
      <xdr:nvSpPr>
        <xdr:cNvPr id="138" name="テキスト ボックス 137"/>
        <xdr:cNvSpPr txBox="1"/>
      </xdr:nvSpPr>
      <xdr:spPr>
        <a:xfrm>
          <a:off x="2527300" y="619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a:solidFill>
                <a:schemeClr val="dk1"/>
              </a:solidFill>
              <a:effectLst/>
              <a:latin typeface="+mn-lt"/>
              <a:ea typeface="+mn-ea"/>
              <a:cs typeface="+mn-cs"/>
            </a:rPr>
            <a:t>財政調整基金については、平成</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年度は財源調整のため取り崩しを行いましたが、平成</a:t>
          </a:r>
          <a:r>
            <a:rPr lang="en-US" altLang="ja-JP" sz="1000">
              <a:solidFill>
                <a:schemeClr val="dk1"/>
              </a:solidFill>
              <a:effectLst/>
              <a:latin typeface="+mn-lt"/>
              <a:ea typeface="+mn-ea"/>
              <a:cs typeface="+mn-cs"/>
            </a:rPr>
            <a:t>21</a:t>
          </a:r>
          <a:r>
            <a:rPr lang="ja-JP" altLang="ja-JP" sz="1000">
              <a:solidFill>
                <a:schemeClr val="dk1"/>
              </a:solidFill>
              <a:effectLst/>
              <a:latin typeface="+mn-lt"/>
              <a:ea typeface="+mn-ea"/>
              <a:cs typeface="+mn-cs"/>
            </a:rPr>
            <a:t>年度からの国の経済対策関連臨時交付金等により財源確保が図られたことなどから、基金の取り崩しを行わず事業の実施ができており、また平成</a:t>
          </a:r>
          <a:r>
            <a:rPr lang="en-US" altLang="ja-JP" sz="1000">
              <a:solidFill>
                <a:schemeClr val="dk1"/>
              </a:solidFill>
              <a:effectLst/>
              <a:latin typeface="+mn-lt"/>
              <a:ea typeface="+mn-ea"/>
              <a:cs typeface="+mn-cs"/>
            </a:rPr>
            <a:t>21</a:t>
          </a:r>
          <a:r>
            <a:rPr lang="ja-JP" altLang="ja-JP" sz="1000">
              <a:solidFill>
                <a:schemeClr val="dk1"/>
              </a:solidFill>
              <a:effectLst/>
              <a:latin typeface="+mn-lt"/>
              <a:ea typeface="+mn-ea"/>
              <a:cs typeface="+mn-cs"/>
            </a:rPr>
            <a:t>年度、平成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年度及び平成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年度には積立を行ったため、財政調整基金残高は</a:t>
          </a:r>
          <a:r>
            <a:rPr lang="en-US" altLang="ja-JP" sz="1000">
              <a:solidFill>
                <a:schemeClr val="dk1"/>
              </a:solidFill>
              <a:effectLst/>
              <a:latin typeface="+mn-lt"/>
              <a:ea typeface="+mn-ea"/>
              <a:cs typeface="+mn-cs"/>
            </a:rPr>
            <a:t>13.78</a:t>
          </a:r>
          <a:r>
            <a:rPr lang="ja-JP" altLang="ja-JP" sz="1000">
              <a:solidFill>
                <a:schemeClr val="dk1"/>
              </a:solidFill>
              <a:effectLst/>
              <a:latin typeface="+mn-lt"/>
              <a:ea typeface="+mn-ea"/>
              <a:cs typeface="+mn-cs"/>
            </a:rPr>
            <a:t>％となっている。実質単年度収支については、平成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年度は基金積立や繰上償還実施の影響等から</a:t>
          </a:r>
          <a:r>
            <a:rPr lang="en-US" altLang="ja-JP" sz="1000">
              <a:solidFill>
                <a:schemeClr val="dk1"/>
              </a:solidFill>
              <a:effectLst/>
              <a:latin typeface="+mn-lt"/>
              <a:ea typeface="+mn-ea"/>
              <a:cs typeface="+mn-cs"/>
            </a:rPr>
            <a:t>9.47</a:t>
          </a:r>
          <a:r>
            <a:rPr lang="ja-JP" altLang="ja-JP" sz="1000">
              <a:solidFill>
                <a:schemeClr val="dk1"/>
              </a:solidFill>
              <a:effectLst/>
              <a:latin typeface="+mn-lt"/>
              <a:ea typeface="+mn-ea"/>
              <a:cs typeface="+mn-cs"/>
            </a:rPr>
            <a:t>％となったが、平成</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0.41</a:t>
          </a:r>
          <a:r>
            <a:rPr lang="ja-JP" altLang="ja-JP" sz="1000">
              <a:solidFill>
                <a:schemeClr val="dk1"/>
              </a:solidFill>
              <a:effectLst/>
              <a:latin typeface="+mn-lt"/>
              <a:ea typeface="+mn-ea"/>
              <a:cs typeface="+mn-cs"/>
            </a:rPr>
            <a:t>％となっている。</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en-US" sz="1000">
              <a:solidFill>
                <a:schemeClr val="dk1"/>
              </a:solidFill>
              <a:effectLst/>
              <a:latin typeface="+mn-lt"/>
              <a:ea typeface="+mn-ea"/>
              <a:cs typeface="+mn-cs"/>
            </a:rPr>
            <a:t>年度以降における普通交付税の合併算定替えの段階的縮減など</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今後、市町村合併による財政支援措置の終了により</a:t>
          </a:r>
          <a:r>
            <a:rPr lang="ja-JP" altLang="ja-JP" sz="1000">
              <a:solidFill>
                <a:schemeClr val="dk1"/>
              </a:solidFill>
              <a:effectLst/>
              <a:latin typeface="+mn-lt"/>
              <a:ea typeface="+mn-ea"/>
              <a:cs typeface="+mn-cs"/>
            </a:rPr>
            <a:t>、さらに厳しい財政運営となることが予想されるため、財政調整基金を始めとする各種基金の運用、人件費、公債費等の抑制など、更なる財政健全化に取り組み、事業実施についても第一次田辺市総合計画の中で重点化や緊急性・必要性の高いものなど、優先度合いを見極めながら計画的に実施していく必要が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連結実質赤字比率については、同和対策住宅資金等貸付事業特別会計、駐車場事業特別会計及び木材加工事業特別会計について､赤字での推移となっており、水道事業会計及び一般会計等は黒字となっている。今後において、実質収支比率同様に、財源確保や歳出節減など地方財政改革を推進することが求められる中、さらに厳しい財政運営となることが予想されるため、更なる安定財源の確保など財政基盤の強化に向け積極的な取組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a:solidFill>
                <a:schemeClr val="dk1"/>
              </a:solidFill>
              <a:effectLst/>
              <a:latin typeface="+mn-lt"/>
              <a:ea typeface="+mn-ea"/>
              <a:cs typeface="+mn-cs"/>
            </a:rPr>
            <a:t>元利償還金は、繰上償還の実施</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地域総合整備事業債</a:t>
          </a:r>
          <a:r>
            <a:rPr lang="ja-JP" altLang="en-US" sz="1050">
              <a:solidFill>
                <a:schemeClr val="dk1"/>
              </a:solidFill>
              <a:effectLst/>
              <a:latin typeface="+mn-lt"/>
              <a:ea typeface="+mn-ea"/>
              <a:cs typeface="+mn-cs"/>
            </a:rPr>
            <a:t>及び過疎対策事業債</a:t>
          </a:r>
          <a:r>
            <a:rPr lang="ja-JP" altLang="ja-JP" sz="1050">
              <a:solidFill>
                <a:schemeClr val="dk1"/>
              </a:solidFill>
              <a:effectLst/>
              <a:latin typeface="+mn-lt"/>
              <a:ea typeface="+mn-ea"/>
              <a:cs typeface="+mn-cs"/>
            </a:rPr>
            <a:t>等に係る定期償還額の減少などから減少傾向にあり、公営企業債の元利償還金に対する繰入金は、簡易水道事業や漁業集落排水事業の増加等により増加傾向で、組合等が起こした地方債の元利償還金に対する負担金等は、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年度での紀南病院の医療機器購入に係る起債償還終了や、田辺市周辺衛生施設組合の元利償還金の減少などから減少となっている。</a:t>
          </a:r>
          <a:endParaRPr lang="ja-JP" altLang="ja-JP" sz="1050">
            <a:effectLst/>
          </a:endParaRPr>
        </a:p>
        <a:p>
          <a:pPr rtl="0" eaLnBrk="1" fontAlgn="auto" latinLnBrk="0" hangingPunct="1"/>
          <a:r>
            <a:rPr lang="ja-JP" altLang="ja-JP" sz="1050">
              <a:solidFill>
                <a:schemeClr val="dk1"/>
              </a:solidFill>
              <a:effectLst/>
              <a:latin typeface="+mn-lt"/>
              <a:ea typeface="+mn-ea"/>
              <a:cs typeface="+mn-cs"/>
            </a:rPr>
            <a:t>算入公債費等は、田辺市周辺衛生施設組合</a:t>
          </a:r>
          <a:r>
            <a:rPr lang="ja-JP" altLang="en-US" sz="1050">
              <a:solidFill>
                <a:schemeClr val="dk1"/>
              </a:solidFill>
              <a:effectLst/>
              <a:latin typeface="+mn-lt"/>
              <a:ea typeface="+mn-ea"/>
              <a:cs typeface="+mn-cs"/>
            </a:rPr>
            <a:t>を含む清掃費、道路橋りょう費及び農業行政費等</a:t>
          </a:r>
          <a:r>
            <a:rPr lang="ja-JP" altLang="ja-JP" sz="1050">
              <a:solidFill>
                <a:schemeClr val="dk1"/>
              </a:solidFill>
              <a:effectLst/>
              <a:latin typeface="+mn-lt"/>
              <a:ea typeface="+mn-ea"/>
              <a:cs typeface="+mn-cs"/>
            </a:rPr>
            <a:t>の元利償還金</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減少したものの、平成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年度は合併特例債</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臨時財政対策債、</a:t>
          </a:r>
          <a:r>
            <a:rPr lang="ja-JP" altLang="en-US" sz="1050">
              <a:solidFill>
                <a:schemeClr val="dk1"/>
              </a:solidFill>
              <a:effectLst/>
              <a:latin typeface="+mn-lt"/>
              <a:ea typeface="+mn-ea"/>
              <a:cs typeface="+mn-cs"/>
            </a:rPr>
            <a:t>下水道事業及び</a:t>
          </a:r>
          <a:r>
            <a:rPr lang="ja-JP" altLang="ja-JP" sz="1050">
              <a:solidFill>
                <a:schemeClr val="dk1"/>
              </a:solidFill>
              <a:effectLst/>
              <a:latin typeface="+mn-lt"/>
              <a:ea typeface="+mn-ea"/>
              <a:cs typeface="+mn-cs"/>
            </a:rPr>
            <a:t>簡易水道事業債等の元利償還金の増加により</a:t>
          </a:r>
          <a:r>
            <a:rPr lang="ja-JP" altLang="en-US" sz="1050">
              <a:solidFill>
                <a:schemeClr val="dk1"/>
              </a:solidFill>
              <a:effectLst/>
              <a:latin typeface="+mn-lt"/>
              <a:ea typeface="+mn-ea"/>
              <a:cs typeface="+mn-cs"/>
            </a:rPr>
            <a:t>微増</a:t>
          </a:r>
          <a:r>
            <a:rPr lang="ja-JP" altLang="ja-JP" sz="1050">
              <a:solidFill>
                <a:schemeClr val="dk1"/>
              </a:solidFill>
              <a:effectLst/>
              <a:latin typeface="+mn-lt"/>
              <a:ea typeface="+mn-ea"/>
              <a:cs typeface="+mn-cs"/>
            </a:rPr>
            <a:t>となっている。</a:t>
          </a:r>
          <a:endParaRPr lang="ja-JP" altLang="ja-JP" sz="1050">
            <a:effectLst/>
          </a:endParaRPr>
        </a:p>
        <a:p>
          <a:pPr rtl="0" eaLnBrk="1" fontAlgn="auto" latinLnBrk="0" hangingPunct="1"/>
          <a:r>
            <a:rPr lang="ja-JP" altLang="ja-JP" sz="1050">
              <a:solidFill>
                <a:schemeClr val="dk1"/>
              </a:solidFill>
              <a:effectLst/>
              <a:latin typeface="+mn-lt"/>
              <a:ea typeface="+mn-ea"/>
              <a:cs typeface="+mn-cs"/>
            </a:rPr>
            <a:t>このため、平成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年度は実質公債比率（分子）は</a:t>
          </a:r>
          <a:r>
            <a:rPr lang="ja-JP" altLang="en-US" sz="1050">
              <a:solidFill>
                <a:schemeClr val="dk1"/>
              </a:solidFill>
              <a:effectLst/>
              <a:latin typeface="+mn-lt"/>
              <a:ea typeface="+mn-ea"/>
              <a:cs typeface="+mn-cs"/>
            </a:rPr>
            <a:t>減少し</a:t>
          </a:r>
          <a:r>
            <a:rPr lang="ja-JP" altLang="ja-JP" sz="1050">
              <a:solidFill>
                <a:schemeClr val="dk1"/>
              </a:solidFill>
              <a:effectLst/>
              <a:latin typeface="+mn-lt"/>
              <a:ea typeface="+mn-ea"/>
              <a:cs typeface="+mn-cs"/>
            </a:rPr>
            <a:t>、実質公債費比率も単年度では</a:t>
          </a:r>
          <a:r>
            <a:rPr lang="en-US" altLang="ja-JP" sz="1050">
              <a:solidFill>
                <a:schemeClr val="dk1"/>
              </a:solidFill>
              <a:effectLst/>
              <a:latin typeface="+mn-lt"/>
              <a:ea typeface="+mn-ea"/>
              <a:cs typeface="+mn-cs"/>
            </a:rPr>
            <a:t>1.1</a:t>
          </a:r>
          <a:r>
            <a:rPr lang="ja-JP" altLang="ja-JP" sz="1050">
              <a:solidFill>
                <a:schemeClr val="dk1"/>
              </a:solidFill>
              <a:effectLst/>
              <a:latin typeface="+mn-lt"/>
              <a:ea typeface="+mn-ea"/>
              <a:cs typeface="+mn-cs"/>
            </a:rPr>
            <a:t>ポイント</a:t>
          </a:r>
          <a:r>
            <a:rPr lang="ja-JP" altLang="en-US" sz="1050">
              <a:solidFill>
                <a:schemeClr val="dk1"/>
              </a:solidFill>
              <a:effectLst/>
              <a:latin typeface="+mn-lt"/>
              <a:ea typeface="+mn-ea"/>
              <a:cs typeface="+mn-cs"/>
            </a:rPr>
            <a:t>減</a:t>
          </a:r>
          <a:r>
            <a:rPr lang="ja-JP" altLang="ja-JP" sz="1050">
              <a:solidFill>
                <a:schemeClr val="dk1"/>
              </a:solidFill>
              <a:effectLst/>
              <a:latin typeface="+mn-lt"/>
              <a:ea typeface="+mn-ea"/>
              <a:cs typeface="+mn-cs"/>
            </a:rPr>
            <a:t>の</a:t>
          </a:r>
          <a:r>
            <a:rPr lang="en-US" altLang="ja-JP" sz="1050">
              <a:solidFill>
                <a:schemeClr val="dk1"/>
              </a:solidFill>
              <a:effectLst/>
              <a:latin typeface="+mn-lt"/>
              <a:ea typeface="+mn-ea"/>
              <a:cs typeface="+mn-cs"/>
            </a:rPr>
            <a:t>10.8</a:t>
          </a:r>
          <a:r>
            <a:rPr lang="ja-JP" altLang="ja-JP" sz="1050">
              <a:solidFill>
                <a:schemeClr val="dk1"/>
              </a:solidFill>
              <a:effectLst/>
              <a:latin typeface="+mn-lt"/>
              <a:ea typeface="+mn-ea"/>
              <a:cs typeface="+mn-cs"/>
            </a:rPr>
            <a:t>％、３か年平均では</a:t>
          </a:r>
          <a:r>
            <a:rPr lang="en-US" altLang="ja-JP" sz="1050">
              <a:solidFill>
                <a:schemeClr val="dk1"/>
              </a:solidFill>
              <a:effectLst/>
              <a:latin typeface="+mn-lt"/>
              <a:ea typeface="+mn-ea"/>
              <a:cs typeface="+mn-cs"/>
            </a:rPr>
            <a:t>11.4</a:t>
          </a:r>
          <a:r>
            <a:rPr lang="ja-JP" altLang="ja-JP" sz="1050">
              <a:solidFill>
                <a:schemeClr val="dk1"/>
              </a:solidFill>
              <a:effectLst/>
              <a:latin typeface="+mn-lt"/>
              <a:ea typeface="+mn-ea"/>
              <a:cs typeface="+mn-cs"/>
            </a:rPr>
            <a:t>％と減少となっている。今後においても、地方債の発行について、公債費負担適正化計画に基づき、基本的には交付税措置のあるものを活用し、元金償還の範囲内で計画的な発行に努める。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a:solidFill>
                <a:schemeClr val="dk1"/>
              </a:solidFill>
              <a:effectLst/>
              <a:latin typeface="+mn-lt"/>
              <a:ea typeface="+mn-ea"/>
              <a:cs typeface="+mn-cs"/>
            </a:rPr>
            <a:t>一般会計等に係る地方債の現在高は、これまでの生活基盤に係る各種大型事業等の実施により、高額となっていたが、平成</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年度の民間資金の繰上償還の実施、一般廃棄物事業債等の定期償還の減少</a:t>
          </a:r>
          <a:r>
            <a:rPr lang="ja-JP" altLang="en-US" sz="1050">
              <a:solidFill>
                <a:schemeClr val="dk1"/>
              </a:solidFill>
              <a:effectLst/>
              <a:latin typeface="+mn-lt"/>
              <a:ea typeface="+mn-ea"/>
              <a:cs typeface="+mn-cs"/>
            </a:rPr>
            <a:t>等</a:t>
          </a:r>
          <a:r>
            <a:rPr lang="ja-JP" altLang="ja-JP" sz="1050">
              <a:solidFill>
                <a:schemeClr val="dk1"/>
              </a:solidFill>
              <a:effectLst/>
              <a:latin typeface="+mn-lt"/>
              <a:ea typeface="+mn-ea"/>
              <a:cs typeface="+mn-cs"/>
            </a:rPr>
            <a:t>により、残高は減少</a:t>
          </a:r>
          <a:r>
            <a:rPr lang="ja-JP" altLang="en-US" sz="1050">
              <a:solidFill>
                <a:schemeClr val="dk1"/>
              </a:solidFill>
              <a:effectLst/>
              <a:latin typeface="+mn-lt"/>
              <a:ea typeface="+mn-ea"/>
              <a:cs typeface="+mn-cs"/>
            </a:rPr>
            <a:t>傾向であったが、平成</a:t>
          </a:r>
          <a:r>
            <a:rPr lang="en-US" altLang="ja-JP" sz="1050">
              <a:solidFill>
                <a:schemeClr val="dk1"/>
              </a:solidFill>
              <a:effectLst/>
              <a:latin typeface="+mn-lt"/>
              <a:ea typeface="+mn-ea"/>
              <a:cs typeface="+mn-cs"/>
            </a:rPr>
            <a:t>25</a:t>
          </a:r>
          <a:r>
            <a:rPr lang="ja-JP" altLang="en-US" sz="1050">
              <a:solidFill>
                <a:schemeClr val="dk1"/>
              </a:solidFill>
              <a:effectLst/>
              <a:latin typeface="+mn-lt"/>
              <a:ea typeface="+mn-ea"/>
              <a:cs typeface="+mn-cs"/>
            </a:rPr>
            <a:t>年度は臨時財政対策債の増加等により微増となった</a:t>
          </a:r>
          <a:r>
            <a:rPr lang="ja-JP" altLang="ja-JP" sz="1050">
              <a:solidFill>
                <a:schemeClr val="dk1"/>
              </a:solidFill>
              <a:effectLst/>
              <a:latin typeface="+mn-lt"/>
              <a:ea typeface="+mn-ea"/>
              <a:cs typeface="+mn-cs"/>
            </a:rPr>
            <a:t>。債務負担行為に基づく支出予定額は、国営南紀用水事業負担金が平成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で終了したことにより減少している。公営企業債等繰入金見込額は、主に簡易水道事業、農業集落排水事業、漁業集落排水事業であり、簡易水道事業で増加はみられるものの、農業集落排水及び漁業集落排水における施設整備が一定完了していることから、今後も残債は減少する見込みとなっている。組合等負担等見込額は、公立紀南病院組合や田辺市周辺衛生施設組合における残債が減少したことに伴い、将来負担額は減少</a:t>
          </a:r>
          <a:r>
            <a:rPr lang="ja-JP" altLang="en-US" sz="1050">
              <a:solidFill>
                <a:schemeClr val="dk1"/>
              </a:solidFill>
              <a:effectLst/>
              <a:latin typeface="+mn-lt"/>
              <a:ea typeface="+mn-ea"/>
              <a:cs typeface="+mn-cs"/>
            </a:rPr>
            <a:t>し</a:t>
          </a:r>
          <a:r>
            <a:rPr lang="ja-JP" altLang="ja-JP" sz="1050">
              <a:solidFill>
                <a:schemeClr val="dk1"/>
              </a:solidFill>
              <a:effectLst/>
              <a:latin typeface="+mn-lt"/>
              <a:ea typeface="+mn-ea"/>
              <a:cs typeface="+mn-cs"/>
            </a:rPr>
            <a:t>ている。</a:t>
          </a:r>
          <a:endParaRPr lang="ja-JP" altLang="ja-JP" sz="1050">
            <a:effectLst/>
          </a:endParaRPr>
        </a:p>
        <a:p>
          <a:pPr rtl="0" eaLnBrk="1" fontAlgn="auto" latinLnBrk="0" hangingPunct="1"/>
          <a:r>
            <a:rPr lang="ja-JP" altLang="ja-JP" sz="1050">
              <a:solidFill>
                <a:schemeClr val="dk1"/>
              </a:solidFill>
              <a:effectLst/>
              <a:latin typeface="+mn-lt"/>
              <a:ea typeface="+mn-ea"/>
              <a:cs typeface="+mn-cs"/>
            </a:rPr>
            <a:t>充当可能基金は、平成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年度に減債基金</a:t>
          </a:r>
          <a:r>
            <a:rPr lang="ja-JP" altLang="en-US" sz="1050">
              <a:solidFill>
                <a:schemeClr val="dk1"/>
              </a:solidFill>
              <a:effectLst/>
              <a:latin typeface="+mn-lt"/>
              <a:ea typeface="+mn-ea"/>
              <a:cs typeface="+mn-cs"/>
            </a:rPr>
            <a:t>、三四六総合運動公園整備事業基金、観光振興基金及び地域振興基金</a:t>
          </a:r>
          <a:r>
            <a:rPr lang="ja-JP" altLang="ja-JP" sz="1050">
              <a:solidFill>
                <a:schemeClr val="dk1"/>
              </a:solidFill>
              <a:effectLst/>
              <a:latin typeface="+mn-lt"/>
              <a:ea typeface="+mn-ea"/>
              <a:cs typeface="+mn-cs"/>
            </a:rPr>
            <a:t>への積立の実施により</a:t>
          </a:r>
          <a:r>
            <a:rPr lang="en-US" altLang="ja-JP" sz="1050">
              <a:solidFill>
                <a:schemeClr val="dk1"/>
              </a:solidFill>
              <a:effectLst/>
              <a:latin typeface="+mn-lt"/>
              <a:ea typeface="+mn-ea"/>
              <a:cs typeface="+mn-cs"/>
            </a:rPr>
            <a:t>16,663</a:t>
          </a:r>
          <a:r>
            <a:rPr lang="ja-JP" altLang="ja-JP" sz="1050">
              <a:solidFill>
                <a:schemeClr val="dk1"/>
              </a:solidFill>
              <a:effectLst/>
              <a:latin typeface="+mn-lt"/>
              <a:ea typeface="+mn-ea"/>
              <a:cs typeface="+mn-cs"/>
            </a:rPr>
            <a:t>百万円となっている。充当可能特定歳入については、都市計画税収は都市計画事業に係る地方債残高が減少したことや、公営住宅建設事業債残高の減少による公営住宅使用料充当額減等により減少となっています。</a:t>
          </a:r>
          <a:endParaRPr lang="ja-JP" altLang="ja-JP" sz="1050">
            <a:effectLst/>
          </a:endParaRPr>
        </a:p>
        <a:p>
          <a:r>
            <a:rPr lang="ja-JP" altLang="ja-JP" sz="1050">
              <a:solidFill>
                <a:schemeClr val="dk1"/>
              </a:solidFill>
              <a:effectLst/>
              <a:latin typeface="+mn-lt"/>
              <a:ea typeface="+mn-ea"/>
              <a:cs typeface="+mn-cs"/>
            </a:rPr>
            <a:t>将来負担比率の分子は、充当可能基金の増加等により、減少傾向となっている。</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51619511</v>
      </c>
      <c r="BO4" s="349"/>
      <c r="BP4" s="349"/>
      <c r="BQ4" s="349"/>
      <c r="BR4" s="349"/>
      <c r="BS4" s="349"/>
      <c r="BT4" s="349"/>
      <c r="BU4" s="350"/>
      <c r="BV4" s="348">
        <v>47629421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49966441</v>
      </c>
      <c r="BO5" s="386"/>
      <c r="BP5" s="386"/>
      <c r="BQ5" s="386"/>
      <c r="BR5" s="386"/>
      <c r="BS5" s="386"/>
      <c r="BT5" s="386"/>
      <c r="BU5" s="387"/>
      <c r="BV5" s="385">
        <v>46289373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88.8</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1653070</v>
      </c>
      <c r="BO6" s="386"/>
      <c r="BP6" s="386"/>
      <c r="BQ6" s="386"/>
      <c r="BR6" s="386"/>
      <c r="BS6" s="386"/>
      <c r="BT6" s="386"/>
      <c r="BU6" s="387"/>
      <c r="BV6" s="385">
        <v>1340048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583093</v>
      </c>
      <c r="BO7" s="386"/>
      <c r="BP7" s="386"/>
      <c r="BQ7" s="386"/>
      <c r="BR7" s="386"/>
      <c r="BS7" s="386"/>
      <c r="BT7" s="386"/>
      <c r="BU7" s="387"/>
      <c r="BV7" s="385">
        <v>357947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24473770</v>
      </c>
      <c r="CU7" s="386"/>
      <c r="CV7" s="386"/>
      <c r="CW7" s="386"/>
      <c r="CX7" s="386"/>
      <c r="CY7" s="386"/>
      <c r="CZ7" s="386"/>
      <c r="DA7" s="387"/>
      <c r="DB7" s="385">
        <v>24369353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1069977</v>
      </c>
      <c r="BO8" s="386"/>
      <c r="BP8" s="386"/>
      <c r="BQ8" s="386"/>
      <c r="BR8" s="386"/>
      <c r="BS8" s="386"/>
      <c r="BT8" s="386"/>
      <c r="BU8" s="387"/>
      <c r="BV8" s="385">
        <v>982101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79119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87876</v>
      </c>
      <c r="BO9" s="386"/>
      <c r="BP9" s="386"/>
      <c r="BQ9" s="386"/>
      <c r="BR9" s="386"/>
      <c r="BS9" s="386"/>
      <c r="BT9" s="386"/>
      <c r="BU9" s="387"/>
      <c r="BV9" s="385">
        <v>229971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18.8</v>
      </c>
      <c r="CU9" s="383"/>
      <c r="CV9" s="383"/>
      <c r="CW9" s="383"/>
      <c r="CX9" s="383"/>
      <c r="CY9" s="383"/>
      <c r="CZ9" s="383"/>
      <c r="DA9" s="384"/>
      <c r="DB9" s="382">
        <v>20.2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82499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805</v>
      </c>
      <c r="BO10" s="386"/>
      <c r="BP10" s="386"/>
      <c r="BQ10" s="386"/>
      <c r="BR10" s="386"/>
      <c r="BS10" s="386"/>
      <c r="BT10" s="386"/>
      <c r="BU10" s="387"/>
      <c r="BV10" s="385">
        <v>400720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11228</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79631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79371</v>
      </c>
      <c r="S13" s="467"/>
      <c r="T13" s="467"/>
      <c r="U13" s="467"/>
      <c r="V13" s="468"/>
      <c r="W13" s="401" t="s">
        <v>124</v>
      </c>
      <c r="X13" s="402"/>
      <c r="Y13" s="402"/>
      <c r="Z13" s="402"/>
      <c r="AA13" s="402"/>
      <c r="AB13" s="392"/>
      <c r="AC13" s="436">
        <v>4807</v>
      </c>
      <c r="AD13" s="437"/>
      <c r="AE13" s="437"/>
      <c r="AF13" s="437"/>
      <c r="AG13" s="476"/>
      <c r="AH13" s="436">
        <v>5705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99909</v>
      </c>
      <c r="BO13" s="386"/>
      <c r="BP13" s="386"/>
      <c r="BQ13" s="386"/>
      <c r="BR13" s="386"/>
      <c r="BS13" s="386"/>
      <c r="BT13" s="386"/>
      <c r="BU13" s="387"/>
      <c r="BV13" s="385">
        <v>630691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80117</v>
      </c>
      <c r="S14" s="467"/>
      <c r="T14" s="467"/>
      <c r="U14" s="467"/>
      <c r="V14" s="468"/>
      <c r="W14" s="375"/>
      <c r="X14" s="376"/>
      <c r="Y14" s="376"/>
      <c r="Z14" s="376"/>
      <c r="AA14" s="376"/>
      <c r="AB14" s="365"/>
      <c r="AC14" s="469">
        <v>13.3</v>
      </c>
      <c r="AD14" s="470"/>
      <c r="AE14" s="470"/>
      <c r="AF14" s="470"/>
      <c r="AG14" s="471"/>
      <c r="AH14" s="469">
        <v>14.5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39.700000000000003</v>
      </c>
      <c r="CU14" s="481"/>
      <c r="CV14" s="481"/>
      <c r="CW14" s="481"/>
      <c r="CX14" s="481"/>
      <c r="CY14" s="481"/>
      <c r="CZ14" s="481"/>
      <c r="DA14" s="482"/>
      <c r="DB14" s="480">
        <v>50.6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79856</v>
      </c>
      <c r="S15" s="467"/>
      <c r="T15" s="467"/>
      <c r="U15" s="467"/>
      <c r="V15" s="468"/>
      <c r="W15" s="401" t="s">
        <v>130</v>
      </c>
      <c r="X15" s="402"/>
      <c r="Y15" s="402"/>
      <c r="Z15" s="402"/>
      <c r="AA15" s="402"/>
      <c r="AB15" s="392"/>
      <c r="AC15" s="436">
        <v>6917</v>
      </c>
      <c r="AD15" s="437"/>
      <c r="AE15" s="437"/>
      <c r="AF15" s="437"/>
      <c r="AG15" s="476"/>
      <c r="AH15" s="436">
        <v>8055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6994442</v>
      </c>
      <c r="BO15" s="349"/>
      <c r="BP15" s="349"/>
      <c r="BQ15" s="349"/>
      <c r="BR15" s="349"/>
      <c r="BS15" s="349"/>
      <c r="BT15" s="349"/>
      <c r="BU15" s="350"/>
      <c r="BV15" s="348">
        <v>7007826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19.100000000000001</v>
      </c>
      <c r="AD16" s="470"/>
      <c r="AE16" s="470"/>
      <c r="AF16" s="470"/>
      <c r="AG16" s="471"/>
      <c r="AH16" s="469">
        <v>20.399999999999999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18431450</v>
      </c>
      <c r="BO16" s="386"/>
      <c r="BP16" s="386"/>
      <c r="BQ16" s="386"/>
      <c r="BR16" s="386"/>
      <c r="BS16" s="386"/>
      <c r="BT16" s="386"/>
      <c r="BU16" s="387"/>
      <c r="BV16" s="385">
        <v>18465704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24408</v>
      </c>
      <c r="AD17" s="437"/>
      <c r="AE17" s="437"/>
      <c r="AF17" s="437"/>
      <c r="AG17" s="476"/>
      <c r="AH17" s="436">
        <v>25280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9010530</v>
      </c>
      <c r="BO17" s="386"/>
      <c r="BP17" s="386"/>
      <c r="BQ17" s="386"/>
      <c r="BR17" s="386"/>
      <c r="BS17" s="386"/>
      <c r="BT17" s="386"/>
      <c r="BU17" s="387"/>
      <c r="BV17" s="385">
        <v>9005303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1026.77</v>
      </c>
      <c r="M18" s="498"/>
      <c r="N18" s="498"/>
      <c r="O18" s="498"/>
      <c r="P18" s="498"/>
      <c r="Q18" s="498"/>
      <c r="R18" s="499"/>
      <c r="S18" s="499"/>
      <c r="T18" s="499"/>
      <c r="U18" s="499"/>
      <c r="V18" s="500"/>
      <c r="W18" s="403"/>
      <c r="X18" s="404"/>
      <c r="Y18" s="404"/>
      <c r="Z18" s="404"/>
      <c r="AA18" s="404"/>
      <c r="AB18" s="395"/>
      <c r="AC18" s="501">
        <v>67.599999999999994</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21985281</v>
      </c>
      <c r="BO18" s="386"/>
      <c r="BP18" s="386"/>
      <c r="BQ18" s="386"/>
      <c r="BR18" s="386"/>
      <c r="BS18" s="386"/>
      <c r="BT18" s="386"/>
      <c r="BU18" s="387"/>
      <c r="BV18" s="385">
        <v>22043354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30271794</v>
      </c>
      <c r="BO19" s="386"/>
      <c r="BP19" s="386"/>
      <c r="BQ19" s="386"/>
      <c r="BR19" s="386"/>
      <c r="BS19" s="386"/>
      <c r="BT19" s="386"/>
      <c r="BU19" s="387"/>
      <c r="BV19" s="385">
        <v>28590358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32693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51316055</v>
      </c>
      <c r="BO23" s="386"/>
      <c r="BP23" s="386"/>
      <c r="BQ23" s="386"/>
      <c r="BR23" s="386"/>
      <c r="BS23" s="386"/>
      <c r="BT23" s="386"/>
      <c r="BU23" s="387"/>
      <c r="BV23" s="385">
        <v>51138678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8300</v>
      </c>
      <c r="R24" s="437"/>
      <c r="S24" s="437"/>
      <c r="T24" s="437"/>
      <c r="U24" s="437"/>
      <c r="V24" s="476"/>
      <c r="W24" s="531"/>
      <c r="X24" s="519"/>
      <c r="Y24" s="520"/>
      <c r="Z24" s="435" t="s">
        <v>153</v>
      </c>
      <c r="AA24" s="415"/>
      <c r="AB24" s="415"/>
      <c r="AC24" s="415"/>
      <c r="AD24" s="415"/>
      <c r="AE24" s="415"/>
      <c r="AF24" s="415"/>
      <c r="AG24" s="416"/>
      <c r="AH24" s="436">
        <v>760</v>
      </c>
      <c r="AI24" s="437"/>
      <c r="AJ24" s="437"/>
      <c r="AK24" s="437"/>
      <c r="AL24" s="476"/>
      <c r="AM24" s="436">
        <v>2506480</v>
      </c>
      <c r="AN24" s="437"/>
      <c r="AO24" s="437"/>
      <c r="AP24" s="437"/>
      <c r="AQ24" s="437"/>
      <c r="AR24" s="476"/>
      <c r="AS24" s="436">
        <v>3298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34713504</v>
      </c>
      <c r="BO24" s="386"/>
      <c r="BP24" s="386"/>
      <c r="BQ24" s="386"/>
      <c r="BR24" s="386"/>
      <c r="BS24" s="386"/>
      <c r="BT24" s="386"/>
      <c r="BU24" s="387"/>
      <c r="BV24" s="385">
        <v>33025628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v>150</v>
      </c>
      <c r="AI25" s="437"/>
      <c r="AJ25" s="437"/>
      <c r="AK25" s="437"/>
      <c r="AL25" s="476"/>
      <c r="AM25" s="436">
        <v>463950</v>
      </c>
      <c r="AN25" s="437"/>
      <c r="AO25" s="437"/>
      <c r="AP25" s="437"/>
      <c r="AQ25" s="437"/>
      <c r="AR25" s="476"/>
      <c r="AS25" s="436">
        <v>3093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7888203</v>
      </c>
      <c r="BO25" s="349"/>
      <c r="BP25" s="349"/>
      <c r="BQ25" s="349"/>
      <c r="BR25" s="349"/>
      <c r="BS25" s="349"/>
      <c r="BT25" s="349"/>
      <c r="BU25" s="350"/>
      <c r="BV25" s="348">
        <v>5238164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6300</v>
      </c>
      <c r="R26" s="437"/>
      <c r="S26" s="437"/>
      <c r="T26" s="437"/>
      <c r="U26" s="437"/>
      <c r="V26" s="476"/>
      <c r="W26" s="531"/>
      <c r="X26" s="519"/>
      <c r="Y26" s="520"/>
      <c r="Z26" s="435" t="s">
        <v>159</v>
      </c>
      <c r="AA26" s="539"/>
      <c r="AB26" s="539"/>
      <c r="AC26" s="539"/>
      <c r="AD26" s="539"/>
      <c r="AE26" s="539"/>
      <c r="AF26" s="539"/>
      <c r="AG26" s="540"/>
      <c r="AH26" s="436">
        <v>20</v>
      </c>
      <c r="AI26" s="437"/>
      <c r="AJ26" s="437"/>
      <c r="AK26" s="437"/>
      <c r="AL26" s="476"/>
      <c r="AM26" s="436">
        <v>70820</v>
      </c>
      <c r="AN26" s="437"/>
      <c r="AO26" s="437"/>
      <c r="AP26" s="437"/>
      <c r="AQ26" s="437"/>
      <c r="AR26" s="476"/>
      <c r="AS26" s="436">
        <v>3541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5350</v>
      </c>
      <c r="R27" s="437"/>
      <c r="S27" s="437"/>
      <c r="T27" s="437"/>
      <c r="U27" s="437"/>
      <c r="V27" s="476"/>
      <c r="W27" s="531"/>
      <c r="X27" s="519"/>
      <c r="Y27" s="520"/>
      <c r="Z27" s="435" t="s">
        <v>162</v>
      </c>
      <c r="AA27" s="415"/>
      <c r="AB27" s="415"/>
      <c r="AC27" s="415"/>
      <c r="AD27" s="415"/>
      <c r="AE27" s="415"/>
      <c r="AF27" s="415"/>
      <c r="AG27" s="416"/>
      <c r="AH27" s="436">
        <v>30</v>
      </c>
      <c r="AI27" s="437"/>
      <c r="AJ27" s="437"/>
      <c r="AK27" s="437"/>
      <c r="AL27" s="476"/>
      <c r="AM27" s="436">
        <v>104283</v>
      </c>
      <c r="AN27" s="437"/>
      <c r="AO27" s="437"/>
      <c r="AP27" s="437"/>
      <c r="AQ27" s="437"/>
      <c r="AR27" s="476"/>
      <c r="AS27" s="436">
        <v>3476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306072</v>
      </c>
      <c r="BO27" s="553"/>
      <c r="BP27" s="553"/>
      <c r="BQ27" s="553"/>
      <c r="BR27" s="553"/>
      <c r="BS27" s="553"/>
      <c r="BT27" s="553"/>
      <c r="BU27" s="554"/>
      <c r="BV27" s="552">
        <v>305512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4750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3372969</v>
      </c>
      <c r="BO28" s="349"/>
      <c r="BP28" s="349"/>
      <c r="BQ28" s="349"/>
      <c r="BR28" s="349"/>
      <c r="BS28" s="349"/>
      <c r="BT28" s="349"/>
      <c r="BU28" s="350"/>
      <c r="BV28" s="348">
        <v>3372164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4300</v>
      </c>
      <c r="R29" s="437"/>
      <c r="S29" s="437"/>
      <c r="T29" s="437"/>
      <c r="U29" s="437"/>
      <c r="V29" s="476"/>
      <c r="W29" s="531"/>
      <c r="X29" s="519"/>
      <c r="Y29" s="520"/>
      <c r="Z29" s="435" t="s">
        <v>169</v>
      </c>
      <c r="AA29" s="415"/>
      <c r="AB29" s="415"/>
      <c r="AC29" s="415"/>
      <c r="AD29" s="415"/>
      <c r="AE29" s="415"/>
      <c r="AF29" s="415"/>
      <c r="AG29" s="416"/>
      <c r="AH29" s="436">
        <v>790</v>
      </c>
      <c r="AI29" s="437"/>
      <c r="AJ29" s="437"/>
      <c r="AK29" s="437"/>
      <c r="AL29" s="476"/>
      <c r="AM29" s="436">
        <v>2610763</v>
      </c>
      <c r="AN29" s="437"/>
      <c r="AO29" s="437"/>
      <c r="AP29" s="437"/>
      <c r="AQ29" s="437"/>
      <c r="AR29" s="476"/>
      <c r="AS29" s="436">
        <v>3305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6149522</v>
      </c>
      <c r="BO29" s="386"/>
      <c r="BP29" s="386"/>
      <c r="BQ29" s="386"/>
      <c r="BR29" s="386"/>
      <c r="BS29" s="386"/>
      <c r="BT29" s="386"/>
      <c r="BU29" s="387"/>
      <c r="BV29" s="385">
        <v>5148260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8607080</v>
      </c>
      <c r="BO30" s="553"/>
      <c r="BP30" s="553"/>
      <c r="BQ30" s="553"/>
      <c r="BR30" s="553"/>
      <c r="BS30" s="553"/>
      <c r="BT30" s="553"/>
      <c r="BU30" s="554"/>
      <c r="BV30" s="552">
        <v>6373515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19</v>
      </c>
      <c r="BX34" s="564"/>
      <c r="BY34" s="565" t="str">
        <f>IF('各会計、関係団体の財政状況及び健全化判断比率'!B68="","",'各会計、関係団体の財政状況及び健全化判断比率'!B68)</f>
        <v>公立紀南病院組合</v>
      </c>
      <c r="BZ34" s="565"/>
      <c r="CA34" s="565"/>
      <c r="CB34" s="565"/>
      <c r="CC34" s="565"/>
      <c r="CD34" s="565"/>
      <c r="CE34" s="565"/>
      <c r="CF34" s="565"/>
      <c r="CG34" s="565"/>
      <c r="CH34" s="565"/>
      <c r="CI34" s="565"/>
      <c r="CJ34" s="565"/>
      <c r="CK34" s="565"/>
      <c r="CL34" s="565"/>
      <c r="CM34" s="565"/>
      <c r="CN34" s="165"/>
      <c r="CO34" s="564">
        <f>IF(CQ34="","",MAX(C34:D43,U34:V43,AM34:AN43,BE34:BF43,BW34:BX43)+1)</f>
        <v>29</v>
      </c>
      <c r="CP34" s="564"/>
      <c r="CQ34" s="565" t="str">
        <f>IF('各会計、関係団体の財政状況及び健全化判断比率'!BS7="","",'各会計、関係団体の財政状況及び健全化判断比率'!BS7)</f>
        <v>南紀みらい（株）</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同和対策住宅資金等貸付事業特別会計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国民健康保険事業特別会計（直営診療施設勘定）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20</v>
      </c>
      <c r="BX35" s="564"/>
      <c r="BY35" s="565" t="str">
        <f>IF('各会計、関係団体の財政状況及び健全化判断比率'!B69="","",'各会計、関係団体の財政状況及び健全化判断比率'!B69)</f>
        <v>紀南地方老人福祉施設組合（普通会計）</v>
      </c>
      <c r="BZ35" s="565"/>
      <c r="CA35" s="565"/>
      <c r="CB35" s="565"/>
      <c r="CC35" s="565"/>
      <c r="CD35" s="565"/>
      <c r="CE35" s="565"/>
      <c r="CF35" s="565"/>
      <c r="CG35" s="565"/>
      <c r="CH35" s="565"/>
      <c r="CI35" s="565"/>
      <c r="CJ35" s="565"/>
      <c r="CK35" s="565"/>
      <c r="CL35" s="565"/>
      <c r="CM35" s="565"/>
      <c r="CN35" s="165"/>
      <c r="CO35" s="564">
        <f t="shared" ref="CO35:CO43" si="3">IF(CQ35="","",CO34+1)</f>
        <v>30</v>
      </c>
      <c r="CP35" s="564"/>
      <c r="CQ35" s="565" t="str">
        <f>IF('各会計、関係団体の財政状況及び健全化判断比率'!BS8="","",'各会計、関係団体の財政状況及び健全化判断比率'!BS8)</f>
        <v>田辺市土地開発公社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診療所事業特別会計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IF('各会計、関係団体の財政状況及び健全化判断比率'!B36="","",'各会計、関係団体の財政状況及び健全化判断比率'!B36)</f>
        <v>林業集落排水事業特別会計</v>
      </c>
      <c r="BH36" s="565"/>
      <c r="BI36" s="565"/>
      <c r="BJ36" s="565"/>
      <c r="BK36" s="565"/>
      <c r="BL36" s="565"/>
      <c r="BM36" s="565"/>
      <c r="BN36" s="565"/>
      <c r="BO36" s="565"/>
      <c r="BP36" s="565"/>
      <c r="BQ36" s="565"/>
      <c r="BR36" s="565"/>
      <c r="BS36" s="565"/>
      <c r="BT36" s="565"/>
      <c r="BU36" s="565"/>
      <c r="BV36" s="165"/>
      <c r="BW36" s="564">
        <f t="shared" si="2"/>
        <v>21</v>
      </c>
      <c r="BX36" s="564"/>
      <c r="BY36" s="565" t="str">
        <f>IF('各会計、関係団体の財政状況及び健全化判断比率'!B70="","",'各会計、関係団体の財政状況及び健全化判断比率'!B70)</f>
        <v>紀南地方老人福祉施設組合（公営企業会計）</v>
      </c>
      <c r="BZ36" s="565"/>
      <c r="CA36" s="565"/>
      <c r="CB36" s="565"/>
      <c r="CC36" s="565"/>
      <c r="CD36" s="565"/>
      <c r="CE36" s="565"/>
      <c r="CF36" s="565"/>
      <c r="CG36" s="565"/>
      <c r="CH36" s="565"/>
      <c r="CI36" s="565"/>
      <c r="CJ36" s="565"/>
      <c r="CK36" s="565"/>
      <c r="CL36" s="565"/>
      <c r="CM36" s="565"/>
      <c r="CN36" s="165"/>
      <c r="CO36" s="564">
        <f t="shared" si="3"/>
        <v>31</v>
      </c>
      <c r="CP36" s="564"/>
      <c r="CQ36" s="565" t="str">
        <f>IF('各会計、関係団体の財政状況及び健全化判断比率'!BS9="","",'各会計、関係団体の財政状況及び健全化判断比率'!BS9)</f>
        <v>（財）龍神村開発公社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木材加工事業特別会計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IF('各会計、関係団体の財政状況及び健全化判断比率'!B37="","",'各会計、関係団体の財政状況及び健全化判断比率'!B37)</f>
        <v>漁業集落排水事業特別会計</v>
      </c>
      <c r="BH37" s="565"/>
      <c r="BI37" s="565"/>
      <c r="BJ37" s="565"/>
      <c r="BK37" s="565"/>
      <c r="BL37" s="565"/>
      <c r="BM37" s="565"/>
      <c r="BN37" s="565"/>
      <c r="BO37" s="565"/>
      <c r="BP37" s="565"/>
      <c r="BQ37" s="565"/>
      <c r="BR37" s="565"/>
      <c r="BS37" s="565"/>
      <c r="BT37" s="565"/>
      <c r="BU37" s="565"/>
      <c r="BV37" s="165"/>
      <c r="BW37" s="564">
        <f t="shared" si="2"/>
        <v>22</v>
      </c>
      <c r="BX37" s="564"/>
      <c r="BY37" s="565" t="str">
        <f>IF('各会計、関係団体の財政状況及び健全化判断比率'!B71="","",'各会計、関係団体の財政状況及び健全化判断比率'!B71)</f>
        <v>和歌山県市町村総合事務組合</v>
      </c>
      <c r="BZ37" s="565"/>
      <c r="CA37" s="565"/>
      <c r="CB37" s="565"/>
      <c r="CC37" s="565"/>
      <c r="CD37" s="565"/>
      <c r="CE37" s="565"/>
      <c r="CF37" s="565"/>
      <c r="CG37" s="565"/>
      <c r="CH37" s="565"/>
      <c r="CI37" s="565"/>
      <c r="CJ37" s="565"/>
      <c r="CK37" s="565"/>
      <c r="CL37" s="565"/>
      <c r="CM37" s="565"/>
      <c r="CN37" s="165"/>
      <c r="CO37" s="564">
        <f t="shared" si="3"/>
        <v>32</v>
      </c>
      <c r="CP37" s="564"/>
      <c r="CQ37" s="565" t="str">
        <f>IF('各会計、関係団体の財政状況及び健全化判断比率'!BS10="","",'各会計、関係団体の財政状況及び健全化判断比率'!BS10)</f>
        <v>（有）龍神温泉元湯</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公共用地先行取得事業特別会計</v>
      </c>
      <c r="F38" s="565"/>
      <c r="G38" s="565"/>
      <c r="H38" s="565"/>
      <c r="I38" s="565"/>
      <c r="J38" s="565"/>
      <c r="K38" s="565"/>
      <c r="L38" s="565"/>
      <c r="M38" s="565"/>
      <c r="N38" s="565"/>
      <c r="O38" s="565"/>
      <c r="P38" s="565"/>
      <c r="Q38" s="565"/>
      <c r="R38" s="565"/>
      <c r="S38" s="565"/>
      <c r="T38" s="165"/>
      <c r="U38" s="564">
        <f t="shared" si="4"/>
        <v>10</v>
      </c>
      <c r="V38" s="564"/>
      <c r="W38" s="565" t="str">
        <f>IF('各会計、関係団体の財政状況及び健全化判断比率'!B32="","",'各会計、関係団体の財政状況及び健全化判断比率'!B32)</f>
        <v>駐車場事業特別会計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16</v>
      </c>
      <c r="BF38" s="564"/>
      <c r="BG38" s="565" t="str">
        <f>IF('各会計、関係団体の財政状況及び健全化判断比率'!B38="","",'各会計、関係団体の財政状況及び健全化判断比率'!B38)</f>
        <v>特定環境保全公共下水道事業特別会計</v>
      </c>
      <c r="BH38" s="565"/>
      <c r="BI38" s="565"/>
      <c r="BJ38" s="565"/>
      <c r="BK38" s="565"/>
      <c r="BL38" s="565"/>
      <c r="BM38" s="565"/>
      <c r="BN38" s="565"/>
      <c r="BO38" s="565"/>
      <c r="BP38" s="565"/>
      <c r="BQ38" s="565"/>
      <c r="BR38" s="565"/>
      <c r="BS38" s="565"/>
      <c r="BT38" s="565"/>
      <c r="BU38" s="565"/>
      <c r="BV38" s="165"/>
      <c r="BW38" s="564">
        <f t="shared" si="2"/>
        <v>23</v>
      </c>
      <c r="BX38" s="564"/>
      <c r="BY38" s="565" t="str">
        <f>IF('各会計、関係団体の財政状況及び健全化判断比率'!B72="","",'各会計、関係団体の財政状況及び健全化判断比率'!B72)</f>
        <v>和歌山地方税回収機構</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17</v>
      </c>
      <c r="BF39" s="564"/>
      <c r="BG39" s="565" t="str">
        <f>IF('各会計、関係団体の財政状況及び健全化判断比率'!B39="","",'各会計、関係団体の財政状況及び健全化判断比率'!B39)</f>
        <v>戸別排水処理事業特別会計</v>
      </c>
      <c r="BH39" s="565"/>
      <c r="BI39" s="565"/>
      <c r="BJ39" s="565"/>
      <c r="BK39" s="565"/>
      <c r="BL39" s="565"/>
      <c r="BM39" s="565"/>
      <c r="BN39" s="565"/>
      <c r="BO39" s="565"/>
      <c r="BP39" s="565"/>
      <c r="BQ39" s="565"/>
      <c r="BR39" s="565"/>
      <c r="BS39" s="565"/>
      <c r="BT39" s="565"/>
      <c r="BU39" s="565"/>
      <c r="BV39" s="165"/>
      <c r="BW39" s="564">
        <f t="shared" si="2"/>
        <v>24</v>
      </c>
      <c r="BX39" s="564"/>
      <c r="BY39" s="565" t="str">
        <f>IF('各会計、関係団体の財政状況及び健全化判断比率'!B73="","",'各会計、関係団体の財政状況及び健全化判断比率'!B73)</f>
        <v>田辺周辺広域市町村圏組合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18</v>
      </c>
      <c r="BF40" s="564"/>
      <c r="BG40" s="565" t="str">
        <f>IF('各会計、関係団体の財政状況及び健全化判断比率'!B40="","",'各会計、関係団体の財政状況及び健全化判断比率'!B40)</f>
        <v>分譲宅地造成事業特別会計</v>
      </c>
      <c r="BH40" s="565"/>
      <c r="BI40" s="565"/>
      <c r="BJ40" s="565"/>
      <c r="BK40" s="565"/>
      <c r="BL40" s="565"/>
      <c r="BM40" s="565"/>
      <c r="BN40" s="565"/>
      <c r="BO40" s="565"/>
      <c r="BP40" s="565"/>
      <c r="BQ40" s="565"/>
      <c r="BR40" s="565"/>
      <c r="BS40" s="565"/>
      <c r="BT40" s="565"/>
      <c r="BU40" s="565"/>
      <c r="BV40" s="165"/>
      <c r="BW40" s="564">
        <f t="shared" si="2"/>
        <v>25</v>
      </c>
      <c r="BX40" s="564"/>
      <c r="BY40" s="565" t="str">
        <f>IF('各会計、関係団体の財政状況及び健全化判断比率'!B74="","",'各会計、関係団体の財政状況及び健全化判断比率'!B74)</f>
        <v>紀南地方児童福祉施設組合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26</v>
      </c>
      <c r="BX41" s="564"/>
      <c r="BY41" s="565" t="str">
        <f>IF('各会計、関係団体の財政状況及び健全化判断比率'!B75="","",'各会計、関係団体の財政状況及び健全化判断比率'!B75)</f>
        <v>紀南学園事務組合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27</v>
      </c>
      <c r="BX42" s="564"/>
      <c r="BY42" s="565" t="str">
        <f>IF('各会計、関係団体の財政状況及び健全化判断比率'!B76="","",'各会計、関係団体の財政状況及び健全化判断比率'!B76)</f>
        <v>和歌山県後期高齢者医療広域連合（普通会計）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28</v>
      </c>
      <c r="BX43" s="564"/>
      <c r="BY43" s="565" t="str">
        <f>IF('各会計、関係団体の財政状況及び健全化判断比率'!B77="","",'各会計、関係団体の財政状況及び健全化判断比率'!B77)</f>
        <v>和歌山県後期高齢者医療広域連合（特別会計）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election activeCell="S40" sqref="S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53901</v>
      </c>
      <c r="J41" s="83">
        <v>52082</v>
      </c>
      <c r="K41" s="83">
        <v>52094</v>
      </c>
      <c r="L41" s="83">
        <v>51139</v>
      </c>
      <c r="M41" s="84">
        <v>51316</v>
      </c>
    </row>
    <row r="42" spans="2:13" ht="27.75" customHeight="1">
      <c r="B42" s="1169"/>
      <c r="C42" s="1170"/>
      <c r="D42" s="85"/>
      <c r="E42" s="1175" t="s">
        <v>26</v>
      </c>
      <c r="F42" s="1175"/>
      <c r="G42" s="1175"/>
      <c r="H42" s="1176"/>
      <c r="I42" s="86">
        <v>324</v>
      </c>
      <c r="J42" s="87">
        <v>220</v>
      </c>
      <c r="K42" s="87">
        <v>116</v>
      </c>
      <c r="L42" s="87">
        <v>9</v>
      </c>
      <c r="M42" s="88">
        <v>5</v>
      </c>
    </row>
    <row r="43" spans="2:13" ht="27.75" customHeight="1">
      <c r="B43" s="1169"/>
      <c r="C43" s="1170"/>
      <c r="D43" s="85"/>
      <c r="E43" s="1175" t="s">
        <v>27</v>
      </c>
      <c r="F43" s="1175"/>
      <c r="G43" s="1175"/>
      <c r="H43" s="1176"/>
      <c r="I43" s="86">
        <v>7494</v>
      </c>
      <c r="J43" s="87">
        <v>6782</v>
      </c>
      <c r="K43" s="87">
        <v>6239</v>
      </c>
      <c r="L43" s="87">
        <v>6180</v>
      </c>
      <c r="M43" s="88">
        <v>6042</v>
      </c>
    </row>
    <row r="44" spans="2:13" ht="27.75" customHeight="1">
      <c r="B44" s="1169"/>
      <c r="C44" s="1170"/>
      <c r="D44" s="85"/>
      <c r="E44" s="1175" t="s">
        <v>28</v>
      </c>
      <c r="F44" s="1175"/>
      <c r="G44" s="1175"/>
      <c r="H44" s="1176"/>
      <c r="I44" s="86">
        <v>4490</v>
      </c>
      <c r="J44" s="87">
        <v>3960</v>
      </c>
      <c r="K44" s="87">
        <v>3551</v>
      </c>
      <c r="L44" s="87">
        <v>3190</v>
      </c>
      <c r="M44" s="88">
        <v>3492</v>
      </c>
    </row>
    <row r="45" spans="2:13" ht="27.75" customHeight="1">
      <c r="B45" s="1169"/>
      <c r="C45" s="1170"/>
      <c r="D45" s="85"/>
      <c r="E45" s="1175" t="s">
        <v>29</v>
      </c>
      <c r="F45" s="1175"/>
      <c r="G45" s="1175"/>
      <c r="H45" s="1176"/>
      <c r="I45" s="86">
        <v>9057</v>
      </c>
      <c r="J45" s="87">
        <v>8857</v>
      </c>
      <c r="K45" s="87">
        <v>8672</v>
      </c>
      <c r="L45" s="87">
        <v>8483</v>
      </c>
      <c r="M45" s="88">
        <v>8099</v>
      </c>
    </row>
    <row r="46" spans="2:13" ht="27.75" customHeight="1">
      <c r="B46" s="1169"/>
      <c r="C46" s="1170"/>
      <c r="D46" s="85"/>
      <c r="E46" s="1175" t="s">
        <v>30</v>
      </c>
      <c r="F46" s="1175"/>
      <c r="G46" s="1175"/>
      <c r="H46" s="1176"/>
      <c r="I46" s="86" t="s">
        <v>485</v>
      </c>
      <c r="J46" s="87">
        <v>67</v>
      </c>
      <c r="K46" s="87">
        <v>286</v>
      </c>
      <c r="L46" s="87">
        <v>243</v>
      </c>
      <c r="M46" s="88">
        <v>243</v>
      </c>
    </row>
    <row r="47" spans="2:13" ht="27.75" customHeight="1">
      <c r="B47" s="1169"/>
      <c r="C47" s="1170"/>
      <c r="D47" s="85"/>
      <c r="E47" s="1175" t="s">
        <v>31</v>
      </c>
      <c r="F47" s="1175"/>
      <c r="G47" s="1175"/>
      <c r="H47" s="1176"/>
      <c r="I47" s="86" t="s">
        <v>485</v>
      </c>
      <c r="J47" s="87" t="s">
        <v>485</v>
      </c>
      <c r="K47" s="87" t="s">
        <v>485</v>
      </c>
      <c r="L47" s="87" t="s">
        <v>485</v>
      </c>
      <c r="M47" s="88" t="s">
        <v>485</v>
      </c>
    </row>
    <row r="48" spans="2:13" ht="27.75" customHeight="1">
      <c r="B48" s="1171"/>
      <c r="C48" s="1172"/>
      <c r="D48" s="85"/>
      <c r="E48" s="1175" t="s">
        <v>32</v>
      </c>
      <c r="F48" s="1175"/>
      <c r="G48" s="1175"/>
      <c r="H48" s="1176"/>
      <c r="I48" s="86">
        <v>65</v>
      </c>
      <c r="J48" s="87" t="s">
        <v>485</v>
      </c>
      <c r="K48" s="87" t="s">
        <v>485</v>
      </c>
      <c r="L48" s="87" t="s">
        <v>485</v>
      </c>
      <c r="M48" s="88" t="s">
        <v>485</v>
      </c>
    </row>
    <row r="49" spans="2:13" ht="27.75" customHeight="1">
      <c r="B49" s="1177" t="s">
        <v>33</v>
      </c>
      <c r="C49" s="1178"/>
      <c r="D49" s="89"/>
      <c r="E49" s="1175" t="s">
        <v>34</v>
      </c>
      <c r="F49" s="1175"/>
      <c r="G49" s="1175"/>
      <c r="H49" s="1176"/>
      <c r="I49" s="86">
        <v>11923</v>
      </c>
      <c r="J49" s="87">
        <v>13243</v>
      </c>
      <c r="K49" s="87">
        <v>13369</v>
      </c>
      <c r="L49" s="87">
        <v>14263</v>
      </c>
      <c r="M49" s="88">
        <v>16663</v>
      </c>
    </row>
    <row r="50" spans="2:13" ht="27.75" customHeight="1">
      <c r="B50" s="1169"/>
      <c r="C50" s="1170"/>
      <c r="D50" s="85"/>
      <c r="E50" s="1175" t="s">
        <v>35</v>
      </c>
      <c r="F50" s="1175"/>
      <c r="G50" s="1175"/>
      <c r="H50" s="1176"/>
      <c r="I50" s="86">
        <v>3229</v>
      </c>
      <c r="J50" s="87">
        <v>2945</v>
      </c>
      <c r="K50" s="87">
        <v>2617</v>
      </c>
      <c r="L50" s="87">
        <v>2254</v>
      </c>
      <c r="M50" s="88">
        <v>1860</v>
      </c>
    </row>
    <row r="51" spans="2:13" ht="27.75" customHeight="1">
      <c r="B51" s="1171"/>
      <c r="C51" s="1172"/>
      <c r="D51" s="85"/>
      <c r="E51" s="1175" t="s">
        <v>36</v>
      </c>
      <c r="F51" s="1175"/>
      <c r="G51" s="1175"/>
      <c r="H51" s="1176"/>
      <c r="I51" s="86">
        <v>41015</v>
      </c>
      <c r="J51" s="87">
        <v>41608</v>
      </c>
      <c r="K51" s="87">
        <v>41760</v>
      </c>
      <c r="L51" s="87">
        <v>42532</v>
      </c>
      <c r="M51" s="88">
        <v>42647</v>
      </c>
    </row>
    <row r="52" spans="2:13" ht="27.75" customHeight="1" thickBot="1">
      <c r="B52" s="1179" t="s">
        <v>37</v>
      </c>
      <c r="C52" s="1180"/>
      <c r="D52" s="90"/>
      <c r="E52" s="1181" t="s">
        <v>38</v>
      </c>
      <c r="F52" s="1181"/>
      <c r="G52" s="1181"/>
      <c r="H52" s="1182"/>
      <c r="I52" s="91">
        <v>19163</v>
      </c>
      <c r="J52" s="92">
        <v>14173</v>
      </c>
      <c r="K52" s="92">
        <v>13212</v>
      </c>
      <c r="L52" s="92">
        <v>10195</v>
      </c>
      <c r="M52" s="93">
        <v>8026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80515</v>
      </c>
      <c r="E3" s="116"/>
      <c r="F3" s="117">
        <v>58009</v>
      </c>
      <c r="G3" s="118"/>
      <c r="H3" s="119"/>
    </row>
    <row r="4" spans="1:8">
      <c r="A4" s="120"/>
      <c r="B4" s="121"/>
      <c r="C4" s="122"/>
      <c r="D4" s="123">
        <v>43584</v>
      </c>
      <c r="E4" s="124"/>
      <c r="F4" s="125">
        <v>32190</v>
      </c>
      <c r="G4" s="126"/>
      <c r="H4" s="127"/>
    </row>
    <row r="5" spans="1:8">
      <c r="A5" s="108" t="s">
        <v>519</v>
      </c>
      <c r="B5" s="113"/>
      <c r="C5" s="114"/>
      <c r="D5" s="115">
        <v>70931</v>
      </c>
      <c r="E5" s="116"/>
      <c r="F5" s="117">
        <v>61882</v>
      </c>
      <c r="G5" s="118"/>
      <c r="H5" s="119"/>
    </row>
    <row r="6" spans="1:8">
      <c r="A6" s="120"/>
      <c r="B6" s="121"/>
      <c r="C6" s="122"/>
      <c r="D6" s="123">
        <v>42441</v>
      </c>
      <c r="E6" s="124"/>
      <c r="F6" s="125">
        <v>32175</v>
      </c>
      <c r="G6" s="126"/>
      <c r="H6" s="127"/>
    </row>
    <row r="7" spans="1:8">
      <c r="A7" s="108" t="s">
        <v>520</v>
      </c>
      <c r="B7" s="113"/>
      <c r="C7" s="114"/>
      <c r="D7" s="115">
        <v>78368</v>
      </c>
      <c r="E7" s="116"/>
      <c r="F7" s="117">
        <v>47569</v>
      </c>
      <c r="G7" s="118"/>
      <c r="H7" s="119"/>
    </row>
    <row r="8" spans="1:8">
      <c r="A8" s="120"/>
      <c r="B8" s="121"/>
      <c r="C8" s="122"/>
      <c r="D8" s="123">
        <v>46487</v>
      </c>
      <c r="E8" s="124"/>
      <c r="F8" s="125">
        <v>26255</v>
      </c>
      <c r="G8" s="126"/>
      <c r="H8" s="127"/>
    </row>
    <row r="9" spans="1:8">
      <c r="A9" s="108" t="s">
        <v>521</v>
      </c>
      <c r="B9" s="113"/>
      <c r="C9" s="114"/>
      <c r="D9" s="115">
        <v>61966</v>
      </c>
      <c r="E9" s="116"/>
      <c r="F9" s="117">
        <v>50880</v>
      </c>
      <c r="G9" s="118"/>
      <c r="H9" s="119"/>
    </row>
    <row r="10" spans="1:8">
      <c r="A10" s="120"/>
      <c r="B10" s="121"/>
      <c r="C10" s="122"/>
      <c r="D10" s="123">
        <v>24704</v>
      </c>
      <c r="E10" s="124"/>
      <c r="F10" s="125">
        <v>26879</v>
      </c>
      <c r="G10" s="126"/>
      <c r="H10" s="127"/>
    </row>
    <row r="11" spans="1:8">
      <c r="A11" s="108" t="s">
        <v>522</v>
      </c>
      <c r="B11" s="113"/>
      <c r="C11" s="114"/>
      <c r="D11" s="115">
        <v>108647</v>
      </c>
      <c r="E11" s="116"/>
      <c r="F11" s="117">
        <v>63956</v>
      </c>
      <c r="G11" s="118"/>
      <c r="H11" s="119"/>
    </row>
    <row r="12" spans="1:8">
      <c r="A12" s="120"/>
      <c r="B12" s="121"/>
      <c r="C12" s="128"/>
      <c r="D12" s="123">
        <v>27692</v>
      </c>
      <c r="E12" s="124"/>
      <c r="F12" s="125">
        <v>29239</v>
      </c>
      <c r="G12" s="126"/>
      <c r="H12" s="127"/>
    </row>
    <row r="13" spans="1:8">
      <c r="A13" s="108"/>
      <c r="B13" s="113"/>
      <c r="C13" s="129"/>
      <c r="D13" s="130">
        <v>80085</v>
      </c>
      <c r="E13" s="131"/>
      <c r="F13" s="132">
        <v>56459</v>
      </c>
      <c r="G13" s="133"/>
      <c r="H13" s="119"/>
    </row>
    <row r="14" spans="1:8">
      <c r="A14" s="120"/>
      <c r="B14" s="121"/>
      <c r="C14" s="122"/>
      <c r="D14" s="123">
        <v>36982</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1.83</v>
      </c>
      <c r="C19" s="134">
        <f>ROUND(VALUE(SUBSTITUTE(実質収支比率等に係る経年分析!G$48,"▲","-")),2)</f>
        <v>2.15</v>
      </c>
      <c r="D19" s="134">
        <f>ROUND(VALUE(SUBSTITUTE(実質収支比率等に係る経年分析!H$48,"▲","-")),2)</f>
        <v>3.1</v>
      </c>
      <c r="E19" s="134">
        <f>ROUND(VALUE(SUBSTITUTE(実質収支比率等に係る経年分析!I$48,"▲","-")),2)</f>
        <v>4.03</v>
      </c>
      <c r="F19" s="134">
        <f>ROUND(VALUE(SUBSTITUTE(実質収支比率等に係る経年分析!J$48,"▲","-")),2)</f>
        <v>4.37</v>
      </c>
    </row>
    <row r="20" spans="1:11">
      <c r="A20" s="134" t="s">
        <v>43</v>
      </c>
      <c r="B20" s="134">
        <f>ROUND(VALUE(SUBSTITUTE(実質収支比率等に係る経年分析!F$47,"▲","-")),2)</f>
        <v>8.18</v>
      </c>
      <c r="C20" s="134">
        <f>ROUND(VALUE(SUBSTITUTE(実質収支比率等に係る経年分析!G$47,"▲","-")),2)</f>
        <v>12.07</v>
      </c>
      <c r="D20" s="134">
        <f>ROUND(VALUE(SUBSTITUTE(実質収支比率等に係る経年分析!H$47,"▲","-")),2)</f>
        <v>12.24</v>
      </c>
      <c r="E20" s="134">
        <f>ROUND(VALUE(SUBSTITUTE(実質収支比率等に係る経年分析!I$47,"▲","-")),2)</f>
        <v>13.84</v>
      </c>
      <c r="F20" s="134">
        <f>ROUND(VALUE(SUBSTITUTE(実質収支比率等に係る経年分析!J$47,"▲","-")),2)</f>
        <v>13.78</v>
      </c>
    </row>
    <row r="21" spans="1:11">
      <c r="A21" s="134" t="s">
        <v>44</v>
      </c>
      <c r="B21" s="134">
        <f>IF(ISNUMBER(VALUE(SUBSTITUTE(実質収支比率等に係る経年分析!F$49,"▲","-"))),ROUND(VALUE(SUBSTITUTE(実質収支比率等に係る経年分析!F$49,"▲","-")),2),NA())</f>
        <v>2.38</v>
      </c>
      <c r="C21" s="134">
        <f>IF(ISNUMBER(VALUE(SUBSTITUTE(実質収支比率等に係る経年分析!G$49,"▲","-"))),ROUND(VALUE(SUBSTITUTE(実質収支比率等に係る経年分析!G$49,"▲","-")),2),NA())</f>
        <v>9.4700000000000006</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0.41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2.54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1.27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分譲宅地造成事業特別会計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9.08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8.7799999999999994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8.69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6.24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6.63</v>
      </c>
    </row>
    <row r="34" spans="1:16">
      <c r="A34" s="135" t="str">
        <f>IF(連結実質赤字比率に係る赤字・黒字の構成分析!C$36="",NA(),連結実質赤字比率に係る赤字・黒字の構成分析!C$36)</f>
        <v>木材加工事業特別会計</v>
      </c>
      <c r="B34" s="135">
        <f>IF(ROUND(VALUE(SUBSTITUTE(連結実質赤字比率に係る赤字・黒字の構成分析!F$36,"▲", "-")), 2) &lt; 0, ABS(ROUND(VALUE(SUBSTITUTE(連結実質赤字比率に係る赤字・黒字の構成分析!F$36,"▲", "-")), 2)), NA())</f>
        <v>0.16</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0.15</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0.2</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0.17</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0.17</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1.59</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1.56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1.55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1.57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同和対策住宅資金等貸付事業特別会計</v>
      </c>
      <c r="B36" s="135">
        <f>IF(ROUND(VALUE(SUBSTITUTE(連結実質赤字比率に係る赤字・黒字の構成分析!F$34,"▲", "-")), 2) &lt; 0, ABS(ROUND(VALUE(SUBSTITUTE(連結実質赤字比率に係る赤字・黒字の構成分析!F$34,"▲", "-")), 2)), NA())</f>
        <v>2.0499999999999998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2.0699999999999998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2.0499999999999998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2.0699999999999998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4961</v>
      </c>
      <c r="E42" s="136"/>
      <c r="F42" s="136"/>
      <c r="G42" s="136">
        <f>'実質公債費比率（分子）の構造'!L$52</f>
        <v>4573</v>
      </c>
      <c r="H42" s="136"/>
      <c r="I42" s="136"/>
      <c r="J42" s="136">
        <f>'実質公債費比率（分子）の構造'!M$52</f>
        <v>4505</v>
      </c>
      <c r="K42" s="136"/>
      <c r="L42" s="136"/>
      <c r="M42" s="136">
        <f>'実質公債費比率（分子）の構造'!N$52</f>
        <v>4609</v>
      </c>
      <c r="N42" s="136"/>
      <c r="O42" s="136"/>
      <c r="P42" s="136">
        <f>'実質公債費比率（分子）の構造'!O$52</f>
        <v>4633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19</v>
      </c>
      <c r="F44" s="136"/>
      <c r="G44" s="136"/>
      <c r="H44" s="136">
        <f>'実質公債費比率（分子）の構造'!M$50</f>
        <v>123</v>
      </c>
      <c r="I44" s="136"/>
      <c r="J44" s="136"/>
      <c r="K44" s="136">
        <f>'実質公債費比率（分子）の構造'!N$50</f>
        <v>120</v>
      </c>
      <c r="L44" s="136"/>
      <c r="M44" s="136"/>
      <c r="N44" s="136">
        <f>'実質公債費比率（分子）の構造'!O$50</f>
        <v>18</v>
      </c>
      <c r="O44" s="136"/>
      <c r="P44" s="136"/>
    </row>
    <row r="45" spans="1:16">
      <c r="A45" s="136" t="s">
        <v>54</v>
      </c>
      <c r="B45" s="136">
        <f>'実質公債費比率（分子）の構造'!K$49</f>
        <v>1309</v>
      </c>
      <c r="C45" s="136"/>
      <c r="D45" s="136"/>
      <c r="E45" s="136">
        <f>'実質公債費比率（分子）の構造'!L$49</f>
        <v>593</v>
      </c>
      <c r="F45" s="136"/>
      <c r="G45" s="136"/>
      <c r="H45" s="136">
        <f>'実質公債費比率（分子）の構造'!M$49</f>
        <v>467</v>
      </c>
      <c r="I45" s="136"/>
      <c r="J45" s="136"/>
      <c r="K45" s="136">
        <f>'実質公債費比率（分子）の構造'!N$49</f>
        <v>424</v>
      </c>
      <c r="L45" s="136"/>
      <c r="M45" s="136"/>
      <c r="N45" s="136">
        <f>'実質公債費比率（分子）の構造'!O$49</f>
        <v>427</v>
      </c>
      <c r="O45" s="136"/>
      <c r="P45" s="136"/>
    </row>
    <row r="46" spans="1:16">
      <c r="A46" s="136" t="s">
        <v>55</v>
      </c>
      <c r="B46" s="136">
        <f>'実質公債費比率（分子）の構造'!K$48</f>
        <v>517</v>
      </c>
      <c r="C46" s="136"/>
      <c r="D46" s="136"/>
      <c r="E46" s="136">
        <f>'実質公債費比率（分子）の構造'!L$48</f>
        <v>519</v>
      </c>
      <c r="F46" s="136"/>
      <c r="G46" s="136"/>
      <c r="H46" s="136">
        <f>'実質公債費比率（分子）の構造'!M$48</f>
        <v>575</v>
      </c>
      <c r="I46" s="136"/>
      <c r="J46" s="136"/>
      <c r="K46" s="136">
        <f>'実質公債費比率（分子）の構造'!N$48</f>
        <v>552</v>
      </c>
      <c r="L46" s="136"/>
      <c r="M46" s="136"/>
      <c r="N46" s="136">
        <f>'実質公債費比率（分子）の構造'!O$48</f>
        <v>576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6726</v>
      </c>
      <c r="C49" s="136"/>
      <c r="D49" s="136"/>
      <c r="E49" s="136">
        <f>'実質公債費比率（分子）の構造'!L$45</f>
        <v>6124</v>
      </c>
      <c r="F49" s="136"/>
      <c r="G49" s="136"/>
      <c r="H49" s="136">
        <f>'実質公債費比率（分子）の構造'!M$45</f>
        <v>5670</v>
      </c>
      <c r="I49" s="136"/>
      <c r="J49" s="136"/>
      <c r="K49" s="136">
        <f>'実質公債費比率（分子）の構造'!N$45</f>
        <v>5909</v>
      </c>
      <c r="L49" s="136"/>
      <c r="M49" s="136"/>
      <c r="N49" s="136">
        <f>'実質公債費比率（分子）の構造'!O$45</f>
        <v>5789</v>
      </c>
      <c r="O49" s="136"/>
      <c r="P49" s="136"/>
    </row>
    <row r="50" spans="1:16">
      <c r="A50" s="136" t="s">
        <v>59</v>
      </c>
      <c r="B50" s="136" t="e">
        <f>NA()</f>
        <v>#N/A</v>
      </c>
      <c r="C50" s="136">
        <f>IF(ISNUMBER('実質公債費比率（分子）の構造'!K$53),'実質公債費比率（分子）の構造'!K$53,NA())</f>
        <v>3612</v>
      </c>
      <c r="D50" s="136" t="e">
        <f>NA()</f>
        <v>#N/A</v>
      </c>
      <c r="E50" s="136" t="e">
        <f>NA()</f>
        <v>#N/A</v>
      </c>
      <c r="F50" s="136">
        <f>IF(ISNUMBER('実質公債費比率（分子）の構造'!L$53),'実質公債費比率（分子）の構造'!L$53,NA())</f>
        <v>2682</v>
      </c>
      <c r="G50" s="136" t="e">
        <f>NA()</f>
        <v>#N/A</v>
      </c>
      <c r="H50" s="136" t="e">
        <f>NA()</f>
        <v>#N/A</v>
      </c>
      <c r="I50" s="136">
        <f>IF(ISNUMBER('実質公債費比率（分子）の構造'!M$53),'実質公債費比率（分子）の構造'!M$53,NA())</f>
        <v>2330</v>
      </c>
      <c r="J50" s="136" t="e">
        <f>NA()</f>
        <v>#N/A</v>
      </c>
      <c r="K50" s="136" t="e">
        <f>NA()</f>
        <v>#N/A</v>
      </c>
      <c r="L50" s="136">
        <f>IF(ISNUMBER('実質公債費比率（分子）の構造'!N$53),'実質公債費比率（分子）の構造'!N$53,NA())</f>
        <v>2396</v>
      </c>
      <c r="M50" s="136" t="e">
        <f>NA()</f>
        <v>#N/A</v>
      </c>
      <c r="N50" s="136" t="e">
        <f>NA()</f>
        <v>#N/A</v>
      </c>
      <c r="O50" s="136">
        <f>IF(ISNUMBER('実質公債費比率（分子）の構造'!O$53),'実質公債費比率（分子）の構造'!O$53,NA())</f>
        <v>2177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41015</v>
      </c>
      <c r="E56" s="135"/>
      <c r="F56" s="135"/>
      <c r="G56" s="135">
        <f>'将来負担比率（分子）の構造'!J$51</f>
        <v>41608</v>
      </c>
      <c r="H56" s="135"/>
      <c r="I56" s="135"/>
      <c r="J56" s="135">
        <f>'将来負担比率（分子）の構造'!K$51</f>
        <v>41760</v>
      </c>
      <c r="K56" s="135"/>
      <c r="L56" s="135"/>
      <c r="M56" s="135">
        <f>'将来負担比率（分子）の構造'!L$51</f>
        <v>42532</v>
      </c>
      <c r="N56" s="135"/>
      <c r="O56" s="135"/>
      <c r="P56" s="135">
        <f>'将来負担比率（分子）の構造'!M$51</f>
        <v>42647</v>
      </c>
    </row>
    <row r="57" spans="1:16">
      <c r="A57" s="135" t="s">
        <v>35</v>
      </c>
      <c r="B57" s="135"/>
      <c r="C57" s="135"/>
      <c r="D57" s="135">
        <f>'将来負担比率（分子）の構造'!I$50</f>
        <v>3229</v>
      </c>
      <c r="E57" s="135"/>
      <c r="F57" s="135"/>
      <c r="G57" s="135">
        <f>'将来負担比率（分子）の構造'!J$50</f>
        <v>2945</v>
      </c>
      <c r="H57" s="135"/>
      <c r="I57" s="135"/>
      <c r="J57" s="135">
        <f>'将来負担比率（分子）の構造'!K$50</f>
        <v>2617</v>
      </c>
      <c r="K57" s="135"/>
      <c r="L57" s="135"/>
      <c r="M57" s="135">
        <f>'将来負担比率（分子）の構造'!L$50</f>
        <v>2254</v>
      </c>
      <c r="N57" s="135"/>
      <c r="O57" s="135"/>
      <c r="P57" s="135">
        <f>'将来負担比率（分子）の構造'!M$50</f>
        <v>1860</v>
      </c>
    </row>
    <row r="58" spans="1:16">
      <c r="A58" s="135" t="s">
        <v>34</v>
      </c>
      <c r="B58" s="135"/>
      <c r="C58" s="135"/>
      <c r="D58" s="135">
        <f>'将来負担比率（分子）の構造'!I$49</f>
        <v>11923</v>
      </c>
      <c r="E58" s="135"/>
      <c r="F58" s="135"/>
      <c r="G58" s="135">
        <f>'将来負担比率（分子）の構造'!J$49</f>
        <v>13243</v>
      </c>
      <c r="H58" s="135"/>
      <c r="I58" s="135"/>
      <c r="J58" s="135">
        <f>'将来負担比率（分子）の構造'!K$49</f>
        <v>13369</v>
      </c>
      <c r="K58" s="135"/>
      <c r="L58" s="135"/>
      <c r="M58" s="135">
        <f>'将来負担比率（分子）の構造'!L$49</f>
        <v>14263</v>
      </c>
      <c r="N58" s="135"/>
      <c r="O58" s="135"/>
      <c r="P58" s="135">
        <f>'将来負担比率（分子）の構造'!M$49</f>
        <v>16663</v>
      </c>
    </row>
    <row r="59" spans="1:16">
      <c r="A59" s="135" t="s">
        <v>32</v>
      </c>
      <c r="B59" s="135">
        <f>'将来負担比率（分子）の構造'!I$48</f>
        <v>65</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67</v>
      </c>
      <c r="F61" s="135"/>
      <c r="G61" s="135"/>
      <c r="H61" s="135">
        <f>'将来負担比率（分子）の構造'!K$46</f>
        <v>286</v>
      </c>
      <c r="I61" s="135"/>
      <c r="J61" s="135"/>
      <c r="K61" s="135">
        <f>'将来負担比率（分子）の構造'!L$46</f>
        <v>243</v>
      </c>
      <c r="L61" s="135"/>
      <c r="M61" s="135"/>
      <c r="N61" s="135">
        <f>'将来負担比率（分子）の構造'!M$46</f>
        <v>243</v>
      </c>
      <c r="O61" s="135"/>
      <c r="P61" s="135"/>
    </row>
    <row r="62" spans="1:16">
      <c r="A62" s="135" t="s">
        <v>29</v>
      </c>
      <c r="B62" s="135">
        <f>'将来負担比率（分子）の構造'!I$45</f>
        <v>9057</v>
      </c>
      <c r="C62" s="135"/>
      <c r="D62" s="135"/>
      <c r="E62" s="135">
        <f>'将来負担比率（分子）の構造'!J$45</f>
        <v>8857</v>
      </c>
      <c r="F62" s="135"/>
      <c r="G62" s="135"/>
      <c r="H62" s="135">
        <f>'将来負担比率（分子）の構造'!K$45</f>
        <v>8672</v>
      </c>
      <c r="I62" s="135"/>
      <c r="J62" s="135"/>
      <c r="K62" s="135">
        <f>'将来負担比率（分子）の構造'!L$45</f>
        <v>8483</v>
      </c>
      <c r="L62" s="135"/>
      <c r="M62" s="135"/>
      <c r="N62" s="135">
        <f>'将来負担比率（分子）の構造'!M$45</f>
        <v>8099</v>
      </c>
      <c r="O62" s="135"/>
      <c r="P62" s="135"/>
    </row>
    <row r="63" spans="1:16">
      <c r="A63" s="135" t="s">
        <v>28</v>
      </c>
      <c r="B63" s="135">
        <f>'将来負担比率（分子）の構造'!I$44</f>
        <v>4490</v>
      </c>
      <c r="C63" s="135"/>
      <c r="D63" s="135"/>
      <c r="E63" s="135">
        <f>'将来負担比率（分子）の構造'!J$44</f>
        <v>3960</v>
      </c>
      <c r="F63" s="135"/>
      <c r="G63" s="135"/>
      <c r="H63" s="135">
        <f>'将来負担比率（分子）の構造'!K$44</f>
        <v>3551</v>
      </c>
      <c r="I63" s="135"/>
      <c r="J63" s="135"/>
      <c r="K63" s="135">
        <f>'将来負担比率（分子）の構造'!L$44</f>
        <v>3190</v>
      </c>
      <c r="L63" s="135"/>
      <c r="M63" s="135"/>
      <c r="N63" s="135">
        <f>'将来負担比率（分子）の構造'!M$44</f>
        <v>3492</v>
      </c>
      <c r="O63" s="135"/>
      <c r="P63" s="135"/>
    </row>
    <row r="64" spans="1:16">
      <c r="A64" s="135" t="s">
        <v>27</v>
      </c>
      <c r="B64" s="135">
        <f>'将来負担比率（分子）の構造'!I$43</f>
        <v>7494</v>
      </c>
      <c r="C64" s="135"/>
      <c r="D64" s="135"/>
      <c r="E64" s="135">
        <f>'将来負担比率（分子）の構造'!J$43</f>
        <v>6782</v>
      </c>
      <c r="F64" s="135"/>
      <c r="G64" s="135"/>
      <c r="H64" s="135">
        <f>'将来負担比率（分子）の構造'!K$43</f>
        <v>6239</v>
      </c>
      <c r="I64" s="135"/>
      <c r="J64" s="135"/>
      <c r="K64" s="135">
        <f>'将来負担比率（分子）の構造'!L$43</f>
        <v>6180</v>
      </c>
      <c r="L64" s="135"/>
      <c r="M64" s="135"/>
      <c r="N64" s="135">
        <f>'将来負担比率（分子）の構造'!M$43</f>
        <v>6042</v>
      </c>
      <c r="O64" s="135"/>
      <c r="P64" s="135"/>
    </row>
    <row r="65" spans="1:16">
      <c r="A65" s="135" t="s">
        <v>26</v>
      </c>
      <c r="B65" s="135">
        <f>'将来負担比率（分子）の構造'!I$42</f>
        <v>324</v>
      </c>
      <c r="C65" s="135"/>
      <c r="D65" s="135"/>
      <c r="E65" s="135">
        <f>'将来負担比率（分子）の構造'!J$42</f>
        <v>220</v>
      </c>
      <c r="F65" s="135"/>
      <c r="G65" s="135"/>
      <c r="H65" s="135">
        <f>'将来負担比率（分子）の構造'!K$42</f>
        <v>116</v>
      </c>
      <c r="I65" s="135"/>
      <c r="J65" s="135"/>
      <c r="K65" s="135">
        <f>'将来負担比率（分子）の構造'!L$42</f>
        <v>9</v>
      </c>
      <c r="L65" s="135"/>
      <c r="M65" s="135"/>
      <c r="N65" s="135">
        <f>'将来負担比率（分子）の構造'!M$42</f>
        <v>5</v>
      </c>
      <c r="O65" s="135"/>
      <c r="P65" s="135"/>
    </row>
    <row r="66" spans="1:16">
      <c r="A66" s="135" t="s">
        <v>25</v>
      </c>
      <c r="B66" s="135">
        <f>'将来負担比率（分子）の構造'!I$41</f>
        <v>53901</v>
      </c>
      <c r="C66" s="135"/>
      <c r="D66" s="135"/>
      <c r="E66" s="135">
        <f>'将来負担比率（分子）の構造'!J$41</f>
        <v>52082</v>
      </c>
      <c r="F66" s="135"/>
      <c r="G66" s="135"/>
      <c r="H66" s="135">
        <f>'将来負担比率（分子）の構造'!K$41</f>
        <v>52094</v>
      </c>
      <c r="I66" s="135"/>
      <c r="J66" s="135"/>
      <c r="K66" s="135">
        <f>'将来負担比率（分子）の構造'!L$41</f>
        <v>51139</v>
      </c>
      <c r="L66" s="135"/>
      <c r="M66" s="135"/>
      <c r="N66" s="135">
        <f>'将来負担比率（分子）の構造'!M$41</f>
        <v>51316</v>
      </c>
      <c r="O66" s="135"/>
      <c r="P66" s="135"/>
    </row>
    <row r="67" spans="1:16">
      <c r="A67" s="135" t="s">
        <v>63</v>
      </c>
      <c r="B67" s="135" t="e">
        <f>NA()</f>
        <v>#N/A</v>
      </c>
      <c r="C67" s="135">
        <f>IF(ISNUMBER('将来負担比率（分子）の構造'!I$52), IF('将来負担比率（分子）の構造'!I$52 &lt; 0, 0, '将来負担比率（分子）の構造'!I$52), NA())</f>
        <v>19163</v>
      </c>
      <c r="D67" s="135" t="e">
        <f>NA()</f>
        <v>#N/A</v>
      </c>
      <c r="E67" s="135" t="e">
        <f>NA()</f>
        <v>#N/A</v>
      </c>
      <c r="F67" s="135">
        <f>IF(ISNUMBER('将来負担比率（分子）の構造'!J$52), IF('将来負担比率（分子）の構造'!J$52 &lt; 0, 0, '将来負担比率（分子）の構造'!J$52), NA())</f>
        <v>14173</v>
      </c>
      <c r="G67" s="135" t="e">
        <f>NA()</f>
        <v>#N/A</v>
      </c>
      <c r="H67" s="135" t="e">
        <f>NA()</f>
        <v>#N/A</v>
      </c>
      <c r="I67" s="135">
        <f>IF(ISNUMBER('将来負担比率（分子）の構造'!K$52), IF('将来負担比率（分子）の構造'!K$52 &lt; 0, 0, '将来負担比率（分子）の構造'!K$52), NA())</f>
        <v>13212</v>
      </c>
      <c r="J67" s="135" t="e">
        <f>NA()</f>
        <v>#N/A</v>
      </c>
      <c r="K67" s="135" t="e">
        <f>NA()</f>
        <v>#N/A</v>
      </c>
      <c r="L67" s="135">
        <f>IF(ISNUMBER('将来負担比率（分子）の構造'!L$52), IF('将来負担比率（分子）の構造'!L$52 &lt; 0, 0, '将来負担比率（分子）の構造'!L$52), NA())</f>
        <v>10195</v>
      </c>
      <c r="M67" s="135" t="e">
        <f>NA()</f>
        <v>#N/A</v>
      </c>
      <c r="N67" s="135" t="e">
        <f>NA()</f>
        <v>#N/A</v>
      </c>
      <c r="O67" s="135">
        <f>IF(ISNUMBER('将来負担比率（分子）の構造'!M$52), IF('将来負担比率（分子）の構造'!M$52 &lt; 0, 0, '将来負担比率（分子）の構造'!M$52), NA())</f>
        <v>8026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28" workbookViewId="0">
      <selection activeCell="DL40" sqref="DL40:DV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8281003</v>
      </c>
      <c r="S5" s="581"/>
      <c r="T5" s="581"/>
      <c r="U5" s="581"/>
      <c r="V5" s="581"/>
      <c r="W5" s="581"/>
      <c r="X5" s="581"/>
      <c r="Y5" s="582"/>
      <c r="Z5" s="583">
        <v>16</v>
      </c>
      <c r="AA5" s="583"/>
      <c r="AB5" s="583"/>
      <c r="AC5" s="583"/>
      <c r="AD5" s="584">
        <v>7874424</v>
      </c>
      <c r="AE5" s="584"/>
      <c r="AF5" s="584"/>
      <c r="AG5" s="584"/>
      <c r="AH5" s="584"/>
      <c r="AI5" s="584"/>
      <c r="AJ5" s="584"/>
      <c r="AK5" s="584"/>
      <c r="AL5" s="585">
        <v>34</v>
      </c>
      <c r="AM5" s="586"/>
      <c r="AN5" s="586"/>
      <c r="AO5" s="587"/>
      <c r="AP5" s="577" t="s">
        <v>207</v>
      </c>
      <c r="AQ5" s="578"/>
      <c r="AR5" s="578"/>
      <c r="AS5" s="578"/>
      <c r="AT5" s="578"/>
      <c r="AU5" s="578"/>
      <c r="AV5" s="578"/>
      <c r="AW5" s="578"/>
      <c r="AX5" s="578"/>
      <c r="AY5" s="578"/>
      <c r="AZ5" s="578"/>
      <c r="BA5" s="578"/>
      <c r="BB5" s="578"/>
      <c r="BC5" s="578"/>
      <c r="BD5" s="578"/>
      <c r="BE5" s="578"/>
      <c r="BF5" s="579"/>
      <c r="BG5" s="591">
        <v>7871940</v>
      </c>
      <c r="BH5" s="592"/>
      <c r="BI5" s="592"/>
      <c r="BJ5" s="592"/>
      <c r="BK5" s="592"/>
      <c r="BL5" s="592"/>
      <c r="BM5" s="592"/>
      <c r="BN5" s="593"/>
      <c r="BO5" s="594">
        <v>95.1</v>
      </c>
      <c r="BP5" s="594"/>
      <c r="BQ5" s="594"/>
      <c r="BR5" s="594"/>
      <c r="BS5" s="595">
        <v>43234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359965</v>
      </c>
      <c r="S6" s="592"/>
      <c r="T6" s="592"/>
      <c r="U6" s="592"/>
      <c r="V6" s="592"/>
      <c r="W6" s="592"/>
      <c r="X6" s="592"/>
      <c r="Y6" s="593"/>
      <c r="Z6" s="594">
        <v>0.7</v>
      </c>
      <c r="AA6" s="594"/>
      <c r="AB6" s="594"/>
      <c r="AC6" s="594"/>
      <c r="AD6" s="595">
        <v>359965</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7871940</v>
      </c>
      <c r="BH6" s="592"/>
      <c r="BI6" s="592"/>
      <c r="BJ6" s="592"/>
      <c r="BK6" s="592"/>
      <c r="BL6" s="592"/>
      <c r="BM6" s="592"/>
      <c r="BN6" s="593"/>
      <c r="BO6" s="594">
        <v>95.1</v>
      </c>
      <c r="BP6" s="594"/>
      <c r="BQ6" s="594"/>
      <c r="BR6" s="594"/>
      <c r="BS6" s="595">
        <v>43234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282851</v>
      </c>
      <c r="CS6" s="592"/>
      <c r="CT6" s="592"/>
      <c r="CU6" s="592"/>
      <c r="CV6" s="592"/>
      <c r="CW6" s="592"/>
      <c r="CX6" s="592"/>
      <c r="CY6" s="593"/>
      <c r="CZ6" s="594">
        <v>0.6</v>
      </c>
      <c r="DA6" s="594"/>
      <c r="DB6" s="594"/>
      <c r="DC6" s="594"/>
      <c r="DD6" s="600" t="s">
        <v>214</v>
      </c>
      <c r="DE6" s="592"/>
      <c r="DF6" s="592"/>
      <c r="DG6" s="592"/>
      <c r="DH6" s="592"/>
      <c r="DI6" s="592"/>
      <c r="DJ6" s="592"/>
      <c r="DK6" s="592"/>
      <c r="DL6" s="592"/>
      <c r="DM6" s="592"/>
      <c r="DN6" s="592"/>
      <c r="DO6" s="592"/>
      <c r="DP6" s="593"/>
      <c r="DQ6" s="600">
        <v>282847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34311</v>
      </c>
      <c r="S7" s="592"/>
      <c r="T7" s="592"/>
      <c r="U7" s="592"/>
      <c r="V7" s="592"/>
      <c r="W7" s="592"/>
      <c r="X7" s="592"/>
      <c r="Y7" s="593"/>
      <c r="Z7" s="594">
        <v>0.1</v>
      </c>
      <c r="AA7" s="594"/>
      <c r="AB7" s="594"/>
      <c r="AC7" s="594"/>
      <c r="AD7" s="595">
        <v>34311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3446972</v>
      </c>
      <c r="BH7" s="592"/>
      <c r="BI7" s="592"/>
      <c r="BJ7" s="592"/>
      <c r="BK7" s="592"/>
      <c r="BL7" s="592"/>
      <c r="BM7" s="592"/>
      <c r="BN7" s="593"/>
      <c r="BO7" s="594">
        <v>41.6</v>
      </c>
      <c r="BP7" s="594"/>
      <c r="BQ7" s="594"/>
      <c r="BR7" s="594"/>
      <c r="BS7" s="595">
        <v>43234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5666633</v>
      </c>
      <c r="CS7" s="592"/>
      <c r="CT7" s="592"/>
      <c r="CU7" s="592"/>
      <c r="CV7" s="592"/>
      <c r="CW7" s="592"/>
      <c r="CX7" s="592"/>
      <c r="CY7" s="593"/>
      <c r="CZ7" s="594">
        <v>11.3</v>
      </c>
      <c r="DA7" s="594"/>
      <c r="DB7" s="594"/>
      <c r="DC7" s="594"/>
      <c r="DD7" s="600">
        <v>162861</v>
      </c>
      <c r="DE7" s="592"/>
      <c r="DF7" s="592"/>
      <c r="DG7" s="592"/>
      <c r="DH7" s="592"/>
      <c r="DI7" s="592"/>
      <c r="DJ7" s="592"/>
      <c r="DK7" s="592"/>
      <c r="DL7" s="592"/>
      <c r="DM7" s="592"/>
      <c r="DN7" s="592"/>
      <c r="DO7" s="592"/>
      <c r="DP7" s="593"/>
      <c r="DQ7" s="600">
        <v>5049134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50506</v>
      </c>
      <c r="S8" s="592"/>
      <c r="T8" s="592"/>
      <c r="U8" s="592"/>
      <c r="V8" s="592"/>
      <c r="W8" s="592"/>
      <c r="X8" s="592"/>
      <c r="Y8" s="593"/>
      <c r="Z8" s="594">
        <v>0.1</v>
      </c>
      <c r="AA8" s="594"/>
      <c r="AB8" s="594"/>
      <c r="AC8" s="594"/>
      <c r="AD8" s="595">
        <v>50506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103356</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12412680</v>
      </c>
      <c r="CS8" s="592"/>
      <c r="CT8" s="592"/>
      <c r="CU8" s="592"/>
      <c r="CV8" s="592"/>
      <c r="CW8" s="592"/>
      <c r="CX8" s="592"/>
      <c r="CY8" s="593"/>
      <c r="CZ8" s="594">
        <v>24.8</v>
      </c>
      <c r="DA8" s="594"/>
      <c r="DB8" s="594"/>
      <c r="DC8" s="594"/>
      <c r="DD8" s="600">
        <v>373971</v>
      </c>
      <c r="DE8" s="592"/>
      <c r="DF8" s="592"/>
      <c r="DG8" s="592"/>
      <c r="DH8" s="592"/>
      <c r="DI8" s="592"/>
      <c r="DJ8" s="592"/>
      <c r="DK8" s="592"/>
      <c r="DL8" s="592"/>
      <c r="DM8" s="592"/>
      <c r="DN8" s="592"/>
      <c r="DO8" s="592"/>
      <c r="DP8" s="593"/>
      <c r="DQ8" s="600">
        <v>6647622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65640</v>
      </c>
      <c r="S9" s="592"/>
      <c r="T9" s="592"/>
      <c r="U9" s="592"/>
      <c r="V9" s="592"/>
      <c r="W9" s="592"/>
      <c r="X9" s="592"/>
      <c r="Y9" s="593"/>
      <c r="Z9" s="594">
        <v>0.1</v>
      </c>
      <c r="AA9" s="594"/>
      <c r="AB9" s="594"/>
      <c r="AC9" s="594"/>
      <c r="AD9" s="595">
        <v>65640</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2797129</v>
      </c>
      <c r="BH9" s="592"/>
      <c r="BI9" s="592"/>
      <c r="BJ9" s="592"/>
      <c r="BK9" s="592"/>
      <c r="BL9" s="592"/>
      <c r="BM9" s="592"/>
      <c r="BN9" s="593"/>
      <c r="BO9" s="594">
        <v>33.799999999999997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4674972</v>
      </c>
      <c r="CS9" s="592"/>
      <c r="CT9" s="592"/>
      <c r="CU9" s="592"/>
      <c r="CV9" s="592"/>
      <c r="CW9" s="592"/>
      <c r="CX9" s="592"/>
      <c r="CY9" s="593"/>
      <c r="CZ9" s="594">
        <v>9.4</v>
      </c>
      <c r="DA9" s="594"/>
      <c r="DB9" s="594"/>
      <c r="DC9" s="594"/>
      <c r="DD9" s="600">
        <v>263992</v>
      </c>
      <c r="DE9" s="592"/>
      <c r="DF9" s="592"/>
      <c r="DG9" s="592"/>
      <c r="DH9" s="592"/>
      <c r="DI9" s="592"/>
      <c r="DJ9" s="592"/>
      <c r="DK9" s="592"/>
      <c r="DL9" s="592"/>
      <c r="DM9" s="592"/>
      <c r="DN9" s="592"/>
      <c r="DO9" s="592"/>
      <c r="DP9" s="593"/>
      <c r="DQ9" s="600">
        <v>3425879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693475</v>
      </c>
      <c r="S10" s="592"/>
      <c r="T10" s="592"/>
      <c r="U10" s="592"/>
      <c r="V10" s="592"/>
      <c r="W10" s="592"/>
      <c r="X10" s="592"/>
      <c r="Y10" s="593"/>
      <c r="Z10" s="594">
        <v>1.3</v>
      </c>
      <c r="AA10" s="594"/>
      <c r="AB10" s="594"/>
      <c r="AC10" s="594"/>
      <c r="AD10" s="595">
        <v>693475</v>
      </c>
      <c r="AE10" s="595"/>
      <c r="AF10" s="595"/>
      <c r="AG10" s="595"/>
      <c r="AH10" s="595"/>
      <c r="AI10" s="595"/>
      <c r="AJ10" s="595"/>
      <c r="AK10" s="595"/>
      <c r="AL10" s="596">
        <v>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210871</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25321</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1000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2123</v>
      </c>
      <c r="S11" s="592"/>
      <c r="T11" s="592"/>
      <c r="U11" s="592"/>
      <c r="V11" s="592"/>
      <c r="W11" s="592"/>
      <c r="X11" s="592"/>
      <c r="Y11" s="593"/>
      <c r="Z11" s="594">
        <v>0</v>
      </c>
      <c r="AA11" s="594"/>
      <c r="AB11" s="594"/>
      <c r="AC11" s="594"/>
      <c r="AD11" s="595">
        <v>2123</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335616</v>
      </c>
      <c r="BH11" s="592"/>
      <c r="BI11" s="592"/>
      <c r="BJ11" s="592"/>
      <c r="BK11" s="592"/>
      <c r="BL11" s="592"/>
      <c r="BM11" s="592"/>
      <c r="BN11" s="593"/>
      <c r="BO11" s="594">
        <v>4.0999999999999996</v>
      </c>
      <c r="BP11" s="594"/>
      <c r="BQ11" s="594"/>
      <c r="BR11" s="594"/>
      <c r="BS11" s="600">
        <v>43234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2291045</v>
      </c>
      <c r="CS11" s="592"/>
      <c r="CT11" s="592"/>
      <c r="CU11" s="592"/>
      <c r="CV11" s="592"/>
      <c r="CW11" s="592"/>
      <c r="CX11" s="592"/>
      <c r="CY11" s="593"/>
      <c r="CZ11" s="594">
        <v>4.5999999999999996</v>
      </c>
      <c r="DA11" s="594"/>
      <c r="DB11" s="594"/>
      <c r="DC11" s="594"/>
      <c r="DD11" s="600">
        <v>851422</v>
      </c>
      <c r="DE11" s="592"/>
      <c r="DF11" s="592"/>
      <c r="DG11" s="592"/>
      <c r="DH11" s="592"/>
      <c r="DI11" s="592"/>
      <c r="DJ11" s="592"/>
      <c r="DK11" s="592"/>
      <c r="DL11" s="592"/>
      <c r="DM11" s="592"/>
      <c r="DN11" s="592"/>
      <c r="DO11" s="592"/>
      <c r="DP11" s="593"/>
      <c r="DQ11" s="600">
        <v>1022971</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3535440</v>
      </c>
      <c r="BH12" s="592"/>
      <c r="BI12" s="592"/>
      <c r="BJ12" s="592"/>
      <c r="BK12" s="592"/>
      <c r="BL12" s="592"/>
      <c r="BM12" s="592"/>
      <c r="BN12" s="593"/>
      <c r="BO12" s="594">
        <v>42.7</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1268606</v>
      </c>
      <c r="CS12" s="592"/>
      <c r="CT12" s="592"/>
      <c r="CU12" s="592"/>
      <c r="CV12" s="592"/>
      <c r="CW12" s="592"/>
      <c r="CX12" s="592"/>
      <c r="CY12" s="593"/>
      <c r="CZ12" s="594">
        <v>2.5</v>
      </c>
      <c r="DA12" s="594"/>
      <c r="DB12" s="594"/>
      <c r="DC12" s="594"/>
      <c r="DD12" s="600">
        <v>172894</v>
      </c>
      <c r="DE12" s="592"/>
      <c r="DF12" s="592"/>
      <c r="DG12" s="592"/>
      <c r="DH12" s="592"/>
      <c r="DI12" s="592"/>
      <c r="DJ12" s="592"/>
      <c r="DK12" s="592"/>
      <c r="DL12" s="592"/>
      <c r="DM12" s="592"/>
      <c r="DN12" s="592"/>
      <c r="DO12" s="592"/>
      <c r="DP12" s="593"/>
      <c r="DQ12" s="600">
        <v>948824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97350</v>
      </c>
      <c r="S13" s="592"/>
      <c r="T13" s="592"/>
      <c r="U13" s="592"/>
      <c r="V13" s="592"/>
      <c r="W13" s="592"/>
      <c r="X13" s="592"/>
      <c r="Y13" s="593"/>
      <c r="Z13" s="594">
        <v>0.2</v>
      </c>
      <c r="AA13" s="594"/>
      <c r="AB13" s="594"/>
      <c r="AC13" s="594"/>
      <c r="AD13" s="595">
        <v>97350</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3510725</v>
      </c>
      <c r="BH13" s="592"/>
      <c r="BI13" s="592"/>
      <c r="BJ13" s="592"/>
      <c r="BK13" s="592"/>
      <c r="BL13" s="592"/>
      <c r="BM13" s="592"/>
      <c r="BN13" s="593"/>
      <c r="BO13" s="594">
        <v>42.4</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5415720</v>
      </c>
      <c r="CS13" s="592"/>
      <c r="CT13" s="592"/>
      <c r="CU13" s="592"/>
      <c r="CV13" s="592"/>
      <c r="CW13" s="592"/>
      <c r="CX13" s="592"/>
      <c r="CY13" s="593"/>
      <c r="CZ13" s="594">
        <v>10.8</v>
      </c>
      <c r="DA13" s="594"/>
      <c r="DB13" s="594"/>
      <c r="DC13" s="594"/>
      <c r="DD13" s="600">
        <v>1642342</v>
      </c>
      <c r="DE13" s="592"/>
      <c r="DF13" s="592"/>
      <c r="DG13" s="592"/>
      <c r="DH13" s="592"/>
      <c r="DI13" s="592"/>
      <c r="DJ13" s="592"/>
      <c r="DK13" s="592"/>
      <c r="DL13" s="592"/>
      <c r="DM13" s="592"/>
      <c r="DN13" s="592"/>
      <c r="DO13" s="592"/>
      <c r="DP13" s="593"/>
      <c r="DQ13" s="600">
        <v>1562846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227419</v>
      </c>
      <c r="BH14" s="592"/>
      <c r="BI14" s="592"/>
      <c r="BJ14" s="592"/>
      <c r="BK14" s="592"/>
      <c r="BL14" s="592"/>
      <c r="BM14" s="592"/>
      <c r="BN14" s="593"/>
      <c r="BO14" s="594">
        <v>2.7</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1876267</v>
      </c>
      <c r="CS14" s="592"/>
      <c r="CT14" s="592"/>
      <c r="CU14" s="592"/>
      <c r="CV14" s="592"/>
      <c r="CW14" s="592"/>
      <c r="CX14" s="592"/>
      <c r="CY14" s="593"/>
      <c r="CZ14" s="594">
        <v>3.8</v>
      </c>
      <c r="DA14" s="594"/>
      <c r="DB14" s="594"/>
      <c r="DC14" s="594"/>
      <c r="DD14" s="600">
        <v>353056</v>
      </c>
      <c r="DE14" s="592"/>
      <c r="DF14" s="592"/>
      <c r="DG14" s="592"/>
      <c r="DH14" s="592"/>
      <c r="DI14" s="592"/>
      <c r="DJ14" s="592"/>
      <c r="DK14" s="592"/>
      <c r="DL14" s="592"/>
      <c r="DM14" s="592"/>
      <c r="DN14" s="592"/>
      <c r="DO14" s="592"/>
      <c r="DP14" s="593"/>
      <c r="DQ14" s="600">
        <v>1311391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26616</v>
      </c>
      <c r="S15" s="592"/>
      <c r="T15" s="592"/>
      <c r="U15" s="592"/>
      <c r="V15" s="592"/>
      <c r="W15" s="592"/>
      <c r="X15" s="592"/>
      <c r="Y15" s="593"/>
      <c r="Z15" s="594">
        <v>0.1</v>
      </c>
      <c r="AA15" s="594"/>
      <c r="AB15" s="594"/>
      <c r="AC15" s="594"/>
      <c r="AD15" s="595">
        <v>26616</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662109</v>
      </c>
      <c r="BH15" s="592"/>
      <c r="BI15" s="592"/>
      <c r="BJ15" s="592"/>
      <c r="BK15" s="592"/>
      <c r="BL15" s="592"/>
      <c r="BM15" s="592"/>
      <c r="BN15" s="593"/>
      <c r="BO15" s="594">
        <v>8</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8194770</v>
      </c>
      <c r="CS15" s="592"/>
      <c r="CT15" s="592"/>
      <c r="CU15" s="592"/>
      <c r="CV15" s="592"/>
      <c r="CW15" s="592"/>
      <c r="CX15" s="592"/>
      <c r="CY15" s="593"/>
      <c r="CZ15" s="594">
        <v>16.399999999999999</v>
      </c>
      <c r="DA15" s="594"/>
      <c r="DB15" s="594"/>
      <c r="DC15" s="594"/>
      <c r="DD15" s="600">
        <v>4831159</v>
      </c>
      <c r="DE15" s="592"/>
      <c r="DF15" s="592"/>
      <c r="DG15" s="592"/>
      <c r="DH15" s="592"/>
      <c r="DI15" s="592"/>
      <c r="DJ15" s="592"/>
      <c r="DK15" s="592"/>
      <c r="DL15" s="592"/>
      <c r="DM15" s="592"/>
      <c r="DN15" s="592"/>
      <c r="DO15" s="592"/>
      <c r="DP15" s="593"/>
      <c r="DQ15" s="600">
        <v>2665825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16123552</v>
      </c>
      <c r="S16" s="592"/>
      <c r="T16" s="592"/>
      <c r="U16" s="592"/>
      <c r="V16" s="592"/>
      <c r="W16" s="592"/>
      <c r="X16" s="592"/>
      <c r="Y16" s="593"/>
      <c r="Z16" s="594">
        <v>31.2</v>
      </c>
      <c r="AA16" s="594"/>
      <c r="AB16" s="594"/>
      <c r="AC16" s="594"/>
      <c r="AD16" s="595">
        <v>13854323</v>
      </c>
      <c r="AE16" s="595"/>
      <c r="AF16" s="595"/>
      <c r="AG16" s="595"/>
      <c r="AH16" s="595"/>
      <c r="AI16" s="595"/>
      <c r="AJ16" s="595"/>
      <c r="AK16" s="595"/>
      <c r="AL16" s="596">
        <v>59.9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2056912</v>
      </c>
      <c r="CS16" s="592"/>
      <c r="CT16" s="592"/>
      <c r="CU16" s="592"/>
      <c r="CV16" s="592"/>
      <c r="CW16" s="592"/>
      <c r="CX16" s="592"/>
      <c r="CY16" s="593"/>
      <c r="CZ16" s="594">
        <v>4.0999999999999996</v>
      </c>
      <c r="DA16" s="594"/>
      <c r="DB16" s="594"/>
      <c r="DC16" s="594"/>
      <c r="DD16" s="600" t="s">
        <v>112</v>
      </c>
      <c r="DE16" s="592"/>
      <c r="DF16" s="592"/>
      <c r="DG16" s="592"/>
      <c r="DH16" s="592"/>
      <c r="DI16" s="592"/>
      <c r="DJ16" s="592"/>
      <c r="DK16" s="592"/>
      <c r="DL16" s="592"/>
      <c r="DM16" s="592"/>
      <c r="DN16" s="592"/>
      <c r="DO16" s="592"/>
      <c r="DP16" s="593"/>
      <c r="DQ16" s="600">
        <v>246040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13854323</v>
      </c>
      <c r="S17" s="592"/>
      <c r="T17" s="592"/>
      <c r="U17" s="592"/>
      <c r="V17" s="592"/>
      <c r="W17" s="592"/>
      <c r="X17" s="592"/>
      <c r="Y17" s="593"/>
      <c r="Z17" s="594">
        <v>26.8</v>
      </c>
      <c r="AA17" s="594"/>
      <c r="AB17" s="594"/>
      <c r="AC17" s="594"/>
      <c r="AD17" s="595">
        <v>13854323</v>
      </c>
      <c r="AE17" s="595"/>
      <c r="AF17" s="595"/>
      <c r="AG17" s="595"/>
      <c r="AH17" s="595"/>
      <c r="AI17" s="595"/>
      <c r="AJ17" s="595"/>
      <c r="AK17" s="595"/>
      <c r="AL17" s="596">
        <v>59.9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5800664</v>
      </c>
      <c r="CS17" s="592"/>
      <c r="CT17" s="592"/>
      <c r="CU17" s="592"/>
      <c r="CV17" s="592"/>
      <c r="CW17" s="592"/>
      <c r="CX17" s="592"/>
      <c r="CY17" s="593"/>
      <c r="CZ17" s="594">
        <v>11.6</v>
      </c>
      <c r="DA17" s="594"/>
      <c r="DB17" s="594"/>
      <c r="DC17" s="594"/>
      <c r="DD17" s="600" t="s">
        <v>112</v>
      </c>
      <c r="DE17" s="592"/>
      <c r="DF17" s="592"/>
      <c r="DG17" s="592"/>
      <c r="DH17" s="592"/>
      <c r="DI17" s="592"/>
      <c r="DJ17" s="592"/>
      <c r="DK17" s="592"/>
      <c r="DL17" s="592"/>
      <c r="DM17" s="592"/>
      <c r="DN17" s="592"/>
      <c r="DO17" s="592"/>
      <c r="DP17" s="593"/>
      <c r="DQ17" s="600">
        <v>5679840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2269229</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409063</v>
      </c>
      <c r="BH19" s="592"/>
      <c r="BI19" s="592"/>
      <c r="BJ19" s="592"/>
      <c r="BK19" s="592"/>
      <c r="BL19" s="592"/>
      <c r="BM19" s="592"/>
      <c r="BN19" s="593"/>
      <c r="BO19" s="594">
        <v>4.9000000000000004</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25734541</v>
      </c>
      <c r="S20" s="592"/>
      <c r="T20" s="592"/>
      <c r="U20" s="592"/>
      <c r="V20" s="592"/>
      <c r="W20" s="592"/>
      <c r="X20" s="592"/>
      <c r="Y20" s="593"/>
      <c r="Z20" s="594">
        <v>49.9</v>
      </c>
      <c r="AA20" s="594"/>
      <c r="AB20" s="594"/>
      <c r="AC20" s="594"/>
      <c r="AD20" s="595">
        <v>23058733</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409063</v>
      </c>
      <c r="BH20" s="592"/>
      <c r="BI20" s="592"/>
      <c r="BJ20" s="592"/>
      <c r="BK20" s="592"/>
      <c r="BL20" s="592"/>
      <c r="BM20" s="592"/>
      <c r="BN20" s="593"/>
      <c r="BO20" s="594">
        <v>4.9000000000000004</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49966441</v>
      </c>
      <c r="CS20" s="592"/>
      <c r="CT20" s="592"/>
      <c r="CU20" s="592"/>
      <c r="CV20" s="592"/>
      <c r="CW20" s="592"/>
      <c r="CX20" s="592"/>
      <c r="CY20" s="593"/>
      <c r="CZ20" s="594">
        <v>100</v>
      </c>
      <c r="DA20" s="594"/>
      <c r="DB20" s="594"/>
      <c r="DC20" s="594"/>
      <c r="DD20" s="600">
        <v>8651697</v>
      </c>
      <c r="DE20" s="592"/>
      <c r="DF20" s="592"/>
      <c r="DG20" s="592"/>
      <c r="DH20" s="592"/>
      <c r="DI20" s="592"/>
      <c r="DJ20" s="592"/>
      <c r="DK20" s="592"/>
      <c r="DL20" s="592"/>
      <c r="DM20" s="592"/>
      <c r="DN20" s="592"/>
      <c r="DO20" s="592"/>
      <c r="DP20" s="593"/>
      <c r="DQ20" s="600">
        <v>28844219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15840</v>
      </c>
      <c r="S21" s="592"/>
      <c r="T21" s="592"/>
      <c r="U21" s="592"/>
      <c r="V21" s="592"/>
      <c r="W21" s="592"/>
      <c r="X21" s="592"/>
      <c r="Y21" s="593"/>
      <c r="Z21" s="594">
        <v>0</v>
      </c>
      <c r="AA21" s="594"/>
      <c r="AB21" s="594"/>
      <c r="AC21" s="594"/>
      <c r="AD21" s="595">
        <v>15840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45718</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435732</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797498</v>
      </c>
      <c r="S23" s="592"/>
      <c r="T23" s="592"/>
      <c r="U23" s="592"/>
      <c r="V23" s="592"/>
      <c r="W23" s="592"/>
      <c r="X23" s="592"/>
      <c r="Y23" s="593"/>
      <c r="Z23" s="594">
        <v>1.5</v>
      </c>
      <c r="AA23" s="594"/>
      <c r="AB23" s="594"/>
      <c r="AC23" s="594"/>
      <c r="AD23" s="595">
        <v>33171</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363345</v>
      </c>
      <c r="BH23" s="592"/>
      <c r="BI23" s="592"/>
      <c r="BJ23" s="592"/>
      <c r="BK23" s="592"/>
      <c r="BL23" s="592"/>
      <c r="BM23" s="592"/>
      <c r="BN23" s="593"/>
      <c r="BO23" s="594">
        <v>4.4000000000000004</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233620</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19813319</v>
      </c>
      <c r="CS24" s="581"/>
      <c r="CT24" s="581"/>
      <c r="CU24" s="581"/>
      <c r="CV24" s="581"/>
      <c r="CW24" s="581"/>
      <c r="CX24" s="581"/>
      <c r="CY24" s="582"/>
      <c r="CZ24" s="620">
        <v>39.700000000000003</v>
      </c>
      <c r="DA24" s="621"/>
      <c r="DB24" s="621"/>
      <c r="DC24" s="622"/>
      <c r="DD24" s="619">
        <v>14273399</v>
      </c>
      <c r="DE24" s="581"/>
      <c r="DF24" s="581"/>
      <c r="DG24" s="581"/>
      <c r="DH24" s="581"/>
      <c r="DI24" s="581"/>
      <c r="DJ24" s="581"/>
      <c r="DK24" s="582"/>
      <c r="DL24" s="619">
        <v>13990007</v>
      </c>
      <c r="DM24" s="581"/>
      <c r="DN24" s="581"/>
      <c r="DO24" s="581"/>
      <c r="DP24" s="581"/>
      <c r="DQ24" s="581"/>
      <c r="DR24" s="581"/>
      <c r="DS24" s="581"/>
      <c r="DT24" s="581"/>
      <c r="DU24" s="581"/>
      <c r="DV24" s="582"/>
      <c r="DW24" s="585">
        <v>56.5</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8362020</v>
      </c>
      <c r="S25" s="592"/>
      <c r="T25" s="592"/>
      <c r="U25" s="592"/>
      <c r="V25" s="592"/>
      <c r="W25" s="592"/>
      <c r="X25" s="592"/>
      <c r="Y25" s="593"/>
      <c r="Z25" s="594">
        <v>16.2</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7018711</v>
      </c>
      <c r="CS25" s="611"/>
      <c r="CT25" s="611"/>
      <c r="CU25" s="611"/>
      <c r="CV25" s="611"/>
      <c r="CW25" s="611"/>
      <c r="CX25" s="611"/>
      <c r="CY25" s="612"/>
      <c r="CZ25" s="625">
        <v>14</v>
      </c>
      <c r="DA25" s="626"/>
      <c r="DB25" s="626"/>
      <c r="DC25" s="627"/>
      <c r="DD25" s="600">
        <v>6144368</v>
      </c>
      <c r="DE25" s="611"/>
      <c r="DF25" s="611"/>
      <c r="DG25" s="611"/>
      <c r="DH25" s="611"/>
      <c r="DI25" s="611"/>
      <c r="DJ25" s="611"/>
      <c r="DK25" s="612"/>
      <c r="DL25" s="600">
        <v>5873482</v>
      </c>
      <c r="DM25" s="611"/>
      <c r="DN25" s="611"/>
      <c r="DO25" s="611"/>
      <c r="DP25" s="611"/>
      <c r="DQ25" s="611"/>
      <c r="DR25" s="611"/>
      <c r="DS25" s="611"/>
      <c r="DT25" s="611"/>
      <c r="DU25" s="611"/>
      <c r="DV25" s="612"/>
      <c r="DW25" s="596">
        <v>23.7</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4754547</v>
      </c>
      <c r="CS26" s="592"/>
      <c r="CT26" s="592"/>
      <c r="CU26" s="592"/>
      <c r="CV26" s="592"/>
      <c r="CW26" s="592"/>
      <c r="CX26" s="592"/>
      <c r="CY26" s="593"/>
      <c r="CZ26" s="625">
        <v>9.5</v>
      </c>
      <c r="DA26" s="626"/>
      <c r="DB26" s="626"/>
      <c r="DC26" s="627"/>
      <c r="DD26" s="600">
        <v>4108652</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4462688</v>
      </c>
      <c r="S27" s="592"/>
      <c r="T27" s="592"/>
      <c r="U27" s="592"/>
      <c r="V27" s="592"/>
      <c r="W27" s="592"/>
      <c r="X27" s="592"/>
      <c r="Y27" s="593"/>
      <c r="Z27" s="594">
        <v>8.6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8281003</v>
      </c>
      <c r="BH27" s="592"/>
      <c r="BI27" s="592"/>
      <c r="BJ27" s="592"/>
      <c r="BK27" s="592"/>
      <c r="BL27" s="592"/>
      <c r="BM27" s="592"/>
      <c r="BN27" s="593"/>
      <c r="BO27" s="594">
        <v>100</v>
      </c>
      <c r="BP27" s="594"/>
      <c r="BQ27" s="594"/>
      <c r="BR27" s="594"/>
      <c r="BS27" s="600">
        <v>43234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6993950</v>
      </c>
      <c r="CS27" s="611"/>
      <c r="CT27" s="611"/>
      <c r="CU27" s="611"/>
      <c r="CV27" s="611"/>
      <c r="CW27" s="611"/>
      <c r="CX27" s="611"/>
      <c r="CY27" s="612"/>
      <c r="CZ27" s="625">
        <v>14</v>
      </c>
      <c r="DA27" s="626"/>
      <c r="DB27" s="626"/>
      <c r="DC27" s="627"/>
      <c r="DD27" s="600">
        <v>2449197</v>
      </c>
      <c r="DE27" s="611"/>
      <c r="DF27" s="611"/>
      <c r="DG27" s="611"/>
      <c r="DH27" s="611"/>
      <c r="DI27" s="611"/>
      <c r="DJ27" s="611"/>
      <c r="DK27" s="612"/>
      <c r="DL27" s="600">
        <v>2447919</v>
      </c>
      <c r="DM27" s="611"/>
      <c r="DN27" s="611"/>
      <c r="DO27" s="611"/>
      <c r="DP27" s="611"/>
      <c r="DQ27" s="611"/>
      <c r="DR27" s="611"/>
      <c r="DS27" s="611"/>
      <c r="DT27" s="611"/>
      <c r="DU27" s="611"/>
      <c r="DV27" s="612"/>
      <c r="DW27" s="596">
        <v>9.9</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129263</v>
      </c>
      <c r="S28" s="592"/>
      <c r="T28" s="592"/>
      <c r="U28" s="592"/>
      <c r="V28" s="592"/>
      <c r="W28" s="592"/>
      <c r="X28" s="592"/>
      <c r="Y28" s="593"/>
      <c r="Z28" s="594">
        <v>0.3</v>
      </c>
      <c r="AA28" s="594"/>
      <c r="AB28" s="594"/>
      <c r="AC28" s="594"/>
      <c r="AD28" s="595">
        <v>23110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5800658</v>
      </c>
      <c r="CS28" s="592"/>
      <c r="CT28" s="592"/>
      <c r="CU28" s="592"/>
      <c r="CV28" s="592"/>
      <c r="CW28" s="592"/>
      <c r="CX28" s="592"/>
      <c r="CY28" s="593"/>
      <c r="CZ28" s="625">
        <v>11.6</v>
      </c>
      <c r="DA28" s="626"/>
      <c r="DB28" s="626"/>
      <c r="DC28" s="627"/>
      <c r="DD28" s="600">
        <v>5679834</v>
      </c>
      <c r="DE28" s="592"/>
      <c r="DF28" s="592"/>
      <c r="DG28" s="592"/>
      <c r="DH28" s="592"/>
      <c r="DI28" s="592"/>
      <c r="DJ28" s="592"/>
      <c r="DK28" s="593"/>
      <c r="DL28" s="600">
        <v>5668606</v>
      </c>
      <c r="DM28" s="592"/>
      <c r="DN28" s="592"/>
      <c r="DO28" s="592"/>
      <c r="DP28" s="592"/>
      <c r="DQ28" s="592"/>
      <c r="DR28" s="592"/>
      <c r="DS28" s="592"/>
      <c r="DT28" s="592"/>
      <c r="DU28" s="592"/>
      <c r="DV28" s="593"/>
      <c r="DW28" s="596">
        <v>22.9</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46907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5799893</v>
      </c>
      <c r="CS29" s="611"/>
      <c r="CT29" s="611"/>
      <c r="CU29" s="611"/>
      <c r="CV29" s="611"/>
      <c r="CW29" s="611"/>
      <c r="CX29" s="611"/>
      <c r="CY29" s="612"/>
      <c r="CZ29" s="625">
        <v>11.6</v>
      </c>
      <c r="DA29" s="626"/>
      <c r="DB29" s="626"/>
      <c r="DC29" s="627"/>
      <c r="DD29" s="600">
        <v>5679069</v>
      </c>
      <c r="DE29" s="611"/>
      <c r="DF29" s="611"/>
      <c r="DG29" s="611"/>
      <c r="DH29" s="611"/>
      <c r="DI29" s="611"/>
      <c r="DJ29" s="611"/>
      <c r="DK29" s="612"/>
      <c r="DL29" s="600">
        <v>5667841</v>
      </c>
      <c r="DM29" s="611"/>
      <c r="DN29" s="611"/>
      <c r="DO29" s="611"/>
      <c r="DP29" s="611"/>
      <c r="DQ29" s="611"/>
      <c r="DR29" s="611"/>
      <c r="DS29" s="611"/>
      <c r="DT29" s="611"/>
      <c r="DU29" s="611"/>
      <c r="DV29" s="612"/>
      <c r="DW29" s="596">
        <v>22.9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175781</v>
      </c>
      <c r="S30" s="592"/>
      <c r="T30" s="592"/>
      <c r="U30" s="592"/>
      <c r="V30" s="592"/>
      <c r="W30" s="592"/>
      <c r="X30" s="592"/>
      <c r="Y30" s="593"/>
      <c r="Z30" s="594">
        <v>0.3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v>
      </c>
      <c r="BH30" s="650"/>
      <c r="BI30" s="650"/>
      <c r="BJ30" s="650"/>
      <c r="BK30" s="650"/>
      <c r="BL30" s="650"/>
      <c r="BM30" s="586">
        <v>91.4</v>
      </c>
      <c r="BN30" s="650"/>
      <c r="BO30" s="650"/>
      <c r="BP30" s="650"/>
      <c r="BQ30" s="651"/>
      <c r="BR30" s="649">
        <v>97.9</v>
      </c>
      <c r="BS30" s="650"/>
      <c r="BT30" s="650"/>
      <c r="BU30" s="650"/>
      <c r="BV30" s="650"/>
      <c r="BW30" s="650"/>
      <c r="BX30" s="586">
        <v>89.2</v>
      </c>
      <c r="BY30" s="650"/>
      <c r="BZ30" s="650"/>
      <c r="CA30" s="650"/>
      <c r="CB30" s="651"/>
      <c r="CD30" s="654"/>
      <c r="CE30" s="655"/>
      <c r="CF30" s="605" t="s">
        <v>291</v>
      </c>
      <c r="CG30" s="606"/>
      <c r="CH30" s="606"/>
      <c r="CI30" s="606"/>
      <c r="CJ30" s="606"/>
      <c r="CK30" s="606"/>
      <c r="CL30" s="606"/>
      <c r="CM30" s="606"/>
      <c r="CN30" s="606"/>
      <c r="CO30" s="606"/>
      <c r="CP30" s="606"/>
      <c r="CQ30" s="607"/>
      <c r="CR30" s="591">
        <v>5056823</v>
      </c>
      <c r="CS30" s="592"/>
      <c r="CT30" s="592"/>
      <c r="CU30" s="592"/>
      <c r="CV30" s="592"/>
      <c r="CW30" s="592"/>
      <c r="CX30" s="592"/>
      <c r="CY30" s="593"/>
      <c r="CZ30" s="625">
        <v>10.1</v>
      </c>
      <c r="DA30" s="626"/>
      <c r="DB30" s="626"/>
      <c r="DC30" s="627"/>
      <c r="DD30" s="600">
        <v>4948657</v>
      </c>
      <c r="DE30" s="592"/>
      <c r="DF30" s="592"/>
      <c r="DG30" s="592"/>
      <c r="DH30" s="592"/>
      <c r="DI30" s="592"/>
      <c r="DJ30" s="592"/>
      <c r="DK30" s="593"/>
      <c r="DL30" s="600">
        <v>4937429</v>
      </c>
      <c r="DM30" s="592"/>
      <c r="DN30" s="592"/>
      <c r="DO30" s="592"/>
      <c r="DP30" s="592"/>
      <c r="DQ30" s="592"/>
      <c r="DR30" s="592"/>
      <c r="DS30" s="592"/>
      <c r="DT30" s="592"/>
      <c r="DU30" s="592"/>
      <c r="DV30" s="593"/>
      <c r="DW30" s="596">
        <v>20</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1340048</v>
      </c>
      <c r="S31" s="592"/>
      <c r="T31" s="592"/>
      <c r="U31" s="592"/>
      <c r="V31" s="592"/>
      <c r="W31" s="592"/>
      <c r="X31" s="592"/>
      <c r="Y31" s="593"/>
      <c r="Z31" s="594">
        <v>2.6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11"/>
      <c r="BI31" s="611"/>
      <c r="BJ31" s="611"/>
      <c r="BK31" s="611"/>
      <c r="BL31" s="611"/>
      <c r="BM31" s="597">
        <v>93.3</v>
      </c>
      <c r="BN31" s="647"/>
      <c r="BO31" s="647"/>
      <c r="BP31" s="647"/>
      <c r="BQ31" s="648"/>
      <c r="BR31" s="646">
        <v>98.3</v>
      </c>
      <c r="BS31" s="611"/>
      <c r="BT31" s="611"/>
      <c r="BU31" s="611"/>
      <c r="BV31" s="611"/>
      <c r="BW31" s="611"/>
      <c r="BX31" s="597">
        <v>92.2</v>
      </c>
      <c r="BY31" s="647"/>
      <c r="BZ31" s="647"/>
      <c r="CA31" s="647"/>
      <c r="CB31" s="648"/>
      <c r="CD31" s="654"/>
      <c r="CE31" s="655"/>
      <c r="CF31" s="605" t="s">
        <v>295</v>
      </c>
      <c r="CG31" s="606"/>
      <c r="CH31" s="606"/>
      <c r="CI31" s="606"/>
      <c r="CJ31" s="606"/>
      <c r="CK31" s="606"/>
      <c r="CL31" s="606"/>
      <c r="CM31" s="606"/>
      <c r="CN31" s="606"/>
      <c r="CO31" s="606"/>
      <c r="CP31" s="606"/>
      <c r="CQ31" s="607"/>
      <c r="CR31" s="591">
        <v>743070</v>
      </c>
      <c r="CS31" s="611"/>
      <c r="CT31" s="611"/>
      <c r="CU31" s="611"/>
      <c r="CV31" s="611"/>
      <c r="CW31" s="611"/>
      <c r="CX31" s="611"/>
      <c r="CY31" s="612"/>
      <c r="CZ31" s="625">
        <v>1.5</v>
      </c>
      <c r="DA31" s="626"/>
      <c r="DB31" s="626"/>
      <c r="DC31" s="627"/>
      <c r="DD31" s="600">
        <v>730412</v>
      </c>
      <c r="DE31" s="611"/>
      <c r="DF31" s="611"/>
      <c r="DG31" s="611"/>
      <c r="DH31" s="611"/>
      <c r="DI31" s="611"/>
      <c r="DJ31" s="611"/>
      <c r="DK31" s="612"/>
      <c r="DL31" s="600">
        <v>730412</v>
      </c>
      <c r="DM31" s="611"/>
      <c r="DN31" s="611"/>
      <c r="DO31" s="611"/>
      <c r="DP31" s="611"/>
      <c r="DQ31" s="611"/>
      <c r="DR31" s="611"/>
      <c r="DS31" s="611"/>
      <c r="DT31" s="611"/>
      <c r="DU31" s="611"/>
      <c r="DV31" s="612"/>
      <c r="DW31" s="596">
        <v>3</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4651373</v>
      </c>
      <c r="S32" s="592"/>
      <c r="T32" s="592"/>
      <c r="U32" s="592"/>
      <c r="V32" s="592"/>
      <c r="W32" s="592"/>
      <c r="X32" s="592"/>
      <c r="Y32" s="593"/>
      <c r="Z32" s="594">
        <v>9</v>
      </c>
      <c r="AA32" s="594"/>
      <c r="AB32" s="594"/>
      <c r="AC32" s="594"/>
      <c r="AD32" s="595">
        <v>7281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97.7</v>
      </c>
      <c r="BH32" s="659"/>
      <c r="BI32" s="659"/>
      <c r="BJ32" s="659"/>
      <c r="BK32" s="659"/>
      <c r="BL32" s="659"/>
      <c r="BM32" s="660">
        <v>88.6</v>
      </c>
      <c r="BN32" s="659"/>
      <c r="BO32" s="659"/>
      <c r="BP32" s="659"/>
      <c r="BQ32" s="661"/>
      <c r="BR32" s="658">
        <v>97.2</v>
      </c>
      <c r="BS32" s="659"/>
      <c r="BT32" s="659"/>
      <c r="BU32" s="659"/>
      <c r="BV32" s="659"/>
      <c r="BW32" s="659"/>
      <c r="BX32" s="660">
        <v>85.4</v>
      </c>
      <c r="BY32" s="659"/>
      <c r="BZ32" s="659"/>
      <c r="CA32" s="659"/>
      <c r="CB32" s="661"/>
      <c r="CD32" s="656"/>
      <c r="CE32" s="657"/>
      <c r="CF32" s="605" t="s">
        <v>298</v>
      </c>
      <c r="CG32" s="606"/>
      <c r="CH32" s="606"/>
      <c r="CI32" s="606"/>
      <c r="CJ32" s="606"/>
      <c r="CK32" s="606"/>
      <c r="CL32" s="606"/>
      <c r="CM32" s="606"/>
      <c r="CN32" s="606"/>
      <c r="CO32" s="606"/>
      <c r="CP32" s="606"/>
      <c r="CQ32" s="607"/>
      <c r="CR32" s="591">
        <v>765</v>
      </c>
      <c r="CS32" s="592"/>
      <c r="CT32" s="592"/>
      <c r="CU32" s="592"/>
      <c r="CV32" s="592"/>
      <c r="CW32" s="592"/>
      <c r="CX32" s="592"/>
      <c r="CY32" s="593"/>
      <c r="CZ32" s="625">
        <v>0</v>
      </c>
      <c r="DA32" s="626"/>
      <c r="DB32" s="626"/>
      <c r="DC32" s="627"/>
      <c r="DD32" s="600">
        <v>765</v>
      </c>
      <c r="DE32" s="592"/>
      <c r="DF32" s="592"/>
      <c r="DG32" s="592"/>
      <c r="DH32" s="592"/>
      <c r="DI32" s="592"/>
      <c r="DJ32" s="592"/>
      <c r="DK32" s="593"/>
      <c r="DL32" s="600">
        <v>765</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5234200</v>
      </c>
      <c r="S33" s="592"/>
      <c r="T33" s="592"/>
      <c r="U33" s="592"/>
      <c r="V33" s="592"/>
      <c r="W33" s="592"/>
      <c r="X33" s="592"/>
      <c r="Y33" s="593"/>
      <c r="Z33" s="594">
        <v>10.1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19444513</v>
      </c>
      <c r="CS33" s="611"/>
      <c r="CT33" s="611"/>
      <c r="CU33" s="611"/>
      <c r="CV33" s="611"/>
      <c r="CW33" s="611"/>
      <c r="CX33" s="611"/>
      <c r="CY33" s="612"/>
      <c r="CZ33" s="625">
        <v>38.9</v>
      </c>
      <c r="DA33" s="626"/>
      <c r="DB33" s="626"/>
      <c r="DC33" s="627"/>
      <c r="DD33" s="600">
        <v>12496656</v>
      </c>
      <c r="DE33" s="611"/>
      <c r="DF33" s="611"/>
      <c r="DG33" s="611"/>
      <c r="DH33" s="611"/>
      <c r="DI33" s="611"/>
      <c r="DJ33" s="611"/>
      <c r="DK33" s="612"/>
      <c r="DL33" s="600">
        <v>7995274</v>
      </c>
      <c r="DM33" s="611"/>
      <c r="DN33" s="611"/>
      <c r="DO33" s="611"/>
      <c r="DP33" s="611"/>
      <c r="DQ33" s="611"/>
      <c r="DR33" s="611"/>
      <c r="DS33" s="611"/>
      <c r="DT33" s="611"/>
      <c r="DU33" s="611"/>
      <c r="DV33" s="612"/>
      <c r="DW33" s="596">
        <v>32.299999999999997</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5525662</v>
      </c>
      <c r="CS34" s="592"/>
      <c r="CT34" s="592"/>
      <c r="CU34" s="592"/>
      <c r="CV34" s="592"/>
      <c r="CW34" s="592"/>
      <c r="CX34" s="592"/>
      <c r="CY34" s="593"/>
      <c r="CZ34" s="625">
        <v>11.1</v>
      </c>
      <c r="DA34" s="626"/>
      <c r="DB34" s="626"/>
      <c r="DC34" s="627"/>
      <c r="DD34" s="600">
        <v>3603759</v>
      </c>
      <c r="DE34" s="592"/>
      <c r="DF34" s="592"/>
      <c r="DG34" s="592"/>
      <c r="DH34" s="592"/>
      <c r="DI34" s="592"/>
      <c r="DJ34" s="592"/>
      <c r="DK34" s="593"/>
      <c r="DL34" s="600">
        <v>2872938</v>
      </c>
      <c r="DM34" s="592"/>
      <c r="DN34" s="592"/>
      <c r="DO34" s="592"/>
      <c r="DP34" s="592"/>
      <c r="DQ34" s="592"/>
      <c r="DR34" s="592"/>
      <c r="DS34" s="592"/>
      <c r="DT34" s="592"/>
      <c r="DU34" s="592"/>
      <c r="DV34" s="593"/>
      <c r="DW34" s="596">
        <v>11.6</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1608900</v>
      </c>
      <c r="S35" s="592"/>
      <c r="T35" s="592"/>
      <c r="U35" s="592"/>
      <c r="V35" s="592"/>
      <c r="W35" s="592"/>
      <c r="X35" s="592"/>
      <c r="Y35" s="593"/>
      <c r="Z35" s="594">
        <v>3.1</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5027693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33009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515508</v>
      </c>
      <c r="CS35" s="611"/>
      <c r="CT35" s="611"/>
      <c r="CU35" s="611"/>
      <c r="CV35" s="611"/>
      <c r="CW35" s="611"/>
      <c r="CX35" s="611"/>
      <c r="CY35" s="612"/>
      <c r="CZ35" s="625">
        <v>1</v>
      </c>
      <c r="DA35" s="626"/>
      <c r="DB35" s="626"/>
      <c r="DC35" s="627"/>
      <c r="DD35" s="600">
        <v>419959</v>
      </c>
      <c r="DE35" s="611"/>
      <c r="DF35" s="611"/>
      <c r="DG35" s="611"/>
      <c r="DH35" s="611"/>
      <c r="DI35" s="611"/>
      <c r="DJ35" s="611"/>
      <c r="DK35" s="612"/>
      <c r="DL35" s="600">
        <v>417343</v>
      </c>
      <c r="DM35" s="611"/>
      <c r="DN35" s="611"/>
      <c r="DO35" s="611"/>
      <c r="DP35" s="611"/>
      <c r="DQ35" s="611"/>
      <c r="DR35" s="611"/>
      <c r="DS35" s="611"/>
      <c r="DT35" s="611"/>
      <c r="DU35" s="611"/>
      <c r="DV35" s="612"/>
      <c r="DW35" s="596">
        <v>1.7</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51619511</v>
      </c>
      <c r="S36" s="664"/>
      <c r="T36" s="664"/>
      <c r="U36" s="664"/>
      <c r="V36" s="664"/>
      <c r="W36" s="664"/>
      <c r="X36" s="664"/>
      <c r="Y36" s="665"/>
      <c r="Z36" s="666">
        <v>100</v>
      </c>
      <c r="AA36" s="666"/>
      <c r="AB36" s="666"/>
      <c r="AC36" s="666"/>
      <c r="AD36" s="667">
        <v>23138135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1133842</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-163928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2938225</v>
      </c>
      <c r="CS36" s="592"/>
      <c r="CT36" s="592"/>
      <c r="CU36" s="592"/>
      <c r="CV36" s="592"/>
      <c r="CW36" s="592"/>
      <c r="CX36" s="592"/>
      <c r="CY36" s="593"/>
      <c r="CZ36" s="625">
        <v>5.9</v>
      </c>
      <c r="DA36" s="626"/>
      <c r="DB36" s="626"/>
      <c r="DC36" s="627"/>
      <c r="DD36" s="600">
        <v>2423855</v>
      </c>
      <c r="DE36" s="592"/>
      <c r="DF36" s="592"/>
      <c r="DG36" s="592"/>
      <c r="DH36" s="592"/>
      <c r="DI36" s="592"/>
      <c r="DJ36" s="592"/>
      <c r="DK36" s="593"/>
      <c r="DL36" s="600">
        <v>1975544</v>
      </c>
      <c r="DM36" s="592"/>
      <c r="DN36" s="592"/>
      <c r="DO36" s="592"/>
      <c r="DP36" s="592"/>
      <c r="DQ36" s="592"/>
      <c r="DR36" s="592"/>
      <c r="DS36" s="592"/>
      <c r="DT36" s="592"/>
      <c r="DU36" s="592"/>
      <c r="DV36" s="593"/>
      <c r="DW36" s="596">
        <v>8</v>
      </c>
      <c r="DX36" s="623"/>
      <c r="DY36" s="623"/>
      <c r="DZ36" s="623"/>
      <c r="EA36" s="623"/>
      <c r="EB36" s="623"/>
      <c r="EC36" s="624"/>
    </row>
    <row r="37" spans="2:133" ht="11.25" customHeight="1">
      <c r="AQ37" s="670" t="s">
        <v>313</v>
      </c>
      <c r="AR37" s="671"/>
      <c r="AS37" s="671"/>
      <c r="AT37" s="671"/>
      <c r="AU37" s="671"/>
      <c r="AV37" s="671"/>
      <c r="AW37" s="671"/>
      <c r="AX37" s="671"/>
      <c r="AY37" s="672"/>
      <c r="AZ37" s="591">
        <v>470766</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15965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441736</v>
      </c>
      <c r="CS37" s="611"/>
      <c r="CT37" s="611"/>
      <c r="CU37" s="611"/>
      <c r="CV37" s="611"/>
      <c r="CW37" s="611"/>
      <c r="CX37" s="611"/>
      <c r="CY37" s="612"/>
      <c r="CZ37" s="625">
        <v>0.9</v>
      </c>
      <c r="DA37" s="626"/>
      <c r="DB37" s="626"/>
      <c r="DC37" s="627"/>
      <c r="DD37" s="600">
        <v>441736</v>
      </c>
      <c r="DE37" s="611"/>
      <c r="DF37" s="611"/>
      <c r="DG37" s="611"/>
      <c r="DH37" s="611"/>
      <c r="DI37" s="611"/>
      <c r="DJ37" s="611"/>
      <c r="DK37" s="612"/>
      <c r="DL37" s="600">
        <v>433832</v>
      </c>
      <c r="DM37" s="611"/>
      <c r="DN37" s="611"/>
      <c r="DO37" s="611"/>
      <c r="DP37" s="611"/>
      <c r="DQ37" s="611"/>
      <c r="DR37" s="611"/>
      <c r="DS37" s="611"/>
      <c r="DT37" s="611"/>
      <c r="DU37" s="611"/>
      <c r="DV37" s="612"/>
      <c r="DW37" s="596">
        <v>1.8</v>
      </c>
      <c r="DX37" s="623"/>
      <c r="DY37" s="623"/>
      <c r="DZ37" s="623"/>
      <c r="EA37" s="623"/>
      <c r="EB37" s="623"/>
      <c r="EC37" s="624"/>
    </row>
    <row r="38" spans="2:133" ht="11.25" customHeight="1">
      <c r="AQ38" s="670" t="s">
        <v>316</v>
      </c>
      <c r="AR38" s="671"/>
      <c r="AS38" s="671"/>
      <c r="AT38" s="671"/>
      <c r="AU38" s="671"/>
      <c r="AV38" s="671"/>
      <c r="AW38" s="671"/>
      <c r="AX38" s="671"/>
      <c r="AY38" s="672"/>
      <c r="AZ38" s="591">
        <v>384048</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28781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3885756</v>
      </c>
      <c r="CS38" s="592"/>
      <c r="CT38" s="592"/>
      <c r="CU38" s="592"/>
      <c r="CV38" s="592"/>
      <c r="CW38" s="592"/>
      <c r="CX38" s="592"/>
      <c r="CY38" s="593"/>
      <c r="CZ38" s="625">
        <v>7.8</v>
      </c>
      <c r="DA38" s="626"/>
      <c r="DB38" s="626"/>
      <c r="DC38" s="627"/>
      <c r="DD38" s="600">
        <v>3397634</v>
      </c>
      <c r="DE38" s="592"/>
      <c r="DF38" s="592"/>
      <c r="DG38" s="592"/>
      <c r="DH38" s="592"/>
      <c r="DI38" s="592"/>
      <c r="DJ38" s="592"/>
      <c r="DK38" s="593"/>
      <c r="DL38" s="600">
        <v>2729449</v>
      </c>
      <c r="DM38" s="592"/>
      <c r="DN38" s="592"/>
      <c r="DO38" s="592"/>
      <c r="DP38" s="592"/>
      <c r="DQ38" s="592"/>
      <c r="DR38" s="592"/>
      <c r="DS38" s="592"/>
      <c r="DT38" s="592"/>
      <c r="DU38" s="592"/>
      <c r="DV38" s="593"/>
      <c r="DW38" s="596">
        <v>11</v>
      </c>
      <c r="DX38" s="623"/>
      <c r="DY38" s="623"/>
      <c r="DZ38" s="623"/>
      <c r="EA38" s="623"/>
      <c r="EB38" s="623"/>
      <c r="EC38" s="624"/>
    </row>
    <row r="39" spans="2:133" ht="11.25" customHeight="1">
      <c r="AQ39" s="670" t="s">
        <v>319</v>
      </c>
      <c r="AR39" s="671"/>
      <c r="AS39" s="671"/>
      <c r="AT39" s="671"/>
      <c r="AU39" s="671"/>
      <c r="AV39" s="671"/>
      <c r="AW39" s="671"/>
      <c r="AX39" s="671"/>
      <c r="AY39" s="672"/>
      <c r="AZ39" s="591">
        <v>9272</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3371052</v>
      </c>
      <c r="CS39" s="611"/>
      <c r="CT39" s="611"/>
      <c r="CU39" s="611"/>
      <c r="CV39" s="611"/>
      <c r="CW39" s="611"/>
      <c r="CX39" s="611"/>
      <c r="CY39" s="612"/>
      <c r="CZ39" s="625">
        <v>6.7</v>
      </c>
      <c r="DA39" s="626"/>
      <c r="DB39" s="626"/>
      <c r="DC39" s="627"/>
      <c r="DD39" s="600">
        <v>2651449</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697294</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110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3208310</v>
      </c>
      <c r="CS40" s="592"/>
      <c r="CT40" s="592"/>
      <c r="CU40" s="592"/>
      <c r="CV40" s="592"/>
      <c r="CW40" s="592"/>
      <c r="CX40" s="592"/>
      <c r="CY40" s="593"/>
      <c r="CZ40" s="625">
        <v>6.4</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2332471</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241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10708609</v>
      </c>
      <c r="CS42" s="592"/>
      <c r="CT42" s="592"/>
      <c r="CU42" s="592"/>
      <c r="CV42" s="592"/>
      <c r="CW42" s="592"/>
      <c r="CX42" s="592"/>
      <c r="CY42" s="593"/>
      <c r="CZ42" s="625">
        <v>21.4</v>
      </c>
      <c r="DA42" s="674"/>
      <c r="DB42" s="674"/>
      <c r="DC42" s="675"/>
      <c r="DD42" s="600">
        <v>2074164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278724</v>
      </c>
      <c r="CS43" s="611"/>
      <c r="CT43" s="611"/>
      <c r="CU43" s="611"/>
      <c r="CV43" s="611"/>
      <c r="CW43" s="611"/>
      <c r="CX43" s="611"/>
      <c r="CY43" s="612"/>
      <c r="CZ43" s="625">
        <v>0.6</v>
      </c>
      <c r="DA43" s="626"/>
      <c r="DB43" s="626"/>
      <c r="DC43" s="627"/>
      <c r="DD43" s="600">
        <v>278724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8651697</v>
      </c>
      <c r="CS44" s="592"/>
      <c r="CT44" s="592"/>
      <c r="CU44" s="592"/>
      <c r="CV44" s="592"/>
      <c r="CW44" s="592"/>
      <c r="CX44" s="592"/>
      <c r="CY44" s="593"/>
      <c r="CZ44" s="625">
        <v>17.3</v>
      </c>
      <c r="DA44" s="674"/>
      <c r="DB44" s="674"/>
      <c r="DC44" s="675"/>
      <c r="DD44" s="600">
        <v>1828124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6254525</v>
      </c>
      <c r="CS45" s="611"/>
      <c r="CT45" s="611"/>
      <c r="CU45" s="611"/>
      <c r="CV45" s="611"/>
      <c r="CW45" s="611"/>
      <c r="CX45" s="611"/>
      <c r="CY45" s="612"/>
      <c r="CZ45" s="625">
        <v>12.5</v>
      </c>
      <c r="DA45" s="626"/>
      <c r="DB45" s="626"/>
      <c r="DC45" s="627"/>
      <c r="DD45" s="600">
        <v>335649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2205119</v>
      </c>
      <c r="CS46" s="592"/>
      <c r="CT46" s="592"/>
      <c r="CU46" s="592"/>
      <c r="CV46" s="592"/>
      <c r="CW46" s="592"/>
      <c r="CX46" s="592"/>
      <c r="CY46" s="593"/>
      <c r="CZ46" s="625">
        <v>4.4000000000000004</v>
      </c>
      <c r="DA46" s="674"/>
      <c r="DB46" s="674"/>
      <c r="DC46" s="675"/>
      <c r="DD46" s="600">
        <v>1443587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2056912</v>
      </c>
      <c r="CS47" s="611"/>
      <c r="CT47" s="611"/>
      <c r="CU47" s="611"/>
      <c r="CV47" s="611"/>
      <c r="CW47" s="611"/>
      <c r="CX47" s="611"/>
      <c r="CY47" s="612"/>
      <c r="CZ47" s="625">
        <v>4.0999999999999996</v>
      </c>
      <c r="DA47" s="626"/>
      <c r="DB47" s="626"/>
      <c r="DC47" s="627"/>
      <c r="DD47" s="600">
        <v>246040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49966441</v>
      </c>
      <c r="CS49" s="659"/>
      <c r="CT49" s="659"/>
      <c r="CU49" s="659"/>
      <c r="CV49" s="659"/>
      <c r="CW49" s="659"/>
      <c r="CX49" s="659"/>
      <c r="CY49" s="686"/>
      <c r="CZ49" s="687">
        <v>100</v>
      </c>
      <c r="DA49" s="688"/>
      <c r="DB49" s="688"/>
      <c r="DC49" s="689"/>
      <c r="DD49" s="690">
        <v>28844219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95" sqref="AP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51754</v>
      </c>
      <c r="R7" s="721"/>
      <c r="S7" s="721"/>
      <c r="T7" s="721"/>
      <c r="U7" s="721"/>
      <c r="V7" s="721">
        <v>49549</v>
      </c>
      <c r="W7" s="721"/>
      <c r="X7" s="721"/>
      <c r="Y7" s="721"/>
      <c r="Z7" s="721"/>
      <c r="AA7" s="721">
        <v>2205</v>
      </c>
      <c r="AB7" s="721"/>
      <c r="AC7" s="721"/>
      <c r="AD7" s="721"/>
      <c r="AE7" s="722"/>
      <c r="AF7" s="723">
        <v>1622</v>
      </c>
      <c r="AG7" s="724"/>
      <c r="AH7" s="724"/>
      <c r="AI7" s="724"/>
      <c r="AJ7" s="725"/>
      <c r="AK7" s="760">
        <v>104</v>
      </c>
      <c r="AL7" s="761"/>
      <c r="AM7" s="761"/>
      <c r="AN7" s="761"/>
      <c r="AO7" s="761"/>
      <c r="AP7" s="761">
        <v>51200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570</v>
      </c>
      <c r="BT7" s="765"/>
      <c r="BU7" s="765"/>
      <c r="BV7" s="765"/>
      <c r="BW7" s="765"/>
      <c r="BX7" s="765"/>
      <c r="BY7" s="765"/>
      <c r="BZ7" s="765"/>
      <c r="CA7" s="765"/>
      <c r="CB7" s="765"/>
      <c r="CC7" s="765"/>
      <c r="CD7" s="765"/>
      <c r="CE7" s="765"/>
      <c r="CF7" s="765"/>
      <c r="CG7" s="766"/>
      <c r="CH7" s="757">
        <v>4</v>
      </c>
      <c r="CI7" s="758"/>
      <c r="CJ7" s="758"/>
      <c r="CK7" s="758"/>
      <c r="CL7" s="759"/>
      <c r="CM7" s="757">
        <v>50</v>
      </c>
      <c r="CN7" s="758"/>
      <c r="CO7" s="758"/>
      <c r="CP7" s="758"/>
      <c r="CQ7" s="759"/>
      <c r="CR7" s="757">
        <v>9</v>
      </c>
      <c r="CS7" s="758"/>
      <c r="CT7" s="758"/>
      <c r="CU7" s="758"/>
      <c r="CV7" s="759"/>
      <c r="CW7" s="757">
        <v>5</v>
      </c>
      <c r="CX7" s="758"/>
      <c r="CY7" s="758"/>
      <c r="CZ7" s="758"/>
      <c r="DA7" s="759"/>
      <c r="DB7" s="757" t="s">
        <v>552</v>
      </c>
      <c r="DC7" s="758"/>
      <c r="DD7" s="758"/>
      <c r="DE7" s="758"/>
      <c r="DF7" s="759"/>
      <c r="DG7" s="757" t="s">
        <v>552</v>
      </c>
      <c r="DH7" s="758"/>
      <c r="DI7" s="758"/>
      <c r="DJ7" s="758"/>
      <c r="DK7" s="759"/>
      <c r="DL7" s="757" t="s">
        <v>552</v>
      </c>
      <c r="DM7" s="758"/>
      <c r="DN7" s="758"/>
      <c r="DO7" s="758"/>
      <c r="DP7" s="759"/>
      <c r="DQ7" s="757" t="s">
        <v>552</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22</v>
      </c>
      <c r="R8" s="745"/>
      <c r="S8" s="745"/>
      <c r="T8" s="745"/>
      <c r="U8" s="745"/>
      <c r="V8" s="745">
        <v>532</v>
      </c>
      <c r="W8" s="745"/>
      <c r="X8" s="745"/>
      <c r="Y8" s="745"/>
      <c r="Z8" s="745"/>
      <c r="AA8" s="745">
        <v>-510</v>
      </c>
      <c r="AB8" s="745"/>
      <c r="AC8" s="745"/>
      <c r="AD8" s="745"/>
      <c r="AE8" s="746"/>
      <c r="AF8" s="747">
        <v>-510</v>
      </c>
      <c r="AG8" s="748"/>
      <c r="AH8" s="748"/>
      <c r="AI8" s="748"/>
      <c r="AJ8" s="749"/>
      <c r="AK8" s="750" t="s">
        <v>552</v>
      </c>
      <c r="AL8" s="751"/>
      <c r="AM8" s="751"/>
      <c r="AN8" s="751"/>
      <c r="AO8" s="751"/>
      <c r="AP8" s="751">
        <v>61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571</v>
      </c>
      <c r="BT8" s="755"/>
      <c r="BU8" s="755"/>
      <c r="BV8" s="755"/>
      <c r="BW8" s="755"/>
      <c r="BX8" s="755"/>
      <c r="BY8" s="755"/>
      <c r="BZ8" s="755"/>
      <c r="CA8" s="755"/>
      <c r="CB8" s="755"/>
      <c r="CC8" s="755"/>
      <c r="CD8" s="755"/>
      <c r="CE8" s="755"/>
      <c r="CF8" s="755"/>
      <c r="CG8" s="756"/>
      <c r="CH8" s="767">
        <v>-1</v>
      </c>
      <c r="CI8" s="768"/>
      <c r="CJ8" s="768"/>
      <c r="CK8" s="768"/>
      <c r="CL8" s="769"/>
      <c r="CM8" s="767">
        <v>143</v>
      </c>
      <c r="CN8" s="768"/>
      <c r="CO8" s="768"/>
      <c r="CP8" s="768"/>
      <c r="CQ8" s="769"/>
      <c r="CR8" s="767">
        <v>10</v>
      </c>
      <c r="CS8" s="768"/>
      <c r="CT8" s="768"/>
      <c r="CU8" s="768"/>
      <c r="CV8" s="769"/>
      <c r="CW8" s="767">
        <v>6</v>
      </c>
      <c r="CX8" s="768"/>
      <c r="CY8" s="768"/>
      <c r="CZ8" s="768"/>
      <c r="DA8" s="769"/>
      <c r="DB8" s="767">
        <v>2450</v>
      </c>
      <c r="DC8" s="768"/>
      <c r="DD8" s="768"/>
      <c r="DE8" s="768"/>
      <c r="DF8" s="769"/>
      <c r="DG8" s="767" t="s">
        <v>552</v>
      </c>
      <c r="DH8" s="768"/>
      <c r="DI8" s="768"/>
      <c r="DJ8" s="768"/>
      <c r="DK8" s="769"/>
      <c r="DL8" s="767" t="s">
        <v>552</v>
      </c>
      <c r="DM8" s="768"/>
      <c r="DN8" s="768"/>
      <c r="DO8" s="768"/>
      <c r="DP8" s="769"/>
      <c r="DQ8" s="767">
        <v>243</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325</v>
      </c>
      <c r="R9" s="745"/>
      <c r="S9" s="745"/>
      <c r="T9" s="745"/>
      <c r="U9" s="745"/>
      <c r="V9" s="745">
        <v>324</v>
      </c>
      <c r="W9" s="745"/>
      <c r="X9" s="745"/>
      <c r="Y9" s="745"/>
      <c r="Z9" s="745"/>
      <c r="AA9" s="745">
        <v>1</v>
      </c>
      <c r="AB9" s="745"/>
      <c r="AC9" s="745"/>
      <c r="AD9" s="745"/>
      <c r="AE9" s="746"/>
      <c r="AF9" s="747">
        <v>0</v>
      </c>
      <c r="AG9" s="748"/>
      <c r="AH9" s="748"/>
      <c r="AI9" s="748"/>
      <c r="AJ9" s="749"/>
      <c r="AK9" s="750">
        <v>30</v>
      </c>
      <c r="AL9" s="751"/>
      <c r="AM9" s="751"/>
      <c r="AN9" s="751"/>
      <c r="AO9" s="751"/>
      <c r="AP9" s="751">
        <v>55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572</v>
      </c>
      <c r="BT9" s="755"/>
      <c r="BU9" s="755"/>
      <c r="BV9" s="755"/>
      <c r="BW9" s="755"/>
      <c r="BX9" s="755"/>
      <c r="BY9" s="755"/>
      <c r="BZ9" s="755"/>
      <c r="CA9" s="755"/>
      <c r="CB9" s="755"/>
      <c r="CC9" s="755"/>
      <c r="CD9" s="755"/>
      <c r="CE9" s="755"/>
      <c r="CF9" s="755"/>
      <c r="CG9" s="756"/>
      <c r="CH9" s="767">
        <v>-7</v>
      </c>
      <c r="CI9" s="768"/>
      <c r="CJ9" s="768"/>
      <c r="CK9" s="768"/>
      <c r="CL9" s="769"/>
      <c r="CM9" s="767">
        <v>10</v>
      </c>
      <c r="CN9" s="768"/>
      <c r="CO9" s="768"/>
      <c r="CP9" s="768"/>
      <c r="CQ9" s="769"/>
      <c r="CR9" s="767">
        <v>9</v>
      </c>
      <c r="CS9" s="768"/>
      <c r="CT9" s="768"/>
      <c r="CU9" s="768"/>
      <c r="CV9" s="769"/>
      <c r="CW9" s="767" t="s">
        <v>552</v>
      </c>
      <c r="CX9" s="768"/>
      <c r="CY9" s="768"/>
      <c r="CZ9" s="768"/>
      <c r="DA9" s="769"/>
      <c r="DB9" s="767" t="s">
        <v>552</v>
      </c>
      <c r="DC9" s="768"/>
      <c r="DD9" s="768"/>
      <c r="DE9" s="768"/>
      <c r="DF9" s="769"/>
      <c r="DG9" s="767" t="s">
        <v>552</v>
      </c>
      <c r="DH9" s="768"/>
      <c r="DI9" s="768"/>
      <c r="DJ9" s="768"/>
      <c r="DK9" s="769"/>
      <c r="DL9" s="767" t="s">
        <v>552</v>
      </c>
      <c r="DM9" s="768"/>
      <c r="DN9" s="768"/>
      <c r="DO9" s="768"/>
      <c r="DP9" s="769"/>
      <c r="DQ9" s="767" t="s">
        <v>552</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138</v>
      </c>
      <c r="R10" s="745"/>
      <c r="S10" s="745"/>
      <c r="T10" s="745"/>
      <c r="U10" s="745"/>
      <c r="V10" s="745">
        <v>179</v>
      </c>
      <c r="W10" s="745"/>
      <c r="X10" s="745"/>
      <c r="Y10" s="745"/>
      <c r="Z10" s="745"/>
      <c r="AA10" s="745">
        <v>-41</v>
      </c>
      <c r="AB10" s="745"/>
      <c r="AC10" s="745"/>
      <c r="AD10" s="745"/>
      <c r="AE10" s="746"/>
      <c r="AF10" s="747">
        <v>-42</v>
      </c>
      <c r="AG10" s="748"/>
      <c r="AH10" s="748"/>
      <c r="AI10" s="748"/>
      <c r="AJ10" s="749"/>
      <c r="AK10" s="750">
        <v>3</v>
      </c>
      <c r="AL10" s="751"/>
      <c r="AM10" s="751"/>
      <c r="AN10" s="751"/>
      <c r="AO10" s="751"/>
      <c r="AP10" s="751" t="s">
        <v>552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573</v>
      </c>
      <c r="BT10" s="755"/>
      <c r="BU10" s="755"/>
      <c r="BV10" s="755"/>
      <c r="BW10" s="755"/>
      <c r="BX10" s="755"/>
      <c r="BY10" s="755"/>
      <c r="BZ10" s="755"/>
      <c r="CA10" s="755"/>
      <c r="CB10" s="755"/>
      <c r="CC10" s="755"/>
      <c r="CD10" s="755"/>
      <c r="CE10" s="755"/>
      <c r="CF10" s="755"/>
      <c r="CG10" s="756"/>
      <c r="CH10" s="767" t="s">
        <v>552</v>
      </c>
      <c r="CI10" s="768"/>
      <c r="CJ10" s="768"/>
      <c r="CK10" s="768"/>
      <c r="CL10" s="769"/>
      <c r="CM10" s="767">
        <v>1</v>
      </c>
      <c r="CN10" s="768"/>
      <c r="CO10" s="768"/>
      <c r="CP10" s="768"/>
      <c r="CQ10" s="769"/>
      <c r="CR10" s="767">
        <v>3</v>
      </c>
      <c r="CS10" s="768"/>
      <c r="CT10" s="768"/>
      <c r="CU10" s="768"/>
      <c r="CV10" s="769"/>
      <c r="CW10" s="767" t="s">
        <v>552</v>
      </c>
      <c r="CX10" s="768"/>
      <c r="CY10" s="768"/>
      <c r="CZ10" s="768"/>
      <c r="DA10" s="769"/>
      <c r="DB10" s="767" t="s">
        <v>552</v>
      </c>
      <c r="DC10" s="768"/>
      <c r="DD10" s="768"/>
      <c r="DE10" s="768"/>
      <c r="DF10" s="769"/>
      <c r="DG10" s="767" t="s">
        <v>552</v>
      </c>
      <c r="DH10" s="768"/>
      <c r="DI10" s="768"/>
      <c r="DJ10" s="768"/>
      <c r="DK10" s="769"/>
      <c r="DL10" s="767" t="s">
        <v>552</v>
      </c>
      <c r="DM10" s="768"/>
      <c r="DN10" s="768"/>
      <c r="DO10" s="768"/>
      <c r="DP10" s="769"/>
      <c r="DQ10" s="767" t="s">
        <v>552</v>
      </c>
      <c r="DR10" s="768"/>
      <c r="DS10" s="768"/>
      <c r="DT10" s="768"/>
      <c r="DU10" s="769"/>
      <c r="DV10" s="770"/>
      <c r="DW10" s="771"/>
      <c r="DX10" s="771"/>
      <c r="DY10" s="771"/>
      <c r="DZ10" s="772"/>
      <c r="EA10" s="205"/>
    </row>
    <row r="11" spans="1:131" s="206" customFormat="1" ht="26.25" customHeight="1">
      <c r="A11" s="212">
        <v>5</v>
      </c>
      <c r="B11" s="741" t="s">
        <v>368</v>
      </c>
      <c r="C11" s="742"/>
      <c r="D11" s="742"/>
      <c r="E11" s="742"/>
      <c r="F11" s="742"/>
      <c r="G11" s="742"/>
      <c r="H11" s="742"/>
      <c r="I11" s="742"/>
      <c r="J11" s="742"/>
      <c r="K11" s="742"/>
      <c r="L11" s="742"/>
      <c r="M11" s="742"/>
      <c r="N11" s="742"/>
      <c r="O11" s="742"/>
      <c r="P11" s="743"/>
      <c r="Q11" s="744" t="s">
        <v>552</v>
      </c>
      <c r="R11" s="745"/>
      <c r="S11" s="745"/>
      <c r="T11" s="745"/>
      <c r="U11" s="745"/>
      <c r="V11" s="745" t="s">
        <v>552</v>
      </c>
      <c r="W11" s="745"/>
      <c r="X11" s="745"/>
      <c r="Y11" s="745"/>
      <c r="Z11" s="745"/>
      <c r="AA11" s="745" t="s">
        <v>552</v>
      </c>
      <c r="AB11" s="745"/>
      <c r="AC11" s="745"/>
      <c r="AD11" s="745"/>
      <c r="AE11" s="746"/>
      <c r="AF11" s="747" t="s">
        <v>112</v>
      </c>
      <c r="AG11" s="748"/>
      <c r="AH11" s="748"/>
      <c r="AI11" s="748"/>
      <c r="AJ11" s="749"/>
      <c r="AK11" s="750" t="s">
        <v>552</v>
      </c>
      <c r="AL11" s="751"/>
      <c r="AM11" s="751"/>
      <c r="AN11" s="751"/>
      <c r="AO11" s="751"/>
      <c r="AP11" s="751" t="s">
        <v>552</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51600</v>
      </c>
      <c r="R23" s="780"/>
      <c r="S23" s="780"/>
      <c r="T23" s="780"/>
      <c r="U23" s="780"/>
      <c r="V23" s="780">
        <v>49947</v>
      </c>
      <c r="W23" s="780"/>
      <c r="X23" s="780"/>
      <c r="Y23" s="780"/>
      <c r="Z23" s="780"/>
      <c r="AA23" s="780">
        <v>1653</v>
      </c>
      <c r="AB23" s="780"/>
      <c r="AC23" s="780"/>
      <c r="AD23" s="780"/>
      <c r="AE23" s="781"/>
      <c r="AF23" s="782">
        <v>1070</v>
      </c>
      <c r="AG23" s="780"/>
      <c r="AH23" s="780"/>
      <c r="AI23" s="780"/>
      <c r="AJ23" s="783"/>
      <c r="AK23" s="784"/>
      <c r="AL23" s="785"/>
      <c r="AM23" s="785"/>
      <c r="AN23" s="785"/>
      <c r="AO23" s="785"/>
      <c r="AP23" s="780">
        <v>51316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11117</v>
      </c>
      <c r="R28" s="809"/>
      <c r="S28" s="809"/>
      <c r="T28" s="809"/>
      <c r="U28" s="809"/>
      <c r="V28" s="809">
        <v>11084</v>
      </c>
      <c r="W28" s="809"/>
      <c r="X28" s="809"/>
      <c r="Y28" s="809"/>
      <c r="Z28" s="809"/>
      <c r="AA28" s="809">
        <v>33</v>
      </c>
      <c r="AB28" s="809"/>
      <c r="AC28" s="809"/>
      <c r="AD28" s="809"/>
      <c r="AE28" s="810"/>
      <c r="AF28" s="811">
        <v>33</v>
      </c>
      <c r="AG28" s="809"/>
      <c r="AH28" s="809"/>
      <c r="AI28" s="809"/>
      <c r="AJ28" s="812"/>
      <c r="AK28" s="813">
        <v>969</v>
      </c>
      <c r="AL28" s="804"/>
      <c r="AM28" s="804"/>
      <c r="AN28" s="804"/>
      <c r="AO28" s="804"/>
      <c r="AP28" s="804" t="s">
        <v>552</v>
      </c>
      <c r="AQ28" s="804"/>
      <c r="AR28" s="804"/>
      <c r="AS28" s="804"/>
      <c r="AT28" s="804"/>
      <c r="AU28" s="804" t="s">
        <v>552</v>
      </c>
      <c r="AV28" s="804"/>
      <c r="AW28" s="804"/>
      <c r="AX28" s="804"/>
      <c r="AY28" s="804"/>
      <c r="AZ28" s="805" t="s">
        <v>552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27</v>
      </c>
      <c r="R29" s="745"/>
      <c r="S29" s="745"/>
      <c r="T29" s="745"/>
      <c r="U29" s="745"/>
      <c r="V29" s="745">
        <v>27</v>
      </c>
      <c r="W29" s="745"/>
      <c r="X29" s="745"/>
      <c r="Y29" s="745"/>
      <c r="Z29" s="745"/>
      <c r="AA29" s="745" t="s">
        <v>552</v>
      </c>
      <c r="AB29" s="745"/>
      <c r="AC29" s="745"/>
      <c r="AD29" s="745"/>
      <c r="AE29" s="746"/>
      <c r="AF29" s="747">
        <v>1</v>
      </c>
      <c r="AG29" s="748"/>
      <c r="AH29" s="748"/>
      <c r="AI29" s="748"/>
      <c r="AJ29" s="749"/>
      <c r="AK29" s="816">
        <v>11</v>
      </c>
      <c r="AL29" s="817"/>
      <c r="AM29" s="817"/>
      <c r="AN29" s="817"/>
      <c r="AO29" s="817"/>
      <c r="AP29" s="817" t="s">
        <v>552</v>
      </c>
      <c r="AQ29" s="817"/>
      <c r="AR29" s="817"/>
      <c r="AS29" s="817"/>
      <c r="AT29" s="817"/>
      <c r="AU29" s="817" t="s">
        <v>552</v>
      </c>
      <c r="AV29" s="817"/>
      <c r="AW29" s="817"/>
      <c r="AX29" s="817"/>
      <c r="AY29" s="817"/>
      <c r="AZ29" s="818" t="s">
        <v>552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8368</v>
      </c>
      <c r="R30" s="745"/>
      <c r="S30" s="745"/>
      <c r="T30" s="745"/>
      <c r="U30" s="745"/>
      <c r="V30" s="745">
        <v>8297</v>
      </c>
      <c r="W30" s="745"/>
      <c r="X30" s="745"/>
      <c r="Y30" s="745"/>
      <c r="Z30" s="745"/>
      <c r="AA30" s="745">
        <v>71</v>
      </c>
      <c r="AB30" s="745"/>
      <c r="AC30" s="745"/>
      <c r="AD30" s="745"/>
      <c r="AE30" s="746"/>
      <c r="AF30" s="747">
        <v>71</v>
      </c>
      <c r="AG30" s="748"/>
      <c r="AH30" s="748"/>
      <c r="AI30" s="748"/>
      <c r="AJ30" s="749"/>
      <c r="AK30" s="816">
        <v>1250</v>
      </c>
      <c r="AL30" s="817"/>
      <c r="AM30" s="817"/>
      <c r="AN30" s="817"/>
      <c r="AO30" s="817"/>
      <c r="AP30" s="817" t="s">
        <v>552</v>
      </c>
      <c r="AQ30" s="817"/>
      <c r="AR30" s="817"/>
      <c r="AS30" s="817"/>
      <c r="AT30" s="817"/>
      <c r="AU30" s="817" t="s">
        <v>552</v>
      </c>
      <c r="AV30" s="817"/>
      <c r="AW30" s="817"/>
      <c r="AX30" s="817"/>
      <c r="AY30" s="817"/>
      <c r="AZ30" s="818" t="s">
        <v>552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1674</v>
      </c>
      <c r="R31" s="745"/>
      <c r="S31" s="745"/>
      <c r="T31" s="745"/>
      <c r="U31" s="745"/>
      <c r="V31" s="745">
        <v>1670</v>
      </c>
      <c r="W31" s="745"/>
      <c r="X31" s="745"/>
      <c r="Y31" s="745"/>
      <c r="Z31" s="745"/>
      <c r="AA31" s="745">
        <v>4</v>
      </c>
      <c r="AB31" s="745"/>
      <c r="AC31" s="745"/>
      <c r="AD31" s="745"/>
      <c r="AE31" s="746"/>
      <c r="AF31" s="747">
        <v>4</v>
      </c>
      <c r="AG31" s="748"/>
      <c r="AH31" s="748"/>
      <c r="AI31" s="748"/>
      <c r="AJ31" s="749"/>
      <c r="AK31" s="816">
        <v>1046</v>
      </c>
      <c r="AL31" s="817"/>
      <c r="AM31" s="817"/>
      <c r="AN31" s="817"/>
      <c r="AO31" s="817"/>
      <c r="AP31" s="817" t="s">
        <v>552</v>
      </c>
      <c r="AQ31" s="817"/>
      <c r="AR31" s="817"/>
      <c r="AS31" s="817"/>
      <c r="AT31" s="817"/>
      <c r="AU31" s="817" t="s">
        <v>552</v>
      </c>
      <c r="AV31" s="817"/>
      <c r="AW31" s="817"/>
      <c r="AX31" s="817"/>
      <c r="AY31" s="817"/>
      <c r="AZ31" s="818" t="s">
        <v>552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46</v>
      </c>
      <c r="R32" s="745"/>
      <c r="S32" s="745"/>
      <c r="T32" s="745"/>
      <c r="U32" s="745"/>
      <c r="V32" s="745">
        <v>430</v>
      </c>
      <c r="W32" s="745"/>
      <c r="X32" s="745"/>
      <c r="Y32" s="745"/>
      <c r="Z32" s="745"/>
      <c r="AA32" s="745">
        <v>-384</v>
      </c>
      <c r="AB32" s="745"/>
      <c r="AC32" s="745"/>
      <c r="AD32" s="745"/>
      <c r="AE32" s="746"/>
      <c r="AF32" s="747">
        <v>-385</v>
      </c>
      <c r="AG32" s="748"/>
      <c r="AH32" s="748"/>
      <c r="AI32" s="748"/>
      <c r="AJ32" s="749"/>
      <c r="AK32" s="816" t="s">
        <v>552</v>
      </c>
      <c r="AL32" s="817"/>
      <c r="AM32" s="817"/>
      <c r="AN32" s="817"/>
      <c r="AO32" s="817"/>
      <c r="AP32" s="817">
        <v>99</v>
      </c>
      <c r="AQ32" s="817"/>
      <c r="AR32" s="817"/>
      <c r="AS32" s="817"/>
      <c r="AT32" s="817"/>
      <c r="AU32" s="817" t="s">
        <v>552</v>
      </c>
      <c r="AV32" s="817"/>
      <c r="AW32" s="817"/>
      <c r="AX32" s="817"/>
      <c r="AY32" s="817"/>
      <c r="AZ32" s="818" t="s">
        <v>552</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1410</v>
      </c>
      <c r="R33" s="745"/>
      <c r="S33" s="745"/>
      <c r="T33" s="745"/>
      <c r="U33" s="745"/>
      <c r="V33" s="745">
        <v>1324</v>
      </c>
      <c r="W33" s="745"/>
      <c r="X33" s="745"/>
      <c r="Y33" s="745"/>
      <c r="Z33" s="745"/>
      <c r="AA33" s="745">
        <v>86</v>
      </c>
      <c r="AB33" s="745"/>
      <c r="AC33" s="745"/>
      <c r="AD33" s="745"/>
      <c r="AE33" s="746"/>
      <c r="AF33" s="747">
        <v>1527</v>
      </c>
      <c r="AG33" s="748"/>
      <c r="AH33" s="748"/>
      <c r="AI33" s="748"/>
      <c r="AJ33" s="749"/>
      <c r="AK33" s="816">
        <v>8</v>
      </c>
      <c r="AL33" s="817"/>
      <c r="AM33" s="817"/>
      <c r="AN33" s="817"/>
      <c r="AO33" s="817"/>
      <c r="AP33" s="817">
        <v>347</v>
      </c>
      <c r="AQ33" s="817"/>
      <c r="AR33" s="817"/>
      <c r="AS33" s="817"/>
      <c r="AT33" s="817"/>
      <c r="AU33" s="817">
        <v>3</v>
      </c>
      <c r="AV33" s="817"/>
      <c r="AW33" s="817"/>
      <c r="AX33" s="817"/>
      <c r="AY33" s="817"/>
      <c r="AZ33" s="818" t="s">
        <v>552</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928</v>
      </c>
      <c r="R34" s="745"/>
      <c r="S34" s="745"/>
      <c r="T34" s="745"/>
      <c r="U34" s="745"/>
      <c r="V34" s="745">
        <v>895</v>
      </c>
      <c r="W34" s="745"/>
      <c r="X34" s="745"/>
      <c r="Y34" s="745"/>
      <c r="Z34" s="745"/>
      <c r="AA34" s="745">
        <v>33</v>
      </c>
      <c r="AB34" s="745"/>
      <c r="AC34" s="745"/>
      <c r="AD34" s="745"/>
      <c r="AE34" s="746"/>
      <c r="AF34" s="747">
        <v>4</v>
      </c>
      <c r="AG34" s="748"/>
      <c r="AH34" s="748"/>
      <c r="AI34" s="748"/>
      <c r="AJ34" s="749"/>
      <c r="AK34" s="816">
        <v>471</v>
      </c>
      <c r="AL34" s="817"/>
      <c r="AM34" s="817"/>
      <c r="AN34" s="817"/>
      <c r="AO34" s="817"/>
      <c r="AP34" s="817">
        <v>4230</v>
      </c>
      <c r="AQ34" s="817"/>
      <c r="AR34" s="817"/>
      <c r="AS34" s="817"/>
      <c r="AT34" s="817"/>
      <c r="AU34" s="817">
        <v>3143</v>
      </c>
      <c r="AV34" s="817"/>
      <c r="AW34" s="817"/>
      <c r="AX34" s="817"/>
      <c r="AY34" s="817"/>
      <c r="AZ34" s="818" t="s">
        <v>552</v>
      </c>
      <c r="BA34" s="818"/>
      <c r="BB34" s="818"/>
      <c r="BC34" s="818"/>
      <c r="BD34" s="818"/>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378</v>
      </c>
      <c r="R35" s="745"/>
      <c r="S35" s="745"/>
      <c r="T35" s="745"/>
      <c r="U35" s="745"/>
      <c r="V35" s="745">
        <v>377</v>
      </c>
      <c r="W35" s="745"/>
      <c r="X35" s="745"/>
      <c r="Y35" s="745"/>
      <c r="Z35" s="745"/>
      <c r="AA35" s="745">
        <v>1</v>
      </c>
      <c r="AB35" s="745"/>
      <c r="AC35" s="745"/>
      <c r="AD35" s="745"/>
      <c r="AE35" s="746"/>
      <c r="AF35" s="747">
        <v>1</v>
      </c>
      <c r="AG35" s="748"/>
      <c r="AH35" s="748"/>
      <c r="AI35" s="748"/>
      <c r="AJ35" s="749"/>
      <c r="AK35" s="816">
        <v>260</v>
      </c>
      <c r="AL35" s="817"/>
      <c r="AM35" s="817"/>
      <c r="AN35" s="817"/>
      <c r="AO35" s="817"/>
      <c r="AP35" s="817">
        <v>2608</v>
      </c>
      <c r="AQ35" s="817"/>
      <c r="AR35" s="817"/>
      <c r="AS35" s="817"/>
      <c r="AT35" s="817"/>
      <c r="AU35" s="817">
        <v>2063</v>
      </c>
      <c r="AV35" s="817"/>
      <c r="AW35" s="817"/>
      <c r="AX35" s="817"/>
      <c r="AY35" s="817"/>
      <c r="AZ35" s="818" t="s">
        <v>552</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20</v>
      </c>
      <c r="R36" s="745"/>
      <c r="S36" s="745"/>
      <c r="T36" s="745"/>
      <c r="U36" s="745"/>
      <c r="V36" s="745">
        <v>20</v>
      </c>
      <c r="W36" s="745"/>
      <c r="X36" s="745"/>
      <c r="Y36" s="745"/>
      <c r="Z36" s="745"/>
      <c r="AA36" s="745" t="s">
        <v>552</v>
      </c>
      <c r="AB36" s="745"/>
      <c r="AC36" s="745"/>
      <c r="AD36" s="745"/>
      <c r="AE36" s="746"/>
      <c r="AF36" s="747">
        <v>1</v>
      </c>
      <c r="AG36" s="748"/>
      <c r="AH36" s="748"/>
      <c r="AI36" s="748"/>
      <c r="AJ36" s="749"/>
      <c r="AK36" s="816">
        <v>18</v>
      </c>
      <c r="AL36" s="817"/>
      <c r="AM36" s="817"/>
      <c r="AN36" s="817"/>
      <c r="AO36" s="817"/>
      <c r="AP36" s="817">
        <v>60</v>
      </c>
      <c r="AQ36" s="817"/>
      <c r="AR36" s="817"/>
      <c r="AS36" s="817"/>
      <c r="AT36" s="817"/>
      <c r="AU36" s="817">
        <v>58</v>
      </c>
      <c r="AV36" s="817"/>
      <c r="AW36" s="817"/>
      <c r="AX36" s="817"/>
      <c r="AY36" s="817"/>
      <c r="AZ36" s="818" t="s">
        <v>552</v>
      </c>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66</v>
      </c>
      <c r="R37" s="745"/>
      <c r="S37" s="745"/>
      <c r="T37" s="745"/>
      <c r="U37" s="745"/>
      <c r="V37" s="745">
        <v>66</v>
      </c>
      <c r="W37" s="745"/>
      <c r="X37" s="745"/>
      <c r="Y37" s="745"/>
      <c r="Z37" s="745"/>
      <c r="AA37" s="745" t="s">
        <v>552</v>
      </c>
      <c r="AB37" s="745"/>
      <c r="AC37" s="745"/>
      <c r="AD37" s="745"/>
      <c r="AE37" s="746"/>
      <c r="AF37" s="747">
        <v>1</v>
      </c>
      <c r="AG37" s="748"/>
      <c r="AH37" s="748"/>
      <c r="AI37" s="748"/>
      <c r="AJ37" s="749"/>
      <c r="AK37" s="816">
        <v>45</v>
      </c>
      <c r="AL37" s="817"/>
      <c r="AM37" s="817"/>
      <c r="AN37" s="817"/>
      <c r="AO37" s="817"/>
      <c r="AP37" s="817">
        <v>730</v>
      </c>
      <c r="AQ37" s="817"/>
      <c r="AR37" s="817"/>
      <c r="AS37" s="817"/>
      <c r="AT37" s="817"/>
      <c r="AU37" s="817">
        <v>548</v>
      </c>
      <c r="AV37" s="817"/>
      <c r="AW37" s="817"/>
      <c r="AX37" s="817"/>
      <c r="AY37" s="817"/>
      <c r="AZ37" s="818" t="s">
        <v>552</v>
      </c>
      <c r="BA37" s="818"/>
      <c r="BB37" s="818"/>
      <c r="BC37" s="818"/>
      <c r="BD37" s="818"/>
      <c r="BE37" s="814" t="s">
        <v>390</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394</v>
      </c>
      <c r="C38" s="742"/>
      <c r="D38" s="742"/>
      <c r="E38" s="742"/>
      <c r="F38" s="742"/>
      <c r="G38" s="742"/>
      <c r="H38" s="742"/>
      <c r="I38" s="742"/>
      <c r="J38" s="742"/>
      <c r="K38" s="742"/>
      <c r="L38" s="742"/>
      <c r="M38" s="742"/>
      <c r="N38" s="742"/>
      <c r="O38" s="742"/>
      <c r="P38" s="743"/>
      <c r="Q38" s="744">
        <v>75</v>
      </c>
      <c r="R38" s="745"/>
      <c r="S38" s="745"/>
      <c r="T38" s="745"/>
      <c r="U38" s="745"/>
      <c r="V38" s="745">
        <v>74</v>
      </c>
      <c r="W38" s="745"/>
      <c r="X38" s="745"/>
      <c r="Y38" s="745"/>
      <c r="Z38" s="745"/>
      <c r="AA38" s="745">
        <v>1</v>
      </c>
      <c r="AB38" s="745"/>
      <c r="AC38" s="745"/>
      <c r="AD38" s="745"/>
      <c r="AE38" s="746"/>
      <c r="AF38" s="747">
        <v>1</v>
      </c>
      <c r="AG38" s="748"/>
      <c r="AH38" s="748"/>
      <c r="AI38" s="748"/>
      <c r="AJ38" s="749"/>
      <c r="AK38" s="816">
        <v>59</v>
      </c>
      <c r="AL38" s="817"/>
      <c r="AM38" s="817"/>
      <c r="AN38" s="817"/>
      <c r="AO38" s="817"/>
      <c r="AP38" s="817">
        <v>241</v>
      </c>
      <c r="AQ38" s="817"/>
      <c r="AR38" s="817"/>
      <c r="AS38" s="817"/>
      <c r="AT38" s="817"/>
      <c r="AU38" s="817">
        <v>197</v>
      </c>
      <c r="AV38" s="817"/>
      <c r="AW38" s="817"/>
      <c r="AX38" s="817"/>
      <c r="AY38" s="817"/>
      <c r="AZ38" s="818" t="s">
        <v>552</v>
      </c>
      <c r="BA38" s="818"/>
      <c r="BB38" s="818"/>
      <c r="BC38" s="818"/>
      <c r="BD38" s="818"/>
      <c r="BE38" s="814" t="s">
        <v>390</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395</v>
      </c>
      <c r="C39" s="742"/>
      <c r="D39" s="742"/>
      <c r="E39" s="742"/>
      <c r="F39" s="742"/>
      <c r="G39" s="742"/>
      <c r="H39" s="742"/>
      <c r="I39" s="742"/>
      <c r="J39" s="742"/>
      <c r="K39" s="742"/>
      <c r="L39" s="742"/>
      <c r="M39" s="742"/>
      <c r="N39" s="742"/>
      <c r="O39" s="742"/>
      <c r="P39" s="743"/>
      <c r="Q39" s="744">
        <v>5</v>
      </c>
      <c r="R39" s="745"/>
      <c r="S39" s="745"/>
      <c r="T39" s="745"/>
      <c r="U39" s="745"/>
      <c r="V39" s="745">
        <v>5</v>
      </c>
      <c r="W39" s="745"/>
      <c r="X39" s="745"/>
      <c r="Y39" s="745"/>
      <c r="Z39" s="745"/>
      <c r="AA39" s="745" t="s">
        <v>552</v>
      </c>
      <c r="AB39" s="745"/>
      <c r="AC39" s="745"/>
      <c r="AD39" s="745"/>
      <c r="AE39" s="746"/>
      <c r="AF39" s="747">
        <v>1</v>
      </c>
      <c r="AG39" s="748"/>
      <c r="AH39" s="748"/>
      <c r="AI39" s="748"/>
      <c r="AJ39" s="749"/>
      <c r="AK39" s="816">
        <v>2</v>
      </c>
      <c r="AL39" s="817"/>
      <c r="AM39" s="817"/>
      <c r="AN39" s="817"/>
      <c r="AO39" s="817"/>
      <c r="AP39" s="817">
        <v>23</v>
      </c>
      <c r="AQ39" s="817"/>
      <c r="AR39" s="817"/>
      <c r="AS39" s="817"/>
      <c r="AT39" s="817"/>
      <c r="AU39" s="817">
        <v>30</v>
      </c>
      <c r="AV39" s="817"/>
      <c r="AW39" s="817"/>
      <c r="AX39" s="817"/>
      <c r="AY39" s="817"/>
      <c r="AZ39" s="818" t="s">
        <v>552</v>
      </c>
      <c r="BA39" s="818"/>
      <c r="BB39" s="818"/>
      <c r="BC39" s="818"/>
      <c r="BD39" s="818"/>
      <c r="BE39" s="814" t="s">
        <v>390</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396</v>
      </c>
      <c r="C40" s="742"/>
      <c r="D40" s="742"/>
      <c r="E40" s="742"/>
      <c r="F40" s="742"/>
      <c r="G40" s="742"/>
      <c r="H40" s="742"/>
      <c r="I40" s="742"/>
      <c r="J40" s="742"/>
      <c r="K40" s="742"/>
      <c r="L40" s="742"/>
      <c r="M40" s="742"/>
      <c r="N40" s="742"/>
      <c r="O40" s="742"/>
      <c r="P40" s="743"/>
      <c r="Q40" s="744">
        <v>58</v>
      </c>
      <c r="R40" s="745"/>
      <c r="S40" s="745"/>
      <c r="T40" s="745"/>
      <c r="U40" s="745"/>
      <c r="V40" s="745">
        <v>0</v>
      </c>
      <c r="W40" s="745"/>
      <c r="X40" s="745"/>
      <c r="Y40" s="745"/>
      <c r="Z40" s="745"/>
      <c r="AA40" s="745">
        <v>58</v>
      </c>
      <c r="AB40" s="745"/>
      <c r="AC40" s="745"/>
      <c r="AD40" s="745"/>
      <c r="AE40" s="746"/>
      <c r="AF40" s="747">
        <v>155</v>
      </c>
      <c r="AG40" s="748"/>
      <c r="AH40" s="748"/>
      <c r="AI40" s="748"/>
      <c r="AJ40" s="749"/>
      <c r="AK40" s="816" t="s">
        <v>552</v>
      </c>
      <c r="AL40" s="817"/>
      <c r="AM40" s="817"/>
      <c r="AN40" s="817"/>
      <c r="AO40" s="817"/>
      <c r="AP40" s="817" t="s">
        <v>552</v>
      </c>
      <c r="AQ40" s="817"/>
      <c r="AR40" s="817"/>
      <c r="AS40" s="817"/>
      <c r="AT40" s="817"/>
      <c r="AU40" s="817" t="s">
        <v>552</v>
      </c>
      <c r="AV40" s="817"/>
      <c r="AW40" s="817"/>
      <c r="AX40" s="817"/>
      <c r="AY40" s="817"/>
      <c r="AZ40" s="818" t="s">
        <v>552</v>
      </c>
      <c r="BA40" s="818"/>
      <c r="BB40" s="818"/>
      <c r="BC40" s="818"/>
      <c r="BD40" s="818"/>
      <c r="BE40" s="814" t="s">
        <v>390</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1414</v>
      </c>
      <c r="AG63" s="828"/>
      <c r="AH63" s="828"/>
      <c r="AI63" s="828"/>
      <c r="AJ63" s="829"/>
      <c r="AK63" s="830"/>
      <c r="AL63" s="825"/>
      <c r="AM63" s="825"/>
      <c r="AN63" s="825"/>
      <c r="AO63" s="825"/>
      <c r="AP63" s="828">
        <v>8339</v>
      </c>
      <c r="AQ63" s="828"/>
      <c r="AR63" s="828"/>
      <c r="AS63" s="828"/>
      <c r="AT63" s="828"/>
      <c r="AU63" s="828">
        <v>6042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400</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401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553</v>
      </c>
      <c r="C68" s="856"/>
      <c r="D68" s="856"/>
      <c r="E68" s="856"/>
      <c r="F68" s="856"/>
      <c r="G68" s="856"/>
      <c r="H68" s="856"/>
      <c r="I68" s="856"/>
      <c r="J68" s="856"/>
      <c r="K68" s="856"/>
      <c r="L68" s="856"/>
      <c r="M68" s="856"/>
      <c r="N68" s="856"/>
      <c r="O68" s="856"/>
      <c r="P68" s="857"/>
      <c r="Q68" s="858">
        <v>12000</v>
      </c>
      <c r="R68" s="852"/>
      <c r="S68" s="852"/>
      <c r="T68" s="852"/>
      <c r="U68" s="852"/>
      <c r="V68" s="852">
        <v>11746</v>
      </c>
      <c r="W68" s="852"/>
      <c r="X68" s="852"/>
      <c r="Y68" s="852"/>
      <c r="Z68" s="852"/>
      <c r="AA68" s="852">
        <v>254</v>
      </c>
      <c r="AB68" s="852"/>
      <c r="AC68" s="852"/>
      <c r="AD68" s="852"/>
      <c r="AE68" s="852"/>
      <c r="AF68" s="852">
        <v>2401</v>
      </c>
      <c r="AG68" s="852"/>
      <c r="AH68" s="852"/>
      <c r="AI68" s="852"/>
      <c r="AJ68" s="852"/>
      <c r="AK68" s="852" t="s">
        <v>552</v>
      </c>
      <c r="AL68" s="852"/>
      <c r="AM68" s="852"/>
      <c r="AN68" s="852"/>
      <c r="AO68" s="852"/>
      <c r="AP68" s="852">
        <v>5206</v>
      </c>
      <c r="AQ68" s="852"/>
      <c r="AR68" s="852"/>
      <c r="AS68" s="852"/>
      <c r="AT68" s="852"/>
      <c r="AU68" s="852">
        <v>3191</v>
      </c>
      <c r="AV68" s="852"/>
      <c r="AW68" s="852"/>
      <c r="AX68" s="852"/>
      <c r="AY68" s="852"/>
      <c r="AZ68" s="853" t="s">
        <v>569</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554</v>
      </c>
      <c r="C69" s="860"/>
      <c r="D69" s="860"/>
      <c r="E69" s="860"/>
      <c r="F69" s="860"/>
      <c r="G69" s="860"/>
      <c r="H69" s="860"/>
      <c r="I69" s="860"/>
      <c r="J69" s="860"/>
      <c r="K69" s="860"/>
      <c r="L69" s="860"/>
      <c r="M69" s="860"/>
      <c r="N69" s="860"/>
      <c r="O69" s="860"/>
      <c r="P69" s="861"/>
      <c r="Q69" s="862">
        <v>299</v>
      </c>
      <c r="R69" s="817"/>
      <c r="S69" s="817"/>
      <c r="T69" s="817"/>
      <c r="U69" s="817"/>
      <c r="V69" s="817">
        <v>269</v>
      </c>
      <c r="W69" s="817"/>
      <c r="X69" s="817"/>
      <c r="Y69" s="817"/>
      <c r="Z69" s="817"/>
      <c r="AA69" s="817">
        <v>30</v>
      </c>
      <c r="AB69" s="817"/>
      <c r="AC69" s="817"/>
      <c r="AD69" s="817"/>
      <c r="AE69" s="817"/>
      <c r="AF69" s="817">
        <v>30</v>
      </c>
      <c r="AG69" s="817"/>
      <c r="AH69" s="817"/>
      <c r="AI69" s="817"/>
      <c r="AJ69" s="817"/>
      <c r="AK69" s="817">
        <v>19</v>
      </c>
      <c r="AL69" s="817"/>
      <c r="AM69" s="817"/>
      <c r="AN69" s="817"/>
      <c r="AO69" s="817"/>
      <c r="AP69" s="817" t="s">
        <v>552</v>
      </c>
      <c r="AQ69" s="817"/>
      <c r="AR69" s="817"/>
      <c r="AS69" s="817"/>
      <c r="AT69" s="817"/>
      <c r="AU69" s="817" t="s">
        <v>552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555</v>
      </c>
      <c r="C70" s="860"/>
      <c r="D70" s="860"/>
      <c r="E70" s="860"/>
      <c r="F70" s="860"/>
      <c r="G70" s="860"/>
      <c r="H70" s="860"/>
      <c r="I70" s="860"/>
      <c r="J70" s="860"/>
      <c r="K70" s="860"/>
      <c r="L70" s="860"/>
      <c r="M70" s="860"/>
      <c r="N70" s="860"/>
      <c r="O70" s="860"/>
      <c r="P70" s="861"/>
      <c r="Q70" s="862">
        <v>334</v>
      </c>
      <c r="R70" s="817"/>
      <c r="S70" s="817"/>
      <c r="T70" s="817"/>
      <c r="U70" s="817"/>
      <c r="V70" s="817">
        <v>333</v>
      </c>
      <c r="W70" s="817"/>
      <c r="X70" s="817"/>
      <c r="Y70" s="817"/>
      <c r="Z70" s="817"/>
      <c r="AA70" s="817">
        <v>1</v>
      </c>
      <c r="AB70" s="817"/>
      <c r="AC70" s="817"/>
      <c r="AD70" s="817"/>
      <c r="AE70" s="817"/>
      <c r="AF70" s="817">
        <v>1</v>
      </c>
      <c r="AG70" s="817"/>
      <c r="AH70" s="817"/>
      <c r="AI70" s="817"/>
      <c r="AJ70" s="817"/>
      <c r="AK70" s="817" t="s">
        <v>552</v>
      </c>
      <c r="AL70" s="817"/>
      <c r="AM70" s="817"/>
      <c r="AN70" s="817"/>
      <c r="AO70" s="817"/>
      <c r="AP70" s="817">
        <v>336</v>
      </c>
      <c r="AQ70" s="817"/>
      <c r="AR70" s="817"/>
      <c r="AS70" s="817"/>
      <c r="AT70" s="817"/>
      <c r="AU70" s="817">
        <v>62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556</v>
      </c>
      <c r="C71" s="860"/>
      <c r="D71" s="860"/>
      <c r="E71" s="860"/>
      <c r="F71" s="860"/>
      <c r="G71" s="860"/>
      <c r="H71" s="860"/>
      <c r="I71" s="860"/>
      <c r="J71" s="860"/>
      <c r="K71" s="860"/>
      <c r="L71" s="860"/>
      <c r="M71" s="860"/>
      <c r="N71" s="860"/>
      <c r="O71" s="860"/>
      <c r="P71" s="861"/>
      <c r="Q71" s="862">
        <v>8651</v>
      </c>
      <c r="R71" s="817"/>
      <c r="S71" s="817"/>
      <c r="T71" s="817"/>
      <c r="U71" s="817"/>
      <c r="V71" s="817">
        <v>7360</v>
      </c>
      <c r="W71" s="817"/>
      <c r="X71" s="817"/>
      <c r="Y71" s="817"/>
      <c r="Z71" s="817"/>
      <c r="AA71" s="817">
        <v>1291</v>
      </c>
      <c r="AB71" s="817"/>
      <c r="AC71" s="817"/>
      <c r="AD71" s="817"/>
      <c r="AE71" s="817"/>
      <c r="AF71" s="817">
        <v>1291</v>
      </c>
      <c r="AG71" s="817"/>
      <c r="AH71" s="817"/>
      <c r="AI71" s="817"/>
      <c r="AJ71" s="817"/>
      <c r="AK71" s="817" t="s">
        <v>552</v>
      </c>
      <c r="AL71" s="817"/>
      <c r="AM71" s="817"/>
      <c r="AN71" s="817"/>
      <c r="AO71" s="817"/>
      <c r="AP71" s="817" t="s">
        <v>552</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557</v>
      </c>
      <c r="C72" s="860"/>
      <c r="D72" s="860"/>
      <c r="E72" s="860"/>
      <c r="F72" s="860"/>
      <c r="G72" s="860"/>
      <c r="H72" s="860"/>
      <c r="I72" s="860"/>
      <c r="J72" s="860"/>
      <c r="K72" s="860"/>
      <c r="L72" s="860"/>
      <c r="M72" s="860"/>
      <c r="N72" s="860"/>
      <c r="O72" s="860"/>
      <c r="P72" s="861"/>
      <c r="Q72" s="862">
        <v>149</v>
      </c>
      <c r="R72" s="817"/>
      <c r="S72" s="817"/>
      <c r="T72" s="817"/>
      <c r="U72" s="817"/>
      <c r="V72" s="817">
        <v>137</v>
      </c>
      <c r="W72" s="817"/>
      <c r="X72" s="817"/>
      <c r="Y72" s="817"/>
      <c r="Z72" s="817"/>
      <c r="AA72" s="817">
        <v>12</v>
      </c>
      <c r="AB72" s="817"/>
      <c r="AC72" s="817"/>
      <c r="AD72" s="817"/>
      <c r="AE72" s="817"/>
      <c r="AF72" s="817">
        <v>12</v>
      </c>
      <c r="AG72" s="817"/>
      <c r="AH72" s="817"/>
      <c r="AI72" s="817"/>
      <c r="AJ72" s="817"/>
      <c r="AK72" s="817">
        <v>20</v>
      </c>
      <c r="AL72" s="817"/>
      <c r="AM72" s="817"/>
      <c r="AN72" s="817"/>
      <c r="AO72" s="817"/>
      <c r="AP72" s="817" t="s">
        <v>552</v>
      </c>
      <c r="AQ72" s="817"/>
      <c r="AR72" s="817"/>
      <c r="AS72" s="817"/>
      <c r="AT72" s="817"/>
      <c r="AU72" s="817" t="s">
        <v>552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558</v>
      </c>
      <c r="C73" s="860"/>
      <c r="D73" s="860"/>
      <c r="E73" s="860"/>
      <c r="F73" s="860"/>
      <c r="G73" s="860"/>
      <c r="H73" s="860"/>
      <c r="I73" s="860"/>
      <c r="J73" s="860"/>
      <c r="K73" s="860"/>
      <c r="L73" s="860"/>
      <c r="M73" s="860"/>
      <c r="N73" s="860"/>
      <c r="O73" s="860"/>
      <c r="P73" s="861"/>
      <c r="Q73" s="862">
        <v>153</v>
      </c>
      <c r="R73" s="817"/>
      <c r="S73" s="817"/>
      <c r="T73" s="817"/>
      <c r="U73" s="817"/>
      <c r="V73" s="817">
        <v>132</v>
      </c>
      <c r="W73" s="817"/>
      <c r="X73" s="817"/>
      <c r="Y73" s="817"/>
      <c r="Z73" s="817"/>
      <c r="AA73" s="817">
        <v>21</v>
      </c>
      <c r="AB73" s="817"/>
      <c r="AC73" s="817"/>
      <c r="AD73" s="817"/>
      <c r="AE73" s="817"/>
      <c r="AF73" s="817">
        <v>21</v>
      </c>
      <c r="AG73" s="817"/>
      <c r="AH73" s="817"/>
      <c r="AI73" s="817"/>
      <c r="AJ73" s="817"/>
      <c r="AK73" s="817" t="s">
        <v>552</v>
      </c>
      <c r="AL73" s="817"/>
      <c r="AM73" s="817"/>
      <c r="AN73" s="817"/>
      <c r="AO73" s="817"/>
      <c r="AP73" s="817" t="s">
        <v>552</v>
      </c>
      <c r="AQ73" s="817"/>
      <c r="AR73" s="817"/>
      <c r="AS73" s="817"/>
      <c r="AT73" s="817"/>
      <c r="AU73" s="817" t="s">
        <v>552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559</v>
      </c>
      <c r="C74" s="860"/>
      <c r="D74" s="860"/>
      <c r="E74" s="860"/>
      <c r="F74" s="860"/>
      <c r="G74" s="860"/>
      <c r="H74" s="860"/>
      <c r="I74" s="860"/>
      <c r="J74" s="860"/>
      <c r="K74" s="860"/>
      <c r="L74" s="860"/>
      <c r="M74" s="860"/>
      <c r="N74" s="860"/>
      <c r="O74" s="860"/>
      <c r="P74" s="861"/>
      <c r="Q74" s="862">
        <v>37</v>
      </c>
      <c r="R74" s="817"/>
      <c r="S74" s="817"/>
      <c r="T74" s="817"/>
      <c r="U74" s="817"/>
      <c r="V74" s="817">
        <v>36</v>
      </c>
      <c r="W74" s="817"/>
      <c r="X74" s="817"/>
      <c r="Y74" s="817"/>
      <c r="Z74" s="817"/>
      <c r="AA74" s="817">
        <v>1</v>
      </c>
      <c r="AB74" s="817"/>
      <c r="AC74" s="817"/>
      <c r="AD74" s="817"/>
      <c r="AE74" s="817"/>
      <c r="AF74" s="817">
        <v>1</v>
      </c>
      <c r="AG74" s="817"/>
      <c r="AH74" s="817"/>
      <c r="AI74" s="817"/>
      <c r="AJ74" s="817"/>
      <c r="AK74" s="817">
        <v>4</v>
      </c>
      <c r="AL74" s="817"/>
      <c r="AM74" s="817"/>
      <c r="AN74" s="817"/>
      <c r="AO74" s="817"/>
      <c r="AP74" s="817" t="s">
        <v>552</v>
      </c>
      <c r="AQ74" s="817"/>
      <c r="AR74" s="817"/>
      <c r="AS74" s="817"/>
      <c r="AT74" s="817"/>
      <c r="AU74" s="817" t="s">
        <v>552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560</v>
      </c>
      <c r="C75" s="860"/>
      <c r="D75" s="860"/>
      <c r="E75" s="860"/>
      <c r="F75" s="860"/>
      <c r="G75" s="860"/>
      <c r="H75" s="860"/>
      <c r="I75" s="860"/>
      <c r="J75" s="860"/>
      <c r="K75" s="860"/>
      <c r="L75" s="860"/>
      <c r="M75" s="860"/>
      <c r="N75" s="860"/>
      <c r="O75" s="860"/>
      <c r="P75" s="861"/>
      <c r="Q75" s="865">
        <v>126</v>
      </c>
      <c r="R75" s="866"/>
      <c r="S75" s="866"/>
      <c r="T75" s="866"/>
      <c r="U75" s="816"/>
      <c r="V75" s="867">
        <v>125</v>
      </c>
      <c r="W75" s="866"/>
      <c r="X75" s="866"/>
      <c r="Y75" s="866"/>
      <c r="Z75" s="816"/>
      <c r="AA75" s="867">
        <v>1</v>
      </c>
      <c r="AB75" s="866"/>
      <c r="AC75" s="866"/>
      <c r="AD75" s="866"/>
      <c r="AE75" s="816"/>
      <c r="AF75" s="867">
        <v>1</v>
      </c>
      <c r="AG75" s="866"/>
      <c r="AH75" s="866"/>
      <c r="AI75" s="866"/>
      <c r="AJ75" s="816"/>
      <c r="AK75" s="867" t="s">
        <v>552</v>
      </c>
      <c r="AL75" s="866"/>
      <c r="AM75" s="866"/>
      <c r="AN75" s="866"/>
      <c r="AO75" s="816"/>
      <c r="AP75" s="867" t="s">
        <v>552</v>
      </c>
      <c r="AQ75" s="866"/>
      <c r="AR75" s="866"/>
      <c r="AS75" s="866"/>
      <c r="AT75" s="816"/>
      <c r="AU75" s="867" t="s">
        <v>552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561</v>
      </c>
      <c r="C76" s="860"/>
      <c r="D76" s="860"/>
      <c r="E76" s="860"/>
      <c r="F76" s="860"/>
      <c r="G76" s="860"/>
      <c r="H76" s="860"/>
      <c r="I76" s="860"/>
      <c r="J76" s="860"/>
      <c r="K76" s="860"/>
      <c r="L76" s="860"/>
      <c r="M76" s="860"/>
      <c r="N76" s="860"/>
      <c r="O76" s="860"/>
      <c r="P76" s="861"/>
      <c r="Q76" s="865">
        <v>141</v>
      </c>
      <c r="R76" s="866"/>
      <c r="S76" s="866"/>
      <c r="T76" s="866"/>
      <c r="U76" s="816"/>
      <c r="V76" s="867">
        <v>137</v>
      </c>
      <c r="W76" s="866"/>
      <c r="X76" s="866"/>
      <c r="Y76" s="866"/>
      <c r="Z76" s="816"/>
      <c r="AA76" s="867">
        <v>4</v>
      </c>
      <c r="AB76" s="866"/>
      <c r="AC76" s="866"/>
      <c r="AD76" s="866"/>
      <c r="AE76" s="816"/>
      <c r="AF76" s="867">
        <v>4</v>
      </c>
      <c r="AG76" s="866"/>
      <c r="AH76" s="866"/>
      <c r="AI76" s="866"/>
      <c r="AJ76" s="816"/>
      <c r="AK76" s="867" t="s">
        <v>552</v>
      </c>
      <c r="AL76" s="866"/>
      <c r="AM76" s="866"/>
      <c r="AN76" s="866"/>
      <c r="AO76" s="816"/>
      <c r="AP76" s="867" t="s">
        <v>552</v>
      </c>
      <c r="AQ76" s="866"/>
      <c r="AR76" s="866"/>
      <c r="AS76" s="866"/>
      <c r="AT76" s="816"/>
      <c r="AU76" s="867" t="s">
        <v>552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562</v>
      </c>
      <c r="C77" s="860"/>
      <c r="D77" s="860"/>
      <c r="E77" s="860"/>
      <c r="F77" s="860"/>
      <c r="G77" s="860"/>
      <c r="H77" s="860"/>
      <c r="I77" s="860"/>
      <c r="J77" s="860"/>
      <c r="K77" s="860"/>
      <c r="L77" s="860"/>
      <c r="M77" s="860"/>
      <c r="N77" s="860"/>
      <c r="O77" s="860"/>
      <c r="P77" s="861"/>
      <c r="Q77" s="865">
        <v>133401</v>
      </c>
      <c r="R77" s="866"/>
      <c r="S77" s="866"/>
      <c r="T77" s="866"/>
      <c r="U77" s="816"/>
      <c r="V77" s="867">
        <v>129433</v>
      </c>
      <c r="W77" s="866"/>
      <c r="X77" s="866"/>
      <c r="Y77" s="866"/>
      <c r="Z77" s="816"/>
      <c r="AA77" s="867">
        <v>3967</v>
      </c>
      <c r="AB77" s="866"/>
      <c r="AC77" s="866"/>
      <c r="AD77" s="866"/>
      <c r="AE77" s="816"/>
      <c r="AF77" s="867">
        <v>3967</v>
      </c>
      <c r="AG77" s="866"/>
      <c r="AH77" s="866"/>
      <c r="AI77" s="866"/>
      <c r="AJ77" s="816"/>
      <c r="AK77" s="867">
        <v>1884</v>
      </c>
      <c r="AL77" s="866"/>
      <c r="AM77" s="866"/>
      <c r="AN77" s="866"/>
      <c r="AO77" s="816"/>
      <c r="AP77" s="867" t="s">
        <v>552</v>
      </c>
      <c r="AQ77" s="866"/>
      <c r="AR77" s="866"/>
      <c r="AS77" s="866"/>
      <c r="AT77" s="816"/>
      <c r="AU77" s="867" t="s">
        <v>552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563</v>
      </c>
      <c r="C78" s="860"/>
      <c r="D78" s="860"/>
      <c r="E78" s="860"/>
      <c r="F78" s="860"/>
      <c r="G78" s="860"/>
      <c r="H78" s="860"/>
      <c r="I78" s="860"/>
      <c r="J78" s="860"/>
      <c r="K78" s="860"/>
      <c r="L78" s="860"/>
      <c r="M78" s="860"/>
      <c r="N78" s="860"/>
      <c r="O78" s="860"/>
      <c r="P78" s="861"/>
      <c r="Q78" s="862">
        <v>192</v>
      </c>
      <c r="R78" s="817"/>
      <c r="S78" s="817"/>
      <c r="T78" s="817"/>
      <c r="U78" s="817"/>
      <c r="V78" s="817">
        <v>181</v>
      </c>
      <c r="W78" s="817"/>
      <c r="X78" s="817"/>
      <c r="Y78" s="817"/>
      <c r="Z78" s="817"/>
      <c r="AA78" s="817">
        <v>12</v>
      </c>
      <c r="AB78" s="817"/>
      <c r="AC78" s="817"/>
      <c r="AD78" s="817"/>
      <c r="AE78" s="817"/>
      <c r="AF78" s="817">
        <v>12</v>
      </c>
      <c r="AG78" s="817"/>
      <c r="AH78" s="817"/>
      <c r="AI78" s="817"/>
      <c r="AJ78" s="817"/>
      <c r="AK78" s="817" t="s">
        <v>552</v>
      </c>
      <c r="AL78" s="817"/>
      <c r="AM78" s="817"/>
      <c r="AN78" s="817"/>
      <c r="AO78" s="817"/>
      <c r="AP78" s="817" t="s">
        <v>552</v>
      </c>
      <c r="AQ78" s="817"/>
      <c r="AR78" s="817"/>
      <c r="AS78" s="817"/>
      <c r="AT78" s="817"/>
      <c r="AU78" s="817" t="s">
        <v>552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564</v>
      </c>
      <c r="C79" s="860"/>
      <c r="D79" s="860"/>
      <c r="E79" s="860"/>
      <c r="F79" s="860"/>
      <c r="G79" s="860"/>
      <c r="H79" s="860"/>
      <c r="I79" s="860"/>
      <c r="J79" s="860"/>
      <c r="K79" s="860"/>
      <c r="L79" s="860"/>
      <c r="M79" s="860"/>
      <c r="N79" s="860"/>
      <c r="O79" s="860"/>
      <c r="P79" s="861"/>
      <c r="Q79" s="862">
        <v>343</v>
      </c>
      <c r="R79" s="817"/>
      <c r="S79" s="817"/>
      <c r="T79" s="817"/>
      <c r="U79" s="817"/>
      <c r="V79" s="817">
        <v>310</v>
      </c>
      <c r="W79" s="817"/>
      <c r="X79" s="817"/>
      <c r="Y79" s="817"/>
      <c r="Z79" s="817"/>
      <c r="AA79" s="817">
        <v>33</v>
      </c>
      <c r="AB79" s="817"/>
      <c r="AC79" s="817"/>
      <c r="AD79" s="817"/>
      <c r="AE79" s="817"/>
      <c r="AF79" s="817">
        <v>33</v>
      </c>
      <c r="AG79" s="817"/>
      <c r="AH79" s="817"/>
      <c r="AI79" s="817"/>
      <c r="AJ79" s="817"/>
      <c r="AK79" s="817" t="s">
        <v>552</v>
      </c>
      <c r="AL79" s="817"/>
      <c r="AM79" s="817"/>
      <c r="AN79" s="817"/>
      <c r="AO79" s="817"/>
      <c r="AP79" s="817" t="s">
        <v>552</v>
      </c>
      <c r="AQ79" s="817"/>
      <c r="AR79" s="817"/>
      <c r="AS79" s="817"/>
      <c r="AT79" s="817"/>
      <c r="AU79" s="817" t="s">
        <v>552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565</v>
      </c>
      <c r="C80" s="860"/>
      <c r="D80" s="860"/>
      <c r="E80" s="860"/>
      <c r="F80" s="860"/>
      <c r="G80" s="860"/>
      <c r="H80" s="860"/>
      <c r="I80" s="860"/>
      <c r="J80" s="860"/>
      <c r="K80" s="860"/>
      <c r="L80" s="860"/>
      <c r="M80" s="860"/>
      <c r="N80" s="860"/>
      <c r="O80" s="860"/>
      <c r="P80" s="861"/>
      <c r="Q80" s="862">
        <v>373</v>
      </c>
      <c r="R80" s="817"/>
      <c r="S80" s="817"/>
      <c r="T80" s="817"/>
      <c r="U80" s="817"/>
      <c r="V80" s="817">
        <v>356</v>
      </c>
      <c r="W80" s="817"/>
      <c r="X80" s="817"/>
      <c r="Y80" s="817"/>
      <c r="Z80" s="817"/>
      <c r="AA80" s="817">
        <v>17</v>
      </c>
      <c r="AB80" s="817"/>
      <c r="AC80" s="817"/>
      <c r="AD80" s="817"/>
      <c r="AE80" s="817"/>
      <c r="AF80" s="817">
        <v>17</v>
      </c>
      <c r="AG80" s="817"/>
      <c r="AH80" s="817"/>
      <c r="AI80" s="817"/>
      <c r="AJ80" s="817"/>
      <c r="AK80" s="817" t="s">
        <v>552</v>
      </c>
      <c r="AL80" s="817"/>
      <c r="AM80" s="817"/>
      <c r="AN80" s="817"/>
      <c r="AO80" s="817"/>
      <c r="AP80" s="817">
        <v>1101</v>
      </c>
      <c r="AQ80" s="817"/>
      <c r="AR80" s="817"/>
      <c r="AS80" s="817"/>
      <c r="AT80" s="817"/>
      <c r="AU80" s="817">
        <v>239</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566</v>
      </c>
      <c r="C81" s="860"/>
      <c r="D81" s="860"/>
      <c r="E81" s="860"/>
      <c r="F81" s="860"/>
      <c r="G81" s="860"/>
      <c r="H81" s="860"/>
      <c r="I81" s="860"/>
      <c r="J81" s="860"/>
      <c r="K81" s="860"/>
      <c r="L81" s="860"/>
      <c r="M81" s="860"/>
      <c r="N81" s="860"/>
      <c r="O81" s="860"/>
      <c r="P81" s="861"/>
      <c r="Q81" s="862">
        <v>199</v>
      </c>
      <c r="R81" s="817"/>
      <c r="S81" s="817"/>
      <c r="T81" s="817"/>
      <c r="U81" s="817"/>
      <c r="V81" s="817">
        <v>189</v>
      </c>
      <c r="W81" s="817"/>
      <c r="X81" s="817"/>
      <c r="Y81" s="817"/>
      <c r="Z81" s="817"/>
      <c r="AA81" s="817">
        <v>10</v>
      </c>
      <c r="AB81" s="817"/>
      <c r="AC81" s="817"/>
      <c r="AD81" s="817"/>
      <c r="AE81" s="817"/>
      <c r="AF81" s="817">
        <v>5</v>
      </c>
      <c r="AG81" s="817"/>
      <c r="AH81" s="817"/>
      <c r="AI81" s="817"/>
      <c r="AJ81" s="817"/>
      <c r="AK81" s="817">
        <v>7</v>
      </c>
      <c r="AL81" s="817"/>
      <c r="AM81" s="817"/>
      <c r="AN81" s="817"/>
      <c r="AO81" s="817"/>
      <c r="AP81" s="817" t="s">
        <v>552</v>
      </c>
      <c r="AQ81" s="817"/>
      <c r="AR81" s="817"/>
      <c r="AS81" s="817"/>
      <c r="AT81" s="817"/>
      <c r="AU81" s="817" t="s">
        <v>552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567</v>
      </c>
      <c r="C82" s="860"/>
      <c r="D82" s="860"/>
      <c r="E82" s="860"/>
      <c r="F82" s="860"/>
      <c r="G82" s="860"/>
      <c r="H82" s="860"/>
      <c r="I82" s="860"/>
      <c r="J82" s="860"/>
      <c r="K82" s="860"/>
      <c r="L82" s="860"/>
      <c r="M82" s="860"/>
      <c r="N82" s="860"/>
      <c r="O82" s="860"/>
      <c r="P82" s="861"/>
      <c r="Q82" s="862">
        <v>18</v>
      </c>
      <c r="R82" s="817"/>
      <c r="S82" s="817"/>
      <c r="T82" s="817"/>
      <c r="U82" s="817"/>
      <c r="V82" s="817">
        <v>15</v>
      </c>
      <c r="W82" s="817"/>
      <c r="X82" s="817"/>
      <c r="Y82" s="817"/>
      <c r="Z82" s="817"/>
      <c r="AA82" s="817">
        <v>3</v>
      </c>
      <c r="AB82" s="817"/>
      <c r="AC82" s="817"/>
      <c r="AD82" s="817"/>
      <c r="AE82" s="817"/>
      <c r="AF82" s="817">
        <v>3</v>
      </c>
      <c r="AG82" s="817"/>
      <c r="AH82" s="817"/>
      <c r="AI82" s="817"/>
      <c r="AJ82" s="817"/>
      <c r="AK82" s="817" t="s">
        <v>552</v>
      </c>
      <c r="AL82" s="817"/>
      <c r="AM82" s="817"/>
      <c r="AN82" s="817"/>
      <c r="AO82" s="817"/>
      <c r="AP82" s="817" t="s">
        <v>552</v>
      </c>
      <c r="AQ82" s="817"/>
      <c r="AR82" s="817"/>
      <c r="AS82" s="817"/>
      <c r="AT82" s="817"/>
      <c r="AU82" s="817" t="s">
        <v>552</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568</v>
      </c>
      <c r="C83" s="860"/>
      <c r="D83" s="860"/>
      <c r="E83" s="860"/>
      <c r="F83" s="860"/>
      <c r="G83" s="860"/>
      <c r="H83" s="860"/>
      <c r="I83" s="860"/>
      <c r="J83" s="860"/>
      <c r="K83" s="860"/>
      <c r="L83" s="860"/>
      <c r="M83" s="860"/>
      <c r="N83" s="860"/>
      <c r="O83" s="860"/>
      <c r="P83" s="861"/>
      <c r="Q83" s="862">
        <v>26</v>
      </c>
      <c r="R83" s="817"/>
      <c r="S83" s="817"/>
      <c r="T83" s="817"/>
      <c r="U83" s="817"/>
      <c r="V83" s="817">
        <v>26</v>
      </c>
      <c r="W83" s="817"/>
      <c r="X83" s="817"/>
      <c r="Y83" s="817"/>
      <c r="Z83" s="817"/>
      <c r="AA83" s="817" t="s">
        <v>552</v>
      </c>
      <c r="AB83" s="817"/>
      <c r="AC83" s="817"/>
      <c r="AD83" s="817"/>
      <c r="AE83" s="817"/>
      <c r="AF83" s="817" t="s">
        <v>552</v>
      </c>
      <c r="AG83" s="817"/>
      <c r="AH83" s="817"/>
      <c r="AI83" s="817"/>
      <c r="AJ83" s="817"/>
      <c r="AK83" s="817" t="s">
        <v>552</v>
      </c>
      <c r="AL83" s="817"/>
      <c r="AM83" s="817"/>
      <c r="AN83" s="817"/>
      <c r="AO83" s="817"/>
      <c r="AP83" s="817" t="s">
        <v>552</v>
      </c>
      <c r="AQ83" s="817"/>
      <c r="AR83" s="817"/>
      <c r="AS83" s="817"/>
      <c r="AT83" s="817"/>
      <c r="AU83" s="817" t="s">
        <v>552</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7799</v>
      </c>
      <c r="AG88" s="828"/>
      <c r="AH88" s="828"/>
      <c r="AI88" s="828"/>
      <c r="AJ88" s="828"/>
      <c r="AK88" s="825"/>
      <c r="AL88" s="825"/>
      <c r="AM88" s="825"/>
      <c r="AN88" s="825"/>
      <c r="AO88" s="825"/>
      <c r="AP88" s="828">
        <v>6643</v>
      </c>
      <c r="AQ88" s="828"/>
      <c r="AR88" s="828"/>
      <c r="AS88" s="828"/>
      <c r="AT88" s="828"/>
      <c r="AU88" s="828">
        <v>3492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v>
      </c>
      <c r="CS102" s="836"/>
      <c r="CT102" s="836"/>
      <c r="CU102" s="836"/>
      <c r="CV102" s="879"/>
      <c r="CW102" s="878">
        <v>11</v>
      </c>
      <c r="CX102" s="836"/>
      <c r="CY102" s="836"/>
      <c r="CZ102" s="836"/>
      <c r="DA102" s="879"/>
      <c r="DB102" s="878">
        <v>2450</v>
      </c>
      <c r="DC102" s="836"/>
      <c r="DD102" s="836"/>
      <c r="DE102" s="836"/>
      <c r="DF102" s="879"/>
      <c r="DG102" s="878" t="s">
        <v>552</v>
      </c>
      <c r="DH102" s="836"/>
      <c r="DI102" s="836"/>
      <c r="DJ102" s="836"/>
      <c r="DK102" s="879"/>
      <c r="DL102" s="878" t="s">
        <v>552</v>
      </c>
      <c r="DM102" s="836"/>
      <c r="DN102" s="836"/>
      <c r="DO102" s="836"/>
      <c r="DP102" s="879"/>
      <c r="DQ102" s="878">
        <v>243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285</v>
      </c>
      <c r="AG109" s="881"/>
      <c r="AH109" s="881"/>
      <c r="AI109" s="881"/>
      <c r="AJ109" s="882"/>
      <c r="AK109" s="880" t="s">
        <v>284</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285</v>
      </c>
      <c r="BW109" s="881"/>
      <c r="BX109" s="881"/>
      <c r="BY109" s="881"/>
      <c r="BZ109" s="882"/>
      <c r="CA109" s="880" t="s">
        <v>284</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285</v>
      </c>
      <c r="DM109" s="881"/>
      <c r="DN109" s="881"/>
      <c r="DO109" s="881"/>
      <c r="DP109" s="882"/>
      <c r="DQ109" s="880" t="s">
        <v>284</v>
      </c>
      <c r="DR109" s="881"/>
      <c r="DS109" s="881"/>
      <c r="DT109" s="881"/>
      <c r="DU109" s="882"/>
      <c r="DV109" s="880" t="s">
        <v>412</v>
      </c>
      <c r="DW109" s="881"/>
      <c r="DX109" s="881"/>
      <c r="DY109" s="881"/>
      <c r="DZ109" s="883"/>
    </row>
    <row r="110" spans="1:131" s="197" customFormat="1" ht="26.25" customHeight="1">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5670168</v>
      </c>
      <c r="AB110" s="888"/>
      <c r="AC110" s="888"/>
      <c r="AD110" s="888"/>
      <c r="AE110" s="889"/>
      <c r="AF110" s="890">
        <v>5909420</v>
      </c>
      <c r="AG110" s="888"/>
      <c r="AH110" s="888"/>
      <c r="AI110" s="888"/>
      <c r="AJ110" s="889"/>
      <c r="AK110" s="890">
        <v>5788665</v>
      </c>
      <c r="AL110" s="888"/>
      <c r="AM110" s="888"/>
      <c r="AN110" s="888"/>
      <c r="AO110" s="889"/>
      <c r="AP110" s="891">
        <v>28.7</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52093604</v>
      </c>
      <c r="BR110" s="925"/>
      <c r="BS110" s="925"/>
      <c r="BT110" s="925"/>
      <c r="BU110" s="925"/>
      <c r="BV110" s="925">
        <v>51138678</v>
      </c>
      <c r="BW110" s="925"/>
      <c r="BX110" s="925"/>
      <c r="BY110" s="925"/>
      <c r="BZ110" s="925"/>
      <c r="CA110" s="925">
        <v>51316055</v>
      </c>
      <c r="CB110" s="925"/>
      <c r="CC110" s="925"/>
      <c r="CD110" s="925"/>
      <c r="CE110" s="925"/>
      <c r="CF110" s="939">
        <v>254.4</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v>116102</v>
      </c>
      <c r="BR111" s="918"/>
      <c r="BS111" s="918"/>
      <c r="BT111" s="918"/>
      <c r="BU111" s="918"/>
      <c r="BV111" s="918">
        <v>9137</v>
      </c>
      <c r="BW111" s="918"/>
      <c r="BX111" s="918"/>
      <c r="BY111" s="918"/>
      <c r="BZ111" s="918"/>
      <c r="CA111" s="918">
        <v>4628</v>
      </c>
      <c r="CB111" s="918"/>
      <c r="CC111" s="918"/>
      <c r="CD111" s="918"/>
      <c r="CE111" s="918"/>
      <c r="CF111" s="912">
        <v>0</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6239443</v>
      </c>
      <c r="BR112" s="918"/>
      <c r="BS112" s="918"/>
      <c r="BT112" s="918"/>
      <c r="BU112" s="918"/>
      <c r="BV112" s="918">
        <v>6179509</v>
      </c>
      <c r="BW112" s="918"/>
      <c r="BX112" s="918"/>
      <c r="BY112" s="918"/>
      <c r="BZ112" s="918"/>
      <c r="CA112" s="918">
        <v>6041546</v>
      </c>
      <c r="CB112" s="918"/>
      <c r="CC112" s="918"/>
      <c r="CD112" s="918"/>
      <c r="CE112" s="918"/>
      <c r="CF112" s="912">
        <v>29.9</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102570</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574702</v>
      </c>
      <c r="AB113" s="932"/>
      <c r="AC113" s="932"/>
      <c r="AD113" s="932"/>
      <c r="AE113" s="933"/>
      <c r="AF113" s="934">
        <v>551631</v>
      </c>
      <c r="AG113" s="932"/>
      <c r="AH113" s="932"/>
      <c r="AI113" s="932"/>
      <c r="AJ113" s="933"/>
      <c r="AK113" s="934">
        <v>575993</v>
      </c>
      <c r="AL113" s="932"/>
      <c r="AM113" s="932"/>
      <c r="AN113" s="932"/>
      <c r="AO113" s="933"/>
      <c r="AP113" s="935">
        <v>2.9</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v>3551427</v>
      </c>
      <c r="BR113" s="918"/>
      <c r="BS113" s="918"/>
      <c r="BT113" s="918"/>
      <c r="BU113" s="918"/>
      <c r="BV113" s="918">
        <v>3189539</v>
      </c>
      <c r="BW113" s="918"/>
      <c r="BX113" s="918"/>
      <c r="BY113" s="918"/>
      <c r="BZ113" s="918"/>
      <c r="CA113" s="918">
        <v>3491722</v>
      </c>
      <c r="CB113" s="918"/>
      <c r="CC113" s="918"/>
      <c r="CD113" s="918"/>
      <c r="CE113" s="918"/>
      <c r="CF113" s="912">
        <v>17.3</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467059</v>
      </c>
      <c r="AB114" s="957"/>
      <c r="AC114" s="957"/>
      <c r="AD114" s="957"/>
      <c r="AE114" s="958"/>
      <c r="AF114" s="959">
        <v>424295</v>
      </c>
      <c r="AG114" s="957"/>
      <c r="AH114" s="957"/>
      <c r="AI114" s="957"/>
      <c r="AJ114" s="958"/>
      <c r="AK114" s="959">
        <v>426921</v>
      </c>
      <c r="AL114" s="957"/>
      <c r="AM114" s="957"/>
      <c r="AN114" s="957"/>
      <c r="AO114" s="958"/>
      <c r="AP114" s="960">
        <v>2.1</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8671694</v>
      </c>
      <c r="BR114" s="918"/>
      <c r="BS114" s="918"/>
      <c r="BT114" s="918"/>
      <c r="BU114" s="918"/>
      <c r="BV114" s="918">
        <v>8483115</v>
      </c>
      <c r="BW114" s="918"/>
      <c r="BX114" s="918"/>
      <c r="BY114" s="918"/>
      <c r="BZ114" s="918"/>
      <c r="CA114" s="918">
        <v>8099103</v>
      </c>
      <c r="CB114" s="918"/>
      <c r="CC114" s="918"/>
      <c r="CD114" s="918"/>
      <c r="CE114" s="918"/>
      <c r="CF114" s="912">
        <v>40.1</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122584</v>
      </c>
      <c r="AB115" s="932"/>
      <c r="AC115" s="932"/>
      <c r="AD115" s="932"/>
      <c r="AE115" s="933"/>
      <c r="AF115" s="934">
        <v>119616</v>
      </c>
      <c r="AG115" s="932"/>
      <c r="AH115" s="932"/>
      <c r="AI115" s="932"/>
      <c r="AJ115" s="933"/>
      <c r="AK115" s="934">
        <v>17673</v>
      </c>
      <c r="AL115" s="932"/>
      <c r="AM115" s="932"/>
      <c r="AN115" s="932"/>
      <c r="AO115" s="933"/>
      <c r="AP115" s="935">
        <v>0.1</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285941</v>
      </c>
      <c r="BR115" s="918"/>
      <c r="BS115" s="918"/>
      <c r="BT115" s="918"/>
      <c r="BU115" s="918"/>
      <c r="BV115" s="918">
        <v>242786</v>
      </c>
      <c r="BW115" s="918"/>
      <c r="BX115" s="918"/>
      <c r="BY115" s="918"/>
      <c r="BZ115" s="918"/>
      <c r="CA115" s="918">
        <v>243293</v>
      </c>
      <c r="CB115" s="918"/>
      <c r="CC115" s="918"/>
      <c r="CD115" s="918"/>
      <c r="CE115" s="918"/>
      <c r="CF115" s="912">
        <v>1.2</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6834513</v>
      </c>
      <c r="AB117" s="964"/>
      <c r="AC117" s="964"/>
      <c r="AD117" s="964"/>
      <c r="AE117" s="965"/>
      <c r="AF117" s="963">
        <v>7004962</v>
      </c>
      <c r="AG117" s="964"/>
      <c r="AH117" s="964"/>
      <c r="AI117" s="964"/>
      <c r="AJ117" s="965"/>
      <c r="AK117" s="963">
        <v>6809252</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285</v>
      </c>
      <c r="AG118" s="881"/>
      <c r="AH118" s="881"/>
      <c r="AI118" s="881"/>
      <c r="AJ118" s="882"/>
      <c r="AK118" s="880" t="s">
        <v>284</v>
      </c>
      <c r="AL118" s="881"/>
      <c r="AM118" s="881"/>
      <c r="AN118" s="881"/>
      <c r="AO118" s="882"/>
      <c r="AP118" s="988" t="s">
        <v>412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440</v>
      </c>
      <c r="BP118" s="992"/>
      <c r="BQ118" s="983">
        <v>70958211</v>
      </c>
      <c r="BR118" s="984"/>
      <c r="BS118" s="984"/>
      <c r="BT118" s="984"/>
      <c r="BU118" s="984"/>
      <c r="BV118" s="984">
        <v>69242764</v>
      </c>
      <c r="BW118" s="984"/>
      <c r="BX118" s="984"/>
      <c r="BY118" s="984"/>
      <c r="BZ118" s="984"/>
      <c r="CA118" s="984">
        <v>69196347</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13369421</v>
      </c>
      <c r="BR119" s="925"/>
      <c r="BS119" s="925"/>
      <c r="BT119" s="925"/>
      <c r="BU119" s="925"/>
      <c r="BV119" s="925">
        <v>14262594</v>
      </c>
      <c r="BW119" s="925"/>
      <c r="BX119" s="925"/>
      <c r="BY119" s="925"/>
      <c r="BZ119" s="925"/>
      <c r="CA119" s="925">
        <v>16662897</v>
      </c>
      <c r="CB119" s="925"/>
      <c r="CC119" s="925"/>
      <c r="CD119" s="925"/>
      <c r="CE119" s="925"/>
      <c r="CF119" s="939">
        <v>82.6</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13532</v>
      </c>
      <c r="DH119" s="996"/>
      <c r="DI119" s="996"/>
      <c r="DJ119" s="996"/>
      <c r="DK119" s="997"/>
      <c r="DL119" s="998">
        <v>9137</v>
      </c>
      <c r="DM119" s="996"/>
      <c r="DN119" s="996"/>
      <c r="DO119" s="996"/>
      <c r="DP119" s="997"/>
      <c r="DQ119" s="998">
        <v>4628</v>
      </c>
      <c r="DR119" s="996"/>
      <c r="DS119" s="996"/>
      <c r="DT119" s="996"/>
      <c r="DU119" s="997"/>
      <c r="DV119" s="999">
        <v>0</v>
      </c>
      <c r="DW119" s="1000"/>
      <c r="DX119" s="1000"/>
      <c r="DY119" s="1000"/>
      <c r="DZ119" s="1001"/>
    </row>
    <row r="120" spans="1:130" s="197" customFormat="1" ht="26.25" customHeight="1">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2616665</v>
      </c>
      <c r="BR120" s="918"/>
      <c r="BS120" s="918"/>
      <c r="BT120" s="918"/>
      <c r="BU120" s="918"/>
      <c r="BV120" s="918">
        <v>2253777</v>
      </c>
      <c r="BW120" s="918"/>
      <c r="BX120" s="918"/>
      <c r="BY120" s="918"/>
      <c r="BZ120" s="918"/>
      <c r="CA120" s="918">
        <v>1859917</v>
      </c>
      <c r="CB120" s="918"/>
      <c r="CC120" s="918"/>
      <c r="CD120" s="918"/>
      <c r="CE120" s="918"/>
      <c r="CF120" s="912">
        <v>9.1999999999999993</v>
      </c>
      <c r="CG120" s="913"/>
      <c r="CH120" s="913"/>
      <c r="CI120" s="913"/>
      <c r="CJ120" s="913"/>
      <c r="CK120" s="1011" t="s">
        <v>446</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2980292</v>
      </c>
      <c r="DH120" s="925"/>
      <c r="DI120" s="925"/>
      <c r="DJ120" s="925"/>
      <c r="DK120" s="925"/>
      <c r="DL120" s="925">
        <v>3092956</v>
      </c>
      <c r="DM120" s="925"/>
      <c r="DN120" s="925"/>
      <c r="DO120" s="925"/>
      <c r="DP120" s="925"/>
      <c r="DQ120" s="925">
        <v>3143222</v>
      </c>
      <c r="DR120" s="925"/>
      <c r="DS120" s="925"/>
      <c r="DT120" s="925"/>
      <c r="DU120" s="925"/>
      <c r="DV120" s="926">
        <v>15.6</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107699</v>
      </c>
      <c r="AB121" s="957"/>
      <c r="AC121" s="957"/>
      <c r="AD121" s="957"/>
      <c r="AE121" s="958"/>
      <c r="AF121" s="959">
        <v>107699</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41759845</v>
      </c>
      <c r="BR121" s="984"/>
      <c r="BS121" s="984"/>
      <c r="BT121" s="984"/>
      <c r="BU121" s="984"/>
      <c r="BV121" s="984">
        <v>42531643</v>
      </c>
      <c r="BW121" s="984"/>
      <c r="BX121" s="984"/>
      <c r="BY121" s="984"/>
      <c r="BZ121" s="984"/>
      <c r="CA121" s="984">
        <v>42647253</v>
      </c>
      <c r="CB121" s="984"/>
      <c r="CC121" s="984"/>
      <c r="CD121" s="984"/>
      <c r="CE121" s="984"/>
      <c r="CF121" s="1022">
        <v>211.4</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2355259</v>
      </c>
      <c r="DH121" s="918"/>
      <c r="DI121" s="918"/>
      <c r="DJ121" s="918"/>
      <c r="DK121" s="918"/>
      <c r="DL121" s="918">
        <v>2225108</v>
      </c>
      <c r="DM121" s="918"/>
      <c r="DN121" s="918"/>
      <c r="DO121" s="918"/>
      <c r="DP121" s="918"/>
      <c r="DQ121" s="918">
        <v>2062791</v>
      </c>
      <c r="DR121" s="918"/>
      <c r="DS121" s="918"/>
      <c r="DT121" s="918"/>
      <c r="DU121" s="918"/>
      <c r="DV121" s="919">
        <v>10.199999999999999</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449</v>
      </c>
      <c r="BP122" s="992"/>
      <c r="BQ122" s="1032">
        <v>57745931</v>
      </c>
      <c r="BR122" s="1033"/>
      <c r="BS122" s="1033"/>
      <c r="BT122" s="1033"/>
      <c r="BU122" s="1033"/>
      <c r="BV122" s="1033">
        <v>59048014</v>
      </c>
      <c r="BW122" s="1033"/>
      <c r="BX122" s="1033"/>
      <c r="BY122" s="1033"/>
      <c r="BZ122" s="1033"/>
      <c r="CA122" s="1033">
        <v>61170067</v>
      </c>
      <c r="CB122" s="1033"/>
      <c r="CC122" s="1033"/>
      <c r="CD122" s="1033"/>
      <c r="CE122" s="1033"/>
      <c r="CF122" s="985"/>
      <c r="CG122" s="986"/>
      <c r="CH122" s="986"/>
      <c r="CI122" s="986"/>
      <c r="CJ122" s="987"/>
      <c r="CK122" s="1014"/>
      <c r="CL122" s="1015"/>
      <c r="CM122" s="1015"/>
      <c r="CN122" s="1015"/>
      <c r="CO122" s="1016"/>
      <c r="CP122" s="1005" t="s">
        <v>393</v>
      </c>
      <c r="CQ122" s="1006"/>
      <c r="CR122" s="1006"/>
      <c r="CS122" s="1006"/>
      <c r="CT122" s="1006"/>
      <c r="CU122" s="1006"/>
      <c r="CV122" s="1006"/>
      <c r="CW122" s="1006"/>
      <c r="CX122" s="1006"/>
      <c r="CY122" s="1006"/>
      <c r="CZ122" s="1006"/>
      <c r="DA122" s="1006"/>
      <c r="DB122" s="1006"/>
      <c r="DC122" s="1006"/>
      <c r="DD122" s="1006"/>
      <c r="DE122" s="1006"/>
      <c r="DF122" s="1007"/>
      <c r="DG122" s="917">
        <v>551217</v>
      </c>
      <c r="DH122" s="918"/>
      <c r="DI122" s="918"/>
      <c r="DJ122" s="918"/>
      <c r="DK122" s="918"/>
      <c r="DL122" s="918">
        <v>553447</v>
      </c>
      <c r="DM122" s="918"/>
      <c r="DN122" s="918"/>
      <c r="DO122" s="918"/>
      <c r="DP122" s="918"/>
      <c r="DQ122" s="918">
        <v>547788</v>
      </c>
      <c r="DR122" s="918"/>
      <c r="DS122" s="918"/>
      <c r="DT122" s="918"/>
      <c r="DU122" s="918"/>
      <c r="DV122" s="919">
        <v>2.7</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65.400000000000006</v>
      </c>
      <c r="BR123" s="1025"/>
      <c r="BS123" s="1025"/>
      <c r="BT123" s="1025"/>
      <c r="BU123" s="1025"/>
      <c r="BV123" s="1025">
        <v>50.6</v>
      </c>
      <c r="BW123" s="1025"/>
      <c r="BX123" s="1025"/>
      <c r="BY123" s="1025"/>
      <c r="BZ123" s="1025"/>
      <c r="CA123" s="1025">
        <v>39.700000000000003</v>
      </c>
      <c r="CB123" s="1025"/>
      <c r="CC123" s="1025"/>
      <c r="CD123" s="1025"/>
      <c r="CE123" s="1025"/>
      <c r="CF123" s="1026"/>
      <c r="CG123" s="1027"/>
      <c r="CH123" s="1027"/>
      <c r="CI123" s="1027"/>
      <c r="CJ123" s="1028"/>
      <c r="CK123" s="1014"/>
      <c r="CL123" s="1015"/>
      <c r="CM123" s="1015"/>
      <c r="CN123" s="1015"/>
      <c r="CO123" s="1016"/>
      <c r="CP123" s="1005" t="s">
        <v>394</v>
      </c>
      <c r="CQ123" s="1006"/>
      <c r="CR123" s="1006"/>
      <c r="CS123" s="1006"/>
      <c r="CT123" s="1006"/>
      <c r="CU123" s="1006"/>
      <c r="CV123" s="1006"/>
      <c r="CW123" s="1006"/>
      <c r="CX123" s="1006"/>
      <c r="CY123" s="1006"/>
      <c r="CZ123" s="1006"/>
      <c r="DA123" s="1006"/>
      <c r="DB123" s="1006"/>
      <c r="DC123" s="1006"/>
      <c r="DD123" s="1006"/>
      <c r="DE123" s="1006"/>
      <c r="DF123" s="1007"/>
      <c r="DG123" s="956">
        <v>247230</v>
      </c>
      <c r="DH123" s="957"/>
      <c r="DI123" s="957"/>
      <c r="DJ123" s="957"/>
      <c r="DK123" s="958"/>
      <c r="DL123" s="959">
        <v>217380</v>
      </c>
      <c r="DM123" s="957"/>
      <c r="DN123" s="957"/>
      <c r="DO123" s="957"/>
      <c r="DP123" s="958"/>
      <c r="DQ123" s="959">
        <v>196791</v>
      </c>
      <c r="DR123" s="957"/>
      <c r="DS123" s="957"/>
      <c r="DT123" s="957"/>
      <c r="DU123" s="958"/>
      <c r="DV123" s="960">
        <v>1</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105445</v>
      </c>
      <c r="DH124" s="996"/>
      <c r="DI124" s="996"/>
      <c r="DJ124" s="996"/>
      <c r="DK124" s="997"/>
      <c r="DL124" s="998">
        <v>90618</v>
      </c>
      <c r="DM124" s="996"/>
      <c r="DN124" s="996"/>
      <c r="DO124" s="996"/>
      <c r="DP124" s="997"/>
      <c r="DQ124" s="998">
        <v>90954</v>
      </c>
      <c r="DR124" s="996"/>
      <c r="DS124" s="996"/>
      <c r="DT124" s="996"/>
      <c r="DU124" s="997"/>
      <c r="DV124" s="999">
        <v>0.5</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6667</v>
      </c>
      <c r="AB126" s="957"/>
      <c r="AC126" s="957"/>
      <c r="AD126" s="957"/>
      <c r="AE126" s="958"/>
      <c r="AF126" s="959">
        <v>4971</v>
      </c>
      <c r="AG126" s="957"/>
      <c r="AH126" s="957"/>
      <c r="AI126" s="957"/>
      <c r="AJ126" s="958"/>
      <c r="AK126" s="959">
        <v>4971</v>
      </c>
      <c r="AL126" s="957"/>
      <c r="AM126" s="957"/>
      <c r="AN126" s="957"/>
      <c r="AO126" s="958"/>
      <c r="AP126" s="960">
        <v>0</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v>285941</v>
      </c>
      <c r="DH126" s="918"/>
      <c r="DI126" s="918"/>
      <c r="DJ126" s="918"/>
      <c r="DK126" s="918"/>
      <c r="DL126" s="918">
        <v>242786</v>
      </c>
      <c r="DM126" s="918"/>
      <c r="DN126" s="918"/>
      <c r="DO126" s="918"/>
      <c r="DP126" s="918"/>
      <c r="DQ126" s="918">
        <v>243293</v>
      </c>
      <c r="DR126" s="918"/>
      <c r="DS126" s="918"/>
      <c r="DT126" s="918"/>
      <c r="DU126" s="918"/>
      <c r="DV126" s="919">
        <v>1.2</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8218</v>
      </c>
      <c r="AB127" s="957"/>
      <c r="AC127" s="957"/>
      <c r="AD127" s="957"/>
      <c r="AE127" s="958"/>
      <c r="AF127" s="959">
        <v>6946</v>
      </c>
      <c r="AG127" s="957"/>
      <c r="AH127" s="957"/>
      <c r="AI127" s="957"/>
      <c r="AJ127" s="958"/>
      <c r="AK127" s="959">
        <v>12702</v>
      </c>
      <c r="AL127" s="957"/>
      <c r="AM127" s="957"/>
      <c r="AN127" s="957"/>
      <c r="AO127" s="958"/>
      <c r="AP127" s="960">
        <v>0.1</v>
      </c>
      <c r="AQ127" s="961"/>
      <c r="AR127" s="961"/>
      <c r="AS127" s="961"/>
      <c r="AT127" s="962"/>
      <c r="AU127" s="233"/>
      <c r="AV127" s="233"/>
      <c r="AW127" s="233"/>
      <c r="AX127" s="884" t="s">
        <v>460</v>
      </c>
      <c r="AY127" s="885"/>
      <c r="AZ127" s="885"/>
      <c r="BA127" s="885"/>
      <c r="BB127" s="885"/>
      <c r="BC127" s="885"/>
      <c r="BD127" s="885"/>
      <c r="BE127" s="886"/>
      <c r="BF127" s="1039" t="s">
        <v>112</v>
      </c>
      <c r="BG127" s="1040"/>
      <c r="BH127" s="1040"/>
      <c r="BI127" s="1040"/>
      <c r="BJ127" s="1040"/>
      <c r="BK127" s="1040"/>
      <c r="BL127" s="1049"/>
      <c r="BM127" s="1039">
        <v>12.12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403170</v>
      </c>
      <c r="AB128" s="1088"/>
      <c r="AC128" s="1088"/>
      <c r="AD128" s="1088"/>
      <c r="AE128" s="1089"/>
      <c r="AF128" s="1090">
        <v>362897</v>
      </c>
      <c r="AG128" s="1088"/>
      <c r="AH128" s="1088"/>
      <c r="AI128" s="1088"/>
      <c r="AJ128" s="1089"/>
      <c r="AK128" s="1090">
        <v>331391</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112</v>
      </c>
      <c r="BG128" s="1065"/>
      <c r="BH128" s="1065"/>
      <c r="BI128" s="1065"/>
      <c r="BJ128" s="1065"/>
      <c r="BK128" s="1065"/>
      <c r="BL128" s="1066"/>
      <c r="BM128" s="1064">
        <v>17.12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24273831</v>
      </c>
      <c r="AB129" s="957"/>
      <c r="AC129" s="957"/>
      <c r="AD129" s="957"/>
      <c r="AE129" s="958"/>
      <c r="AF129" s="959">
        <v>24369353</v>
      </c>
      <c r="AG129" s="957"/>
      <c r="AH129" s="957"/>
      <c r="AI129" s="957"/>
      <c r="AJ129" s="958"/>
      <c r="AK129" s="959">
        <v>24473770</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4102009</v>
      </c>
      <c r="AB130" s="957"/>
      <c r="AC130" s="957"/>
      <c r="AD130" s="957"/>
      <c r="AE130" s="958"/>
      <c r="AF130" s="959">
        <v>4245071</v>
      </c>
      <c r="AG130" s="957"/>
      <c r="AH130" s="957"/>
      <c r="AI130" s="957"/>
      <c r="AJ130" s="958"/>
      <c r="AK130" s="959">
        <v>4301577</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39.700000000000003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20171822</v>
      </c>
      <c r="AB131" s="996"/>
      <c r="AC131" s="996"/>
      <c r="AD131" s="996"/>
      <c r="AE131" s="997"/>
      <c r="AF131" s="998">
        <v>20124282</v>
      </c>
      <c r="AG131" s="996"/>
      <c r="AH131" s="996"/>
      <c r="AI131" s="996"/>
      <c r="AJ131" s="997"/>
      <c r="AK131" s="998">
        <v>20172193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11.54746458</v>
      </c>
      <c r="AB132" s="1102"/>
      <c r="AC132" s="1102"/>
      <c r="AD132" s="1102"/>
      <c r="AE132" s="1103"/>
      <c r="AF132" s="1104">
        <v>11.910954139999999</v>
      </c>
      <c r="AG132" s="1102"/>
      <c r="AH132" s="1102"/>
      <c r="AI132" s="1102"/>
      <c r="AJ132" s="1103"/>
      <c r="AK132" s="1104">
        <v>10.78853449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14.2</v>
      </c>
      <c r="AB133" s="1109"/>
      <c r="AC133" s="1109"/>
      <c r="AD133" s="1109"/>
      <c r="AE133" s="1110"/>
      <c r="AF133" s="1108">
        <v>12.1</v>
      </c>
      <c r="AG133" s="1109"/>
      <c r="AH133" s="1109"/>
      <c r="AI133" s="1109"/>
      <c r="AJ133" s="1110"/>
      <c r="AK133" s="1108">
        <v>11.4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58" zoomScale="80" zoomScaleNormal="85" zoomScaleSheetLayoutView="80" workbookViewId="0">
      <selection activeCell="R76" sqref="R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7018711</v>
      </c>
      <c r="L9" s="264">
        <v>88140</v>
      </c>
      <c r="M9" s="265">
        <v>64737</v>
      </c>
      <c r="N9" s="266">
        <v>36.200000000000003</v>
      </c>
    </row>
    <row r="10" spans="1:16">
      <c r="A10" s="248"/>
      <c r="B10" s="244"/>
      <c r="C10" s="244"/>
      <c r="D10" s="244"/>
      <c r="E10" s="244"/>
      <c r="F10" s="244"/>
      <c r="G10" s="1117" t="s">
        <v>482</v>
      </c>
      <c r="H10" s="1118"/>
      <c r="I10" s="1118"/>
      <c r="J10" s="1119"/>
      <c r="K10" s="267">
        <v>660611</v>
      </c>
      <c r="L10" s="268">
        <v>8296</v>
      </c>
      <c r="M10" s="269">
        <v>4418</v>
      </c>
      <c r="N10" s="270">
        <v>87.8</v>
      </c>
    </row>
    <row r="11" spans="1:16" ht="13.5" customHeight="1">
      <c r="A11" s="248"/>
      <c r="B11" s="244"/>
      <c r="C11" s="244"/>
      <c r="D11" s="244"/>
      <c r="E11" s="244"/>
      <c r="F11" s="244"/>
      <c r="G11" s="1117" t="s">
        <v>483</v>
      </c>
      <c r="H11" s="1118"/>
      <c r="I11" s="1118"/>
      <c r="J11" s="1119"/>
      <c r="K11" s="267">
        <v>64236</v>
      </c>
      <c r="L11" s="268">
        <v>807</v>
      </c>
      <c r="M11" s="269">
        <v>5597</v>
      </c>
      <c r="N11" s="270">
        <v>-85.6</v>
      </c>
    </row>
    <row r="12" spans="1:16" ht="13.5" customHeight="1">
      <c r="A12" s="248"/>
      <c r="B12" s="244"/>
      <c r="C12" s="244"/>
      <c r="D12" s="244"/>
      <c r="E12" s="244"/>
      <c r="F12" s="244"/>
      <c r="G12" s="1117" t="s">
        <v>484</v>
      </c>
      <c r="H12" s="1118"/>
      <c r="I12" s="1118"/>
      <c r="J12" s="1119"/>
      <c r="K12" s="267" t="s">
        <v>485</v>
      </c>
      <c r="L12" s="268" t="s">
        <v>485</v>
      </c>
      <c r="M12" s="269">
        <v>967</v>
      </c>
      <c r="N12" s="270" t="s">
        <v>485</v>
      </c>
    </row>
    <row r="13" spans="1:16" ht="13.5" customHeight="1">
      <c r="A13" s="248"/>
      <c r="B13" s="244"/>
      <c r="C13" s="244"/>
      <c r="D13" s="244"/>
      <c r="E13" s="244"/>
      <c r="F13" s="244"/>
      <c r="G13" s="1117" t="s">
        <v>486</v>
      </c>
      <c r="H13" s="1118"/>
      <c r="I13" s="1118"/>
      <c r="J13" s="1119"/>
      <c r="K13" s="267" t="s">
        <v>485</v>
      </c>
      <c r="L13" s="268" t="s">
        <v>485</v>
      </c>
      <c r="M13" s="269">
        <v>2</v>
      </c>
      <c r="N13" s="270" t="s">
        <v>485</v>
      </c>
    </row>
    <row r="14" spans="1:16" ht="13.5" customHeight="1">
      <c r="A14" s="248"/>
      <c r="B14" s="244"/>
      <c r="C14" s="244"/>
      <c r="D14" s="244"/>
      <c r="E14" s="244"/>
      <c r="F14" s="244"/>
      <c r="G14" s="1117" t="s">
        <v>487</v>
      </c>
      <c r="H14" s="1118"/>
      <c r="I14" s="1118"/>
      <c r="J14" s="1119"/>
      <c r="K14" s="267">
        <v>277225</v>
      </c>
      <c r="L14" s="268">
        <v>3481</v>
      </c>
      <c r="M14" s="269">
        <v>2800</v>
      </c>
      <c r="N14" s="270">
        <v>24.3</v>
      </c>
    </row>
    <row r="15" spans="1:16" ht="13.5" customHeight="1">
      <c r="A15" s="248"/>
      <c r="B15" s="244"/>
      <c r="C15" s="244"/>
      <c r="D15" s="244"/>
      <c r="E15" s="244"/>
      <c r="F15" s="244"/>
      <c r="G15" s="1117" t="s">
        <v>488</v>
      </c>
      <c r="H15" s="1118"/>
      <c r="I15" s="1118"/>
      <c r="J15" s="1119"/>
      <c r="K15" s="267">
        <v>278724</v>
      </c>
      <c r="L15" s="268">
        <v>3500</v>
      </c>
      <c r="M15" s="269">
        <v>1482</v>
      </c>
      <c r="N15" s="270">
        <v>136.19999999999999</v>
      </c>
    </row>
    <row r="16" spans="1:16">
      <c r="A16" s="248"/>
      <c r="B16" s="244"/>
      <c r="C16" s="244"/>
      <c r="D16" s="244"/>
      <c r="E16" s="244"/>
      <c r="F16" s="244"/>
      <c r="G16" s="1120" t="s">
        <v>489</v>
      </c>
      <c r="H16" s="1121"/>
      <c r="I16" s="1121"/>
      <c r="J16" s="1122"/>
      <c r="K16" s="268">
        <v>-832276</v>
      </c>
      <c r="L16" s="268">
        <v>-10452</v>
      </c>
      <c r="M16" s="269">
        <v>-7690</v>
      </c>
      <c r="N16" s="270">
        <v>35.9</v>
      </c>
    </row>
    <row r="17" spans="1:16">
      <c r="A17" s="248"/>
      <c r="B17" s="244"/>
      <c r="C17" s="244"/>
      <c r="D17" s="244"/>
      <c r="E17" s="244"/>
      <c r="F17" s="244"/>
      <c r="G17" s="1120" t="s">
        <v>169</v>
      </c>
      <c r="H17" s="1121"/>
      <c r="I17" s="1121"/>
      <c r="J17" s="1122"/>
      <c r="K17" s="268">
        <v>7467231</v>
      </c>
      <c r="L17" s="268">
        <v>93773</v>
      </c>
      <c r="M17" s="269">
        <v>72313</v>
      </c>
      <c r="N17" s="270">
        <v>29.7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9.92</v>
      </c>
      <c r="L21" s="281">
        <v>7.17</v>
      </c>
      <c r="M21" s="282">
        <v>2.75</v>
      </c>
      <c r="N21" s="249"/>
      <c r="O21" s="283"/>
      <c r="P21" s="279"/>
    </row>
    <row r="22" spans="1:16" s="284" customFormat="1">
      <c r="A22" s="279"/>
      <c r="B22" s="249"/>
      <c r="C22" s="249"/>
      <c r="D22" s="249"/>
      <c r="E22" s="249"/>
      <c r="F22" s="249"/>
      <c r="G22" s="1112" t="s">
        <v>495</v>
      </c>
      <c r="H22" s="1113"/>
      <c r="I22" s="1113"/>
      <c r="J22" s="1114"/>
      <c r="K22" s="285">
        <v>99.5</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5788665</v>
      </c>
      <c r="L32" s="294">
        <v>72694</v>
      </c>
      <c r="M32" s="295">
        <v>43357</v>
      </c>
      <c r="N32" s="296">
        <v>67.7</v>
      </c>
    </row>
    <row r="33" spans="1:16" ht="13.5" customHeight="1">
      <c r="A33" s="248"/>
      <c r="B33" s="244"/>
      <c r="C33" s="244"/>
      <c r="D33" s="244"/>
      <c r="E33" s="244"/>
      <c r="F33" s="244"/>
      <c r="G33" s="1128" t="s">
        <v>500</v>
      </c>
      <c r="H33" s="1129"/>
      <c r="I33" s="1129"/>
      <c r="J33" s="1130"/>
      <c r="K33" s="294" t="s">
        <v>485</v>
      </c>
      <c r="L33" s="294" t="s">
        <v>485</v>
      </c>
      <c r="M33" s="295">
        <v>5</v>
      </c>
      <c r="N33" s="296" t="s">
        <v>485</v>
      </c>
    </row>
    <row r="34" spans="1:16" ht="27" customHeight="1">
      <c r="A34" s="248"/>
      <c r="B34" s="244"/>
      <c r="C34" s="244"/>
      <c r="D34" s="244"/>
      <c r="E34" s="244"/>
      <c r="F34" s="244"/>
      <c r="G34" s="1128" t="s">
        <v>501</v>
      </c>
      <c r="H34" s="1129"/>
      <c r="I34" s="1129"/>
      <c r="J34" s="1130"/>
      <c r="K34" s="294" t="s">
        <v>485</v>
      </c>
      <c r="L34" s="294" t="s">
        <v>485</v>
      </c>
      <c r="M34" s="295">
        <v>40</v>
      </c>
      <c r="N34" s="296" t="s">
        <v>485</v>
      </c>
    </row>
    <row r="35" spans="1:16" ht="27" customHeight="1">
      <c r="A35" s="248"/>
      <c r="B35" s="244"/>
      <c r="C35" s="244"/>
      <c r="D35" s="244"/>
      <c r="E35" s="244"/>
      <c r="F35" s="244"/>
      <c r="G35" s="1128" t="s">
        <v>502</v>
      </c>
      <c r="H35" s="1129"/>
      <c r="I35" s="1129"/>
      <c r="J35" s="1130"/>
      <c r="K35" s="294">
        <v>575993</v>
      </c>
      <c r="L35" s="294">
        <v>7233</v>
      </c>
      <c r="M35" s="295">
        <v>11850</v>
      </c>
      <c r="N35" s="296">
        <v>-39</v>
      </c>
    </row>
    <row r="36" spans="1:16" ht="27" customHeight="1">
      <c r="A36" s="248"/>
      <c r="B36" s="244"/>
      <c r="C36" s="244"/>
      <c r="D36" s="244"/>
      <c r="E36" s="244"/>
      <c r="F36" s="244"/>
      <c r="G36" s="1128" t="s">
        <v>503</v>
      </c>
      <c r="H36" s="1129"/>
      <c r="I36" s="1129"/>
      <c r="J36" s="1130"/>
      <c r="K36" s="294">
        <v>426921</v>
      </c>
      <c r="L36" s="294">
        <v>5361</v>
      </c>
      <c r="M36" s="295">
        <v>2171</v>
      </c>
      <c r="N36" s="296">
        <v>146.9</v>
      </c>
    </row>
    <row r="37" spans="1:16" ht="13.5" customHeight="1">
      <c r="A37" s="248"/>
      <c r="B37" s="244"/>
      <c r="C37" s="244"/>
      <c r="D37" s="244"/>
      <c r="E37" s="244"/>
      <c r="F37" s="244"/>
      <c r="G37" s="1128" t="s">
        <v>504</v>
      </c>
      <c r="H37" s="1129"/>
      <c r="I37" s="1129"/>
      <c r="J37" s="1130"/>
      <c r="K37" s="294">
        <v>17673</v>
      </c>
      <c r="L37" s="294">
        <v>222</v>
      </c>
      <c r="M37" s="295">
        <v>1425</v>
      </c>
      <c r="N37" s="296">
        <v>-84.4</v>
      </c>
    </row>
    <row r="38" spans="1:16" ht="27" customHeight="1">
      <c r="A38" s="248"/>
      <c r="B38" s="244"/>
      <c r="C38" s="244"/>
      <c r="D38" s="244"/>
      <c r="E38" s="244"/>
      <c r="F38" s="244"/>
      <c r="G38" s="1131" t="s">
        <v>505</v>
      </c>
      <c r="H38" s="1132"/>
      <c r="I38" s="1132"/>
      <c r="J38" s="1133"/>
      <c r="K38" s="297" t="s">
        <v>485</v>
      </c>
      <c r="L38" s="297" t="s">
        <v>485</v>
      </c>
      <c r="M38" s="298">
        <v>6</v>
      </c>
      <c r="N38" s="299" t="s">
        <v>485</v>
      </c>
      <c r="O38" s="293"/>
    </row>
    <row r="39" spans="1:16">
      <c r="A39" s="248"/>
      <c r="B39" s="244"/>
      <c r="C39" s="244"/>
      <c r="D39" s="244"/>
      <c r="E39" s="244"/>
      <c r="F39" s="244"/>
      <c r="G39" s="1131" t="s">
        <v>506</v>
      </c>
      <c r="H39" s="1132"/>
      <c r="I39" s="1132"/>
      <c r="J39" s="1133"/>
      <c r="K39" s="300">
        <v>-331391</v>
      </c>
      <c r="L39" s="300">
        <v>-4162</v>
      </c>
      <c r="M39" s="301">
        <v>-5332</v>
      </c>
      <c r="N39" s="302">
        <v>-21.9</v>
      </c>
      <c r="O39" s="293"/>
    </row>
    <row r="40" spans="1:16" ht="27" customHeight="1">
      <c r="A40" s="248"/>
      <c r="B40" s="244"/>
      <c r="C40" s="244"/>
      <c r="D40" s="244"/>
      <c r="E40" s="244"/>
      <c r="F40" s="244"/>
      <c r="G40" s="1128" t="s">
        <v>507</v>
      </c>
      <c r="H40" s="1129"/>
      <c r="I40" s="1129"/>
      <c r="J40" s="1130"/>
      <c r="K40" s="300">
        <v>-4301577</v>
      </c>
      <c r="L40" s="300">
        <v>-54019</v>
      </c>
      <c r="M40" s="301">
        <v>-35626</v>
      </c>
      <c r="N40" s="302">
        <v>51.6</v>
      </c>
      <c r="O40" s="293"/>
    </row>
    <row r="41" spans="1:16">
      <c r="A41" s="248"/>
      <c r="B41" s="244"/>
      <c r="C41" s="244"/>
      <c r="D41" s="244"/>
      <c r="E41" s="244"/>
      <c r="F41" s="244"/>
      <c r="G41" s="1134" t="s">
        <v>279</v>
      </c>
      <c r="H41" s="1135"/>
      <c r="I41" s="1135"/>
      <c r="J41" s="1136"/>
      <c r="K41" s="294">
        <v>2176284</v>
      </c>
      <c r="L41" s="300">
        <v>27330</v>
      </c>
      <c r="M41" s="301">
        <v>17897</v>
      </c>
      <c r="N41" s="302">
        <v>52.7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6597225</v>
      </c>
      <c r="J51" s="320">
        <v>80515</v>
      </c>
      <c r="K51" s="321">
        <v>-7.8</v>
      </c>
      <c r="L51" s="322">
        <v>58009</v>
      </c>
      <c r="M51" s="323">
        <v>16.5</v>
      </c>
      <c r="N51" s="324">
        <v>-24.3</v>
      </c>
    </row>
    <row r="52" spans="1:14">
      <c r="A52" s="248"/>
      <c r="B52" s="244"/>
      <c r="C52" s="244"/>
      <c r="D52" s="244"/>
      <c r="E52" s="244"/>
      <c r="F52" s="244"/>
      <c r="G52" s="325"/>
      <c r="H52" s="326" t="s">
        <v>518</v>
      </c>
      <c r="I52" s="327">
        <v>3571166</v>
      </c>
      <c r="J52" s="328">
        <v>43584</v>
      </c>
      <c r="K52" s="329">
        <v>-7.4</v>
      </c>
      <c r="L52" s="330">
        <v>32190</v>
      </c>
      <c r="M52" s="331">
        <v>20.399999999999999</v>
      </c>
      <c r="N52" s="332">
        <v>-27.8</v>
      </c>
    </row>
    <row r="53" spans="1:14">
      <c r="A53" s="248"/>
      <c r="B53" s="244"/>
      <c r="C53" s="244"/>
      <c r="D53" s="244"/>
      <c r="E53" s="244"/>
      <c r="F53" s="244"/>
      <c r="G53" s="310" t="s">
        <v>519</v>
      </c>
      <c r="H53" s="311"/>
      <c r="I53" s="319">
        <v>5758994</v>
      </c>
      <c r="J53" s="320">
        <v>70931</v>
      </c>
      <c r="K53" s="321">
        <v>-11.9</v>
      </c>
      <c r="L53" s="322">
        <v>61882</v>
      </c>
      <c r="M53" s="323">
        <v>6.7</v>
      </c>
      <c r="N53" s="324">
        <v>-18.600000000000001</v>
      </c>
    </row>
    <row r="54" spans="1:14">
      <c r="A54" s="248"/>
      <c r="B54" s="244"/>
      <c r="C54" s="244"/>
      <c r="D54" s="244"/>
      <c r="E54" s="244"/>
      <c r="F54" s="244"/>
      <c r="G54" s="325"/>
      <c r="H54" s="326" t="s">
        <v>518</v>
      </c>
      <c r="I54" s="327">
        <v>3445838</v>
      </c>
      <c r="J54" s="328">
        <v>42441</v>
      </c>
      <c r="K54" s="329">
        <v>-2.6</v>
      </c>
      <c r="L54" s="330">
        <v>32175</v>
      </c>
      <c r="M54" s="331">
        <v>0</v>
      </c>
      <c r="N54" s="332">
        <v>-2.6</v>
      </c>
    </row>
    <row r="55" spans="1:14">
      <c r="A55" s="248"/>
      <c r="B55" s="244"/>
      <c r="C55" s="244"/>
      <c r="D55" s="244"/>
      <c r="E55" s="244"/>
      <c r="F55" s="244"/>
      <c r="G55" s="310" t="s">
        <v>520</v>
      </c>
      <c r="H55" s="311"/>
      <c r="I55" s="319">
        <v>6306661</v>
      </c>
      <c r="J55" s="320">
        <v>78368</v>
      </c>
      <c r="K55" s="321">
        <v>10.5</v>
      </c>
      <c r="L55" s="322">
        <v>47569</v>
      </c>
      <c r="M55" s="323">
        <v>-23.1</v>
      </c>
      <c r="N55" s="324">
        <v>33.6</v>
      </c>
    </row>
    <row r="56" spans="1:14">
      <c r="A56" s="248"/>
      <c r="B56" s="244"/>
      <c r="C56" s="244"/>
      <c r="D56" s="244"/>
      <c r="E56" s="244"/>
      <c r="F56" s="244"/>
      <c r="G56" s="325"/>
      <c r="H56" s="326" t="s">
        <v>518</v>
      </c>
      <c r="I56" s="327">
        <v>3741012</v>
      </c>
      <c r="J56" s="328">
        <v>46487</v>
      </c>
      <c r="K56" s="329">
        <v>9.5</v>
      </c>
      <c r="L56" s="330">
        <v>26255</v>
      </c>
      <c r="M56" s="331">
        <v>-18.399999999999999</v>
      </c>
      <c r="N56" s="332">
        <v>27.9</v>
      </c>
    </row>
    <row r="57" spans="1:14">
      <c r="A57" s="248"/>
      <c r="B57" s="244"/>
      <c r="C57" s="244"/>
      <c r="D57" s="244"/>
      <c r="E57" s="244"/>
      <c r="F57" s="244"/>
      <c r="G57" s="310" t="s">
        <v>521</v>
      </c>
      <c r="H57" s="311"/>
      <c r="I57" s="319">
        <v>4964552</v>
      </c>
      <c r="J57" s="320">
        <v>61966</v>
      </c>
      <c r="K57" s="321">
        <v>-20.9</v>
      </c>
      <c r="L57" s="322">
        <v>50880</v>
      </c>
      <c r="M57" s="323">
        <v>7</v>
      </c>
      <c r="N57" s="324">
        <v>-27.9</v>
      </c>
    </row>
    <row r="58" spans="1:14">
      <c r="A58" s="248"/>
      <c r="B58" s="244"/>
      <c r="C58" s="244"/>
      <c r="D58" s="244"/>
      <c r="E58" s="244"/>
      <c r="F58" s="244"/>
      <c r="G58" s="325"/>
      <c r="H58" s="326" t="s">
        <v>518</v>
      </c>
      <c r="I58" s="327">
        <v>1979174</v>
      </c>
      <c r="J58" s="328">
        <v>24704</v>
      </c>
      <c r="K58" s="329">
        <v>-46.9</v>
      </c>
      <c r="L58" s="330">
        <v>26879</v>
      </c>
      <c r="M58" s="331">
        <v>2.4</v>
      </c>
      <c r="N58" s="332">
        <v>-49.3</v>
      </c>
    </row>
    <row r="59" spans="1:14">
      <c r="A59" s="248"/>
      <c r="B59" s="244"/>
      <c r="C59" s="244"/>
      <c r="D59" s="244"/>
      <c r="E59" s="244"/>
      <c r="F59" s="244"/>
      <c r="G59" s="310" t="s">
        <v>522</v>
      </c>
      <c r="H59" s="311"/>
      <c r="I59" s="319">
        <v>8651697</v>
      </c>
      <c r="J59" s="320">
        <v>108647</v>
      </c>
      <c r="K59" s="321">
        <v>75.3</v>
      </c>
      <c r="L59" s="322">
        <v>63956</v>
      </c>
      <c r="M59" s="323">
        <v>25.7</v>
      </c>
      <c r="N59" s="324">
        <v>49.6</v>
      </c>
    </row>
    <row r="60" spans="1:14">
      <c r="A60" s="248"/>
      <c r="B60" s="244"/>
      <c r="C60" s="244"/>
      <c r="D60" s="244"/>
      <c r="E60" s="244"/>
      <c r="F60" s="244"/>
      <c r="G60" s="325"/>
      <c r="H60" s="326" t="s">
        <v>518</v>
      </c>
      <c r="I60" s="333">
        <v>2205119</v>
      </c>
      <c r="J60" s="328">
        <v>27692</v>
      </c>
      <c r="K60" s="329">
        <v>12.1</v>
      </c>
      <c r="L60" s="330">
        <v>29239</v>
      </c>
      <c r="M60" s="331">
        <v>8.8000000000000007</v>
      </c>
      <c r="N60" s="332">
        <v>3.3</v>
      </c>
    </row>
    <row r="61" spans="1:14">
      <c r="A61" s="248"/>
      <c r="B61" s="244"/>
      <c r="C61" s="244"/>
      <c r="D61" s="244"/>
      <c r="E61" s="244"/>
      <c r="F61" s="244"/>
      <c r="G61" s="310" t="s">
        <v>523</v>
      </c>
      <c r="H61" s="334"/>
      <c r="I61" s="335">
        <v>6455826</v>
      </c>
      <c r="J61" s="336">
        <v>80085</v>
      </c>
      <c r="K61" s="337">
        <v>9</v>
      </c>
      <c r="L61" s="338">
        <v>56459</v>
      </c>
      <c r="M61" s="339">
        <v>6.6</v>
      </c>
      <c r="N61" s="324">
        <v>2.4</v>
      </c>
    </row>
    <row r="62" spans="1:14">
      <c r="A62" s="248"/>
      <c r="B62" s="244"/>
      <c r="C62" s="244"/>
      <c r="D62" s="244"/>
      <c r="E62" s="244"/>
      <c r="F62" s="244"/>
      <c r="G62" s="325"/>
      <c r="H62" s="326" t="s">
        <v>518</v>
      </c>
      <c r="I62" s="327">
        <v>2988462</v>
      </c>
      <c r="J62" s="328">
        <v>36982</v>
      </c>
      <c r="K62" s="329">
        <v>-7.1</v>
      </c>
      <c r="L62" s="330">
        <v>29348</v>
      </c>
      <c r="M62" s="331">
        <v>2.6</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0" zoomScale="80" zoomScaleNormal="80" zoomScaleSheetLayoutView="100" workbookViewId="0">
      <selection activeCell="D50" sqref="D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8.18</v>
      </c>
      <c r="G47" s="12">
        <v>12.07</v>
      </c>
      <c r="H47" s="12">
        <v>12.24</v>
      </c>
      <c r="I47" s="12">
        <v>13.84</v>
      </c>
      <c r="J47" s="13">
        <v>13.78</v>
      </c>
    </row>
    <row r="48" spans="2:10" ht="57.75" customHeight="1">
      <c r="B48" s="14"/>
      <c r="C48" s="1139" t="s">
        <v>4</v>
      </c>
      <c r="D48" s="1139"/>
      <c r="E48" s="1140"/>
      <c r="F48" s="15">
        <v>1.83</v>
      </c>
      <c r="G48" s="16">
        <v>2.15</v>
      </c>
      <c r="H48" s="16">
        <v>3.1</v>
      </c>
      <c r="I48" s="16">
        <v>4.03</v>
      </c>
      <c r="J48" s="17">
        <v>4.37</v>
      </c>
    </row>
    <row r="49" spans="2:10" ht="57.75" customHeight="1" thickBot="1">
      <c r="B49" s="18"/>
      <c r="C49" s="1141" t="s">
        <v>5</v>
      </c>
      <c r="D49" s="1141"/>
      <c r="E49" s="1142"/>
      <c r="F49" s="19">
        <v>2.38</v>
      </c>
      <c r="G49" s="20">
        <v>9.4700000000000006</v>
      </c>
      <c r="H49" s="20">
        <v>0.93</v>
      </c>
      <c r="I49" s="20">
        <v>2.59</v>
      </c>
      <c r="J49" s="21">
        <v>0.41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530</v>
      </c>
      <c r="D34" s="1149"/>
      <c r="E34" s="1150"/>
      <c r="F34" s="32" t="s">
        <v>531</v>
      </c>
      <c r="G34" s="33" t="s">
        <v>532</v>
      </c>
      <c r="H34" s="33" t="s">
        <v>531</v>
      </c>
      <c r="I34" s="33" t="s">
        <v>532</v>
      </c>
      <c r="J34" s="34" t="s">
        <v>533</v>
      </c>
      <c r="K34" s="22"/>
      <c r="L34" s="22"/>
      <c r="M34" s="22"/>
      <c r="N34" s="22"/>
      <c r="O34" s="22"/>
      <c r="P34" s="22"/>
    </row>
    <row r="35" spans="1:16" ht="39" customHeight="1">
      <c r="A35" s="22"/>
      <c r="B35" s="35"/>
      <c r="C35" s="1143" t="s">
        <v>534</v>
      </c>
      <c r="D35" s="1144"/>
      <c r="E35" s="1145"/>
      <c r="F35" s="36" t="s">
        <v>535</v>
      </c>
      <c r="G35" s="37" t="s">
        <v>536</v>
      </c>
      <c r="H35" s="37" t="s">
        <v>537</v>
      </c>
      <c r="I35" s="37" t="s">
        <v>536</v>
      </c>
      <c r="J35" s="38" t="s">
        <v>538</v>
      </c>
      <c r="K35" s="22"/>
      <c r="L35" s="22"/>
      <c r="M35" s="22"/>
      <c r="N35" s="22"/>
      <c r="O35" s="22"/>
      <c r="P35" s="22"/>
    </row>
    <row r="36" spans="1:16" ht="39" customHeight="1">
      <c r="A36" s="22"/>
      <c r="B36" s="35"/>
      <c r="C36" s="1143" t="s">
        <v>539</v>
      </c>
      <c r="D36" s="1144"/>
      <c r="E36" s="1145"/>
      <c r="F36" s="36" t="s">
        <v>540</v>
      </c>
      <c r="G36" s="37" t="s">
        <v>541</v>
      </c>
      <c r="H36" s="37" t="s">
        <v>542</v>
      </c>
      <c r="I36" s="37" t="s">
        <v>543</v>
      </c>
      <c r="J36" s="38" t="s">
        <v>543</v>
      </c>
      <c r="K36" s="22"/>
      <c r="L36" s="22"/>
      <c r="M36" s="22"/>
      <c r="N36" s="22"/>
      <c r="O36" s="22"/>
      <c r="P36" s="22"/>
    </row>
    <row r="37" spans="1:16" ht="39" customHeight="1">
      <c r="A37" s="22"/>
      <c r="B37" s="35"/>
      <c r="C37" s="1143" t="s">
        <v>544</v>
      </c>
      <c r="D37" s="1144"/>
      <c r="E37" s="1145"/>
      <c r="F37" s="36">
        <v>3.85</v>
      </c>
      <c r="G37" s="37">
        <v>4.21</v>
      </c>
      <c r="H37" s="37">
        <v>5.62</v>
      </c>
      <c r="I37" s="37">
        <v>6.28</v>
      </c>
      <c r="J37" s="38">
        <v>6.63</v>
      </c>
      <c r="K37" s="22"/>
      <c r="L37" s="22"/>
      <c r="M37" s="22"/>
      <c r="N37" s="22"/>
      <c r="O37" s="22"/>
      <c r="P37" s="22"/>
    </row>
    <row r="38" spans="1:16" ht="39" customHeight="1">
      <c r="A38" s="22"/>
      <c r="B38" s="35"/>
      <c r="C38" s="1143" t="s">
        <v>545</v>
      </c>
      <c r="D38" s="1144"/>
      <c r="E38" s="1145"/>
      <c r="F38" s="36">
        <v>9.08</v>
      </c>
      <c r="G38" s="37">
        <v>8.7799999999999994</v>
      </c>
      <c r="H38" s="37">
        <v>8.69</v>
      </c>
      <c r="I38" s="37">
        <v>5.22</v>
      </c>
      <c r="J38" s="38">
        <v>6.24</v>
      </c>
      <c r="K38" s="22"/>
      <c r="L38" s="22"/>
      <c r="M38" s="22"/>
      <c r="N38" s="22"/>
      <c r="O38" s="22"/>
      <c r="P38" s="22"/>
    </row>
    <row r="39" spans="1:16" ht="39" customHeight="1">
      <c r="A39" s="22"/>
      <c r="B39" s="35"/>
      <c r="C39" s="1143" t="s">
        <v>546</v>
      </c>
      <c r="D39" s="1144"/>
      <c r="E39" s="1145"/>
      <c r="F39" s="36">
        <v>0.68</v>
      </c>
      <c r="G39" s="37">
        <v>0.19</v>
      </c>
      <c r="H39" s="37">
        <v>0.2</v>
      </c>
      <c r="I39" s="37">
        <v>0.64</v>
      </c>
      <c r="J39" s="38">
        <v>0.63</v>
      </c>
      <c r="K39" s="22"/>
      <c r="L39" s="22"/>
      <c r="M39" s="22"/>
      <c r="N39" s="22"/>
      <c r="O39" s="22"/>
      <c r="P39" s="22"/>
    </row>
    <row r="40" spans="1:16" ht="39" customHeight="1">
      <c r="A40" s="22"/>
      <c r="B40" s="35"/>
      <c r="C40" s="1143" t="s">
        <v>547</v>
      </c>
      <c r="D40" s="1144"/>
      <c r="E40" s="1145"/>
      <c r="F40" s="36">
        <v>0.33</v>
      </c>
      <c r="G40" s="37">
        <v>0.16</v>
      </c>
      <c r="H40" s="37">
        <v>0.06</v>
      </c>
      <c r="I40" s="37">
        <v>0.33</v>
      </c>
      <c r="J40" s="38">
        <v>0.28999999999999998</v>
      </c>
      <c r="K40" s="22"/>
      <c r="L40" s="22"/>
      <c r="M40" s="22"/>
      <c r="N40" s="22"/>
      <c r="O40" s="22"/>
      <c r="P40" s="22"/>
    </row>
    <row r="41" spans="1:16" ht="39" customHeight="1">
      <c r="A41" s="22"/>
      <c r="B41" s="35"/>
      <c r="C41" s="1143" t="s">
        <v>548</v>
      </c>
      <c r="D41" s="1144"/>
      <c r="E41" s="1145"/>
      <c r="F41" s="36">
        <v>2.54</v>
      </c>
      <c r="G41" s="37">
        <v>1.27</v>
      </c>
      <c r="H41" s="37">
        <v>1.3</v>
      </c>
      <c r="I41" s="37">
        <v>0.61</v>
      </c>
      <c r="J41" s="38">
        <v>0.13</v>
      </c>
      <c r="K41" s="22"/>
      <c r="L41" s="22"/>
      <c r="M41" s="22"/>
      <c r="N41" s="22"/>
      <c r="O41" s="22"/>
      <c r="P41" s="22"/>
    </row>
    <row r="42" spans="1:16" ht="39" customHeight="1">
      <c r="A42" s="22"/>
      <c r="B42" s="39"/>
      <c r="C42" s="1143" t="s">
        <v>549</v>
      </c>
      <c r="D42" s="1144"/>
      <c r="E42" s="1145"/>
      <c r="F42" s="36" t="s">
        <v>550</v>
      </c>
      <c r="G42" s="37" t="s">
        <v>485</v>
      </c>
      <c r="H42" s="37" t="s">
        <v>485</v>
      </c>
      <c r="I42" s="37" t="s">
        <v>485</v>
      </c>
      <c r="J42" s="38" t="s">
        <v>485</v>
      </c>
      <c r="K42" s="22"/>
      <c r="L42" s="22"/>
      <c r="M42" s="22"/>
      <c r="N42" s="22"/>
      <c r="O42" s="22"/>
      <c r="P42" s="22"/>
    </row>
    <row r="43" spans="1:16" ht="39" customHeight="1" thickBot="1">
      <c r="A43" s="22"/>
      <c r="B43" s="40"/>
      <c r="C43" s="1146" t="s">
        <v>551</v>
      </c>
      <c r="D43" s="1147"/>
      <c r="E43" s="1148"/>
      <c r="F43" s="41">
        <v>0.31</v>
      </c>
      <c r="G43" s="42">
        <v>0.19</v>
      </c>
      <c r="H43" s="42">
        <v>0.04</v>
      </c>
      <c r="I43" s="42">
        <v>7.0000000000000007E-2</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80" zoomScaleNormal="80"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6726</v>
      </c>
      <c r="L45" s="60">
        <v>6124</v>
      </c>
      <c r="M45" s="60">
        <v>5670</v>
      </c>
      <c r="N45" s="60">
        <v>5909</v>
      </c>
      <c r="O45" s="61">
        <v>5789</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517</v>
      </c>
      <c r="L48" s="64">
        <v>519</v>
      </c>
      <c r="M48" s="64">
        <v>575</v>
      </c>
      <c r="N48" s="64">
        <v>552</v>
      </c>
      <c r="O48" s="65">
        <v>576</v>
      </c>
      <c r="P48" s="48"/>
      <c r="Q48" s="48"/>
      <c r="R48" s="48"/>
      <c r="S48" s="48"/>
      <c r="T48" s="48"/>
      <c r="U48" s="48"/>
    </row>
    <row r="49" spans="1:21" ht="30.75" customHeight="1">
      <c r="A49" s="48"/>
      <c r="B49" s="1161"/>
      <c r="C49" s="1162"/>
      <c r="D49" s="62"/>
      <c r="E49" s="1153" t="s">
        <v>16</v>
      </c>
      <c r="F49" s="1153"/>
      <c r="G49" s="1153"/>
      <c r="H49" s="1153"/>
      <c r="I49" s="1153"/>
      <c r="J49" s="1154"/>
      <c r="K49" s="63">
        <v>1309</v>
      </c>
      <c r="L49" s="64">
        <v>593</v>
      </c>
      <c r="M49" s="64">
        <v>467</v>
      </c>
      <c r="N49" s="64">
        <v>424</v>
      </c>
      <c r="O49" s="65">
        <v>427</v>
      </c>
      <c r="P49" s="48"/>
      <c r="Q49" s="48"/>
      <c r="R49" s="48"/>
      <c r="S49" s="48"/>
      <c r="T49" s="48"/>
      <c r="U49" s="48"/>
    </row>
    <row r="50" spans="1:21" ht="30.75" customHeight="1">
      <c r="A50" s="48"/>
      <c r="B50" s="1161"/>
      <c r="C50" s="1162"/>
      <c r="D50" s="62"/>
      <c r="E50" s="1153" t="s">
        <v>17</v>
      </c>
      <c r="F50" s="1153"/>
      <c r="G50" s="1153"/>
      <c r="H50" s="1153"/>
      <c r="I50" s="1153"/>
      <c r="J50" s="1154"/>
      <c r="K50" s="63">
        <v>21</v>
      </c>
      <c r="L50" s="64">
        <v>19</v>
      </c>
      <c r="M50" s="64">
        <v>123</v>
      </c>
      <c r="N50" s="64">
        <v>120</v>
      </c>
      <c r="O50" s="65">
        <v>18</v>
      </c>
      <c r="P50" s="48"/>
      <c r="Q50" s="48"/>
      <c r="R50" s="48"/>
      <c r="S50" s="48"/>
      <c r="T50" s="48"/>
      <c r="U50" s="48"/>
    </row>
    <row r="51" spans="1:21" ht="30.75" customHeight="1">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c r="A52" s="48"/>
      <c r="B52" s="1151" t="s">
        <v>19</v>
      </c>
      <c r="C52" s="1152"/>
      <c r="D52" s="66"/>
      <c r="E52" s="1153" t="s">
        <v>20</v>
      </c>
      <c r="F52" s="1153"/>
      <c r="G52" s="1153"/>
      <c r="H52" s="1153"/>
      <c r="I52" s="1153"/>
      <c r="J52" s="1154"/>
      <c r="K52" s="63">
        <v>4961</v>
      </c>
      <c r="L52" s="64">
        <v>4573</v>
      </c>
      <c r="M52" s="64">
        <v>4505</v>
      </c>
      <c r="N52" s="64">
        <v>4609</v>
      </c>
      <c r="O52" s="65">
        <v>4633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3612</v>
      </c>
      <c r="L53" s="69">
        <v>2682</v>
      </c>
      <c r="M53" s="69">
        <v>2330</v>
      </c>
      <c r="N53" s="69">
        <v>2396</v>
      </c>
      <c r="O53" s="70">
        <v>2177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2015-04-13T00:15:28Z</cp:lastPrinted>
  <dcterms:created xsi:type="dcterms:W3CDTF">2015-02-17T07:20:36Z</dcterms:created>
  <dcterms:modified xsi:type="dcterms:W3CDTF">2015-05-08T01:09:10Z</dcterms:modified>
  <cp:category/>
</cp:coreProperties>
</file>