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O35" i="10"/>
  <c r="BW35" i="10"/>
  <c r="CO34" i="10"/>
  <c r="BW34" i="10"/>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alcChain>
</file>

<file path=xl/sharedStrings.xml><?xml version="1.0" encoding="utf-8"?>
<sst xmlns="http://schemas.openxmlformats.org/spreadsheetml/2006/main" count="1177" uniqueCount="614">
  <si>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</si>
  <si>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</si>
  <si>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</si>
  <si>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</si>
  <si>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</si>
  <si>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</si>
  <si>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</si>
  <si>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</si>
  <si>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</si>
  <si>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</si>
  <si>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</si>
  <si>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</si>
  <si>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</si>
  <si>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</si>
  <si>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</si>
  <si>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</si>
  <si>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</si>
  <si>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</si>
  <si>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</si>
  <si>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</si>
  <si>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</si>
  <si>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</si>
  <si>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</si>
  <si>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</si>
  <si>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</si>
  <si>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</si>
  <si>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</si>
  <si>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</si>
  <si>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</si>
  <si>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</si>
  <si>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</si>
  <si>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</si>
  <si>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</si>
  <si>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</si>
  <si>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</si>
  <si>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</si>
  <si>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</si>
  <si>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</si>
  <si>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</si>
  <si>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</si>
  <si>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</si>
  <si>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</si>
  <si>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</si>
  <si>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</si>
  <si>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</si>
  <si>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</si>
  <si>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</si>
  <si>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</si>
  <si>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</si>
  <si>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</si>
  <si>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</si>
  <si>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</si>
  <si>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</si>
  <si>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</si>
  <si>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</si>
  <si>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</si>
  <si>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</si>
  <si>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</si>
  <si>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</si>
  <si>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</si>
  <si>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</si>
  <si>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</si>
  <si>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</si>
  <si>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</si>
  <si>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</si>
  <si>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</si>
  <si>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</si>
  <si>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</si>
  <si>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</si>
  <si>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</si>
  <si>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</si>
  <si>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</si>
  <si>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</si>
  <si>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</si>
  <si>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</si>
  <si>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</si>
  <si>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</si>
  <si>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</si>
  <si>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</si>
  <si>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</si>
  <si>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</si>
  <si>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</si>
  <si>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</si>
  <si>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</si>
  <si>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</si>
  <si>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</si>
  <si>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</si>
  <si>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</si>
  <si>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</si>
  <si>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</si>
  <si>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</si>
  <si>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</si>
  <si>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</si>
  <si>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</si>
  <si>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</si>
  <si>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</si>
  <si>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</si>
  <si>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</si>
  <si>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</si>
  <si>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</si>
  <si>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</si>
  <si>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</si>
  <si>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</si>
  <si>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</si>
  <si>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</si>
  <si>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</si>
  <si>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</si>
  <si>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</si>
  <si>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</si>
  <si>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</si>
  <si>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</si>
  <si>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</si>
  <si>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</si>
  <si>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</si>
  <si>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</si>
  <si>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</si>
  <si>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</si>
  <si>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</si>
  <si>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</si>
  <si>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</si>
  <si>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</si>
  <si>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</si>
  <si>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</si>
  <si>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</si>
  <si>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</si>
  <si>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</si>
  <si>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</si>
  <si>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</si>
  <si>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</si>
  <si>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</si>
  <si>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</si>
  <si>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</si>
  <si>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</si>
  <si>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</si>
  <si>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</si>
  <si>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</si>
  <si>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</si>
  <si>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</si>
  <si>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</si>
  <si>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</si>
  <si>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</si>
  <si>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</si>
  <si>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</si>
  <si>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</si>
  <si>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</si>
  <si>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</si>
  <si>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</si>
  <si>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</si>
  <si>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</si>
  <si>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</si>
  <si>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</si>
  <si>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</si>
  <si>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</si>
  <si>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</si>
  <si>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</si>
  <si>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</si>
  <si>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</si>
  <si>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</si>
  <si>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</si>
  <si>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</si>
  <si>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</si>
  <si>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</si>
  <si>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</si>
  <si>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</si>
  <si>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</si>
  <si>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</si>
  <si>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</si>
  <si>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</si>
  <si>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</si>
  <si>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</si>
  <si>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</si>
  <si>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</si>
  <si>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</si>
  <si>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</si>
  <si>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</si>
  <si>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</si>
  <si>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</si>
  <si>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</si>
  <si>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</si>
  <si>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</si>
  <si>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</si>
  <si>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</si>
  <si>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</si>
  <si>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</si>
  <si>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</si>
  <si>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</si>
  <si>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</si>
  <si>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</si>
  <si>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</si>
  <si>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</si>
  <si>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</si>
  <si>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</si>
  <si>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</si>
  <si>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</si>
  <si>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</si>
  <si>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</si>
  <si>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</si>
  <si>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</si>
  <si>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</si>
  <si>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</si>
  <si>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</si>
  <si>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</si>
  <si>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</si>
  <si>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</si>
  <si>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</si>
  <si>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</si>
  <si>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</si>
  <si>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</si>
  <si>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</si>
  <si>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</si>
  <si>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</si>
  <si>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</si>
  <si>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和歌山県那智勝浦町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</si>
  <si>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</si>
  <si>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</si>
  <si>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</si>
  <si>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</si>
  <si>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</si>
  <si>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</si>
  <si>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</si>
  <si>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</si>
  <si>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</si>
  <si>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</si>
  <si>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</si>
  <si>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</si>
  <si>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</si>
  <si>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</si>
  <si>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</si>
  <si>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</si>
  <si>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</si>
  <si>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</si>
  <si>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</si>
  <si>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</si>
  <si>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</si>
  <si>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</si>
  <si>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</si>
  <si>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</si>
  <si>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</si>
  <si>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</si>
  <si>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</si>
  <si>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</si>
  <si>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</si>
  <si>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</si>
  <si>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</si>
  <si>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</si>
  <si>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</si>
  <si>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</si>
  <si>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</si>
  <si>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</si>
  <si>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</si>
  <si>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</si>
  <si>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</si>
  <si>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</si>
  <si>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</si>
  <si>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</si>
  <si>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</si>
  <si>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</si>
  <si>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</si>
  <si>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</si>
  <si>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</si>
  <si>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</si>
  <si>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</si>
  <si>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</si>
  <si>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</si>
  <si>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</si>
  <si>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</si>
  <si>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</si>
  <si>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</si>
  <si>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</si>
  <si>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</si>
  <si>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</si>
  <si>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</si>
  <si>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</si>
  <si>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</si>
  <si>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</si>
  <si>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</si>
  <si>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</si>
  <si>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</si>
  <si>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</si>
  <si>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</si>
  <si>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</si>
  <si>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</si>
  <si>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</si>
  <si>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</si>
  <si>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</si>
  <si>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</si>
  <si>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</si>
  <si>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</si>
  <si>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</si>
  <si>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</si>
  <si>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</si>
  <si>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</si>
  <si>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</si>
  <si>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</si>
  <si>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</si>
  <si>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</si>
  <si>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</si>
  <si>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</si>
  <si>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</si>
  <si>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</si>
  <si>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</si>
  <si>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</si>
  <si>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</si>
  <si>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</si>
  <si>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</si>
  <si>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</si>
  <si>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</si>
  <si>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</si>
  <si>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</si>
  <si>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</si>
  <si>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</si>
  <si>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</si>
  <si>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</si>
  <si>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</si>
  <si>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</si>
  <si>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</si>
  <si>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</si>
  <si>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</si>
  <si>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</si>
  <si>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</si>
  <si>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</si>
  <si>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</si>
  <si>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</si>
  <si>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</si>
  <si>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</si>
  <si>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</si>
  <si>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</si>
  <si>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</si>
  <si>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</si>
  <si>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</si>
  <si>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</si>
  <si>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</si>
  <si>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</si>
  <si>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</si>
  <si>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</si>
  <si>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</si>
  <si>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</si>
  <si>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</si>
  <si>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</si>
  <si>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</si>
  <si>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</si>
  <si>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</si>
  <si>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</si>
  <si>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</si>
  <si>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</si>
  <si>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</si>
  <si>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</si>
  <si>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</si>
  <si>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</si>
  <si>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</si>
  <si>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</si>
  <si>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</si>
  <si>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</si>
  <si>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</si>
  <si>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</si>
  <si>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</si>
  <si>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</si>
  <si>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</si>
  <si>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</si>
  <si>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</si>
  <si>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</si>
  <si>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</si>
  <si>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</si>
  <si>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</si>
  <si>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</si>
  <si>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</si>
  <si>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</si>
  <si>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</si>
  <si>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和歌山県那智勝浦町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</si>
  <si>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</si>
  <si>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</si>
  <si>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</si>
  <si>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</si>
  <si>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</si>
  <si>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</si>
  <si>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</si>
  <si>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</si>
  <si>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</si>
  <si>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</si>
  <si>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</si>
  <si>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</si>
  <si>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</si>
  <si>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</si>
  <si>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</si>
  <si>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</si>
  <si>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</si>
  <si>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</si>
  <si>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</si>
  <si>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</si>
  <si>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土地取得事業費特別会計</t>
    <phoneticPr fontId="5"/>
  </si>
  <si>
    <t>-</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</si>
  <si>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</si>
  <si>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</si>
  <si>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</si>
  <si>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</si>
  <si>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</si>
  <si>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</si>
  <si>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</si>
  <si>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</si>
  <si>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</si>
  <si>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</si>
  <si>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</si>
  <si>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</si>
  <si>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</si>
  <si>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</si>
  <si>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</si>
  <si>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</si>
  <si>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</si>
  <si>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</si>
  <si>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</si>
  <si>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</si>
  <si>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</si>
  <si>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</si>
  <si>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下水道事業費特別会計</t>
    <phoneticPr fontId="5"/>
  </si>
  <si>
    <t>法非適用企業</t>
    <phoneticPr fontId="5"/>
  </si>
  <si>
    <t>勝浦地方卸売市場事業費特別会計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</si>
  <si>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</si>
  <si>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</si>
  <si>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</si>
  <si>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</si>
  <si>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</si>
  <si>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</si>
  <si>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</si>
  <si>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</si>
  <si>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</si>
  <si>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</si>
  <si>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</si>
  <si>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</si>
  <si>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</si>
  <si>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</si>
  <si>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</si>
  <si>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</si>
  <si>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</si>
  <si>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</si>
  <si>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</si>
  <si>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</si>
  <si>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</si>
  <si>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</si>
  <si>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</si>
  <si>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</si>
  <si>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</si>
  <si>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</si>
  <si>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</si>
  <si>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</si>
  <si>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</si>
  <si>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</si>
  <si>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</si>
  <si>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</si>
  <si>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</si>
  <si>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</si>
  <si>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</si>
  <si>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</si>
  <si>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</si>
  <si>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</si>
  <si>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</si>
  <si>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</si>
  <si>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</si>
  <si>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</si>
  <si>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</si>
  <si>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</si>
  <si>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</si>
  <si>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</si>
  <si>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</si>
  <si>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</si>
  <si>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</si>
  <si>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</si>
  <si>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</si>
  <si>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</si>
  <si>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</si>
  <si>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</si>
  <si>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</si>
  <si>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</si>
  <si>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</si>
  <si>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</si>
  <si>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</si>
  <si>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</si>
  <si>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</si>
  <si>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通所介護事業費特別会計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</si>
  <si>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</si>
  <si>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</si>
  <si>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</si>
  <si>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</si>
  <si>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</si>
  <si>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</si>
  <si>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</si>
  <si>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</si>
  <si>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</si>
  <si>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</si>
  <si>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</si>
  <si>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</si>
  <si>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</si>
  <si>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</si>
  <si>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</si>
  <si>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</si>
  <si>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</si>
  <si>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</si>
  <si>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</si>
  <si>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</si>
  <si>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</si>
  <si>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</si>
  <si>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</si>
  <si>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</si>
  <si>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</si>
  <si>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</si>
  <si>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</si>
  <si>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</si>
  <si>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</si>
  <si>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</si>
  <si>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</si>
  <si>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</si>
  <si>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</si>
  <si>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</si>
  <si>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</si>
  <si>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</si>
  <si>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</si>
  <si>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</si>
  <si>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</si>
  <si>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</si>
  <si>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</si>
  <si>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</si>
  <si>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</si>
  <si>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</si>
  <si>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</si>
  <si>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</si>
  <si>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</si>
  <si>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</si>
  <si>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</si>
  <si>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</si>
  <si>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</si>
  <si>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</si>
  <si>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</si>
  <si>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</si>
  <si>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</si>
  <si>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</si>
  <si>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</si>
  <si>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</si>
  <si>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</si>
  <si>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</si>
  <si>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</si>
  <si>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</si>
  <si>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</si>
  <si>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</si>
  <si>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</si>
  <si>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</si>
  <si>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</si>
  <si>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</si>
  <si>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</si>
  <si>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</si>
  <si>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</si>
  <si>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</si>
  <si>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</si>
  <si>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</si>
  <si>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</si>
  <si>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</si>
  <si>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</si>
  <si>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</si>
  <si>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</si>
  <si>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</si>
  <si>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</si>
  <si>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</si>
  <si>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</si>
  <si>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</si>
  <si>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</si>
  <si>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</si>
  <si>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</si>
  <si>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2.97</t>
  </si>
  <si>
    <t>▲ 0.33</t>
  </si>
  <si>
    <t>▲ 2.53</t>
  </si>
  <si>
    <t>水道事業会計</t>
  </si>
  <si>
    <t>町立温泉病院事業会計</t>
  </si>
  <si>
    <t>一般会計</t>
  </si>
  <si>
    <t>介護保険事業費特別会計</t>
  </si>
  <si>
    <t>後期高齢者医療事業費特別会計</t>
  </si>
  <si>
    <t>勝浦地方卸売市場事業費特別会計</t>
  </si>
  <si>
    <t>国民健康保険事業費特別会計</t>
  </si>
  <si>
    <t>育英奨学金貸与事業費特別会計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</si>
  <si>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</si>
  <si>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</si>
  <si>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</si>
  <si>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</si>
  <si>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</si>
  <si>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</si>
  <si>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</si>
  <si>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</si>
  <si>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</si>
  <si>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</si>
  <si>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</si>
  <si>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東牟婁郡町村新宮市老人福祉施設事務組合（一般会計）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イッパン</t>
    </rPh>
    <rPh sb="22" eb="24">
      <t>カイケイ</t>
    </rPh>
    <phoneticPr fontId="2"/>
  </si>
  <si>
    <t>東牟婁郡町村新宮市老人福祉施設事務組合（特別会計）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</si>
  <si>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</si>
  <si>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</si>
  <si>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</si>
  <si>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</si>
  <si>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</si>
  <si>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</si>
  <si>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2">
      <t>キナン</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</si>
  <si>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</si>
  <si>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那智の滝源流水資源保全事業基金</t>
    <rPh sb="0" eb="2">
      <t>ナチ</t>
    </rPh>
    <rPh sb="3" eb="4">
      <t>タキ</t>
    </rPh>
    <rPh sb="4" eb="6">
      <t>ゲンリュウ</t>
    </rPh>
    <rPh sb="6" eb="9">
      <t>スイシゲン</t>
    </rPh>
    <rPh sb="9" eb="11">
      <t>ホゼン</t>
    </rPh>
    <rPh sb="11" eb="13">
      <t>ジギョウ</t>
    </rPh>
    <rPh sb="13" eb="15">
      <t>キキン</t>
    </rPh>
    <phoneticPr fontId="5"/>
  </si>
  <si>
    <t>福祉基金</t>
    <rPh sb="0" eb="2">
      <t>フクシ</t>
    </rPh>
    <rPh sb="2" eb="4">
      <t>キキン</t>
    </rPh>
    <phoneticPr fontId="5"/>
  </si>
  <si>
    <t>まちづくり応援基金</t>
    <rPh sb="5" eb="7">
      <t>オウエン</t>
    </rPh>
    <rPh sb="7" eb="9">
      <t>キキン</t>
    </rPh>
    <phoneticPr fontId="5"/>
  </si>
  <si>
    <t>公共施設整備基金</t>
    <rPh sb="0" eb="2">
      <t>コウキョウ</t>
    </rPh>
    <rPh sb="2" eb="4">
      <t>シセツ</t>
    </rPh>
    <rPh sb="4" eb="6">
      <t>セイビ</t>
    </rPh>
    <rPh sb="6" eb="8">
      <t>キキン</t>
    </rPh>
    <phoneticPr fontId="5"/>
  </si>
  <si>
    <t>奨学基金</t>
    <rPh sb="0" eb="2">
      <t>ショウガク</t>
    </rPh>
    <rPh sb="2" eb="4">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</si>
  <si>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</si>
  <si>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</si>
  <si>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</si>
  <si>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</si>
  <si>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</si>
  <si>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実質公債費比率は類似団体の平均値を下回っているが、将来負担比率は過去5年間、類似団体の平均値を上回っている。これは、地方債残高の増加が主な要因と考えられる。
　今後、本町では過疎対策事業やその他大規模事業の実施により、地方債現在高及び公債費が増加するため、将来負担比率及び実質公債費率は悪化する見込みである。新規事業の抑制・分散化や交付税算入率の有利な起債の活用等により、将来負担比率及び実質公債費比率の悪化を抑制する必要がある。</t>
    <rPh sb="33" eb="36">
      <t>カコ</t>
    </rPh>
    <rPh sb="36" eb="38">
      <t>ネンカン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</si>
  <si>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</si>
  <si>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</si>
  <si>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</si>
  <si>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過去5年間、類似団体の平均値を上回っているが、主な要因としては地方債残高の増加が考えられる。また、有形固定資産減価償却率についても類似団体の平均値を上回っており、施設等の老朽化が類似団体と比べると進んでいることが分かる。今後も大規模事業を実施する予定となっており、多額の地方債発行が見込まれるため、将来負担比率の上昇が予想されるが、限られた財源の中で計画的に施設等を更新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</si>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</sst>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8C03-4674-A7D5-FF87F424EE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51832</c:v>
                </c:pt>
                <c:pt idx="1">
                  <c:v>36985</c:v>
                </c:pt>
                <c:pt idx="2">
                  <c:v>109580</c:v>
                </c:pt>
                <c:pt idx="3">
                  <c:v>57624</c:v>
                </c:pt>
                <c:pt idx="4">
                  <c:v>123649</c:v>
                </c:pt>
              </c:numCache>
            </c:numRef>
          </c:val>
          <c:smooth val="0"/>
          <c:extLst>
            <c:ext xmlns:c16="http://schemas.microsoft.com/office/drawing/2014/chart" uri="{C3380CC4-5D6E-409C-BE32-E72D297353CC}">
              <c16:uniqueId val="{00000001-8C03-4674-A7D5-FF87F424EE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3.34</c:v>
                </c:pt>
                <c:pt idx="1">
                  <c:v>1.42</c:v>
                </c:pt>
                <c:pt idx="2">
                  <c:v>2.06</c:v>
                </c:pt>
                <c:pt idx="3">
                  <c:v>2.99</c:v>
                </c:pt>
                <c:pt idx="4">
                  <c:v>1.26</c:v>
                </c:pt>
              </c:numCache>
            </c:numRef>
          </c:val>
          <c:extLst>
            <c:ext xmlns:c16="http://schemas.microsoft.com/office/drawing/2014/chart" uri="{C3380CC4-5D6E-409C-BE32-E72D297353CC}">
              <c16:uniqueId val="{00000000-CAD7-42D0-B9B6-953E27EE34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21.29</c:v>
                </c:pt>
                <c:pt idx="1">
                  <c:v>20.39</c:v>
                </c:pt>
                <c:pt idx="2">
                  <c:v>18.920000000000002</c:v>
                </c:pt>
                <c:pt idx="3">
                  <c:v>19.98</c:v>
                </c:pt>
                <c:pt idx="4">
                  <c:v>17.920000000000002</c:v>
                </c:pt>
              </c:numCache>
            </c:numRef>
          </c:val>
          <c:extLst>
            <c:ext xmlns:c16="http://schemas.microsoft.com/office/drawing/2014/chart" uri="{C3380CC4-5D6E-409C-BE32-E72D297353CC}">
              <c16:uniqueId val="{00000001-CAD7-42D0-B9B6-953E27EE34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0.77</c:v>
                </c:pt>
                <c:pt idx="1">
                  <c:v>-2.97</c:v>
                </c:pt>
                <c:pt idx="2">
                  <c:v>-0.33</c:v>
                </c:pt>
                <c:pt idx="3">
                  <c:v>1.95</c:v>
                </c:pt>
                <c:pt idx="4">
                  <c:v>-2.5299999999999998</c:v>
                </c:pt>
              </c:numCache>
            </c:numRef>
          </c:val>
          <c:smooth val="0"/>
          <c:extLst>
            <c:ext xmlns:c16="http://schemas.microsoft.com/office/drawing/2014/chart" uri="{C3380CC4-5D6E-409C-BE32-E72D297353CC}">
              <c16:uniqueId val="{00000002-CAD7-42D0-B9B6-953E27EE34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C23D-4F7D-92DB-2879D23B33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3D-4F7D-92DB-2879D23B333E}"/>
            </c:ext>
          </c:extLst>
        </c:ser>
        <c:ser>
          <c:idx val="2"/>
          <c:order val="2"/>
          <c:tx>
            <c:strRef>
              <c:f>データシート!$A$29</c:f>
              <c:strCache>
                <c:ptCount val="1"/>
                <c:pt idx="0">
                  <c:v>育英奨学金貸与事業費特別会計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C23D-4F7D-92DB-2879D23B333E}"/>
            </c:ext>
          </c:extLst>
        </c:ser>
        <c:ser>
          <c:idx val="3"/>
          <c:order val="3"/>
          <c:tx>
            <c:strRef>
              <c:f>データシート!$A$30</c:f>
              <c:strCache>
                <c:ptCount val="1"/>
                <c:pt idx="0">
                  <c:v>国民健康保険事業費特別会計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0.38</c:v>
                </c:pt>
                <c:pt idx="2">
                  <c:v>#N/A</c:v>
                </c:pt>
                <c:pt idx="3">
                  <c:v>0.71</c:v>
                </c:pt>
                <c:pt idx="4">
                  <c:v>#N/A</c:v>
                </c:pt>
                <c:pt idx="5">
                  <c:v>0.68</c:v>
                </c:pt>
                <c:pt idx="6">
                  <c:v>#N/A</c:v>
                </c:pt>
                <c:pt idx="7">
                  <c:v>0.17</c:v>
                </c:pt>
                <c:pt idx="8">
                  <c:v>#N/A</c:v>
                </c:pt>
                <c:pt idx="9">
                  <c:v>0.01</c:v>
                </c:pt>
              </c:numCache>
            </c:numRef>
          </c:val>
          <c:extLst>
            <c:ext xmlns:c16="http://schemas.microsoft.com/office/drawing/2014/chart" uri="{C3380CC4-5D6E-409C-BE32-E72D297353CC}">
              <c16:uniqueId val="{00000003-C23D-4F7D-92DB-2879D23B333E}"/>
            </c:ext>
          </c:extLst>
        </c:ser>
        <c:ser>
          <c:idx val="4"/>
          <c:order val="4"/>
          <c:tx>
            <c:strRef>
              <c:f>データシート!$A$31</c:f>
              <c:strCache>
                <c:ptCount val="1"/>
                <c:pt idx="0">
                  <c:v>勝浦地方卸売市場事業費特別会計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0.01</c:v>
                </c:pt>
                <c:pt idx="8">
                  <c:v>#N/A</c:v>
                </c:pt>
                <c:pt idx="9">
                  <c:v>0.02</c:v>
                </c:pt>
              </c:numCache>
            </c:numRef>
          </c:val>
          <c:extLst>
            <c:ext xmlns:c16="http://schemas.microsoft.com/office/drawing/2014/chart" uri="{C3380CC4-5D6E-409C-BE32-E72D297353CC}">
              <c16:uniqueId val="{00000004-C23D-4F7D-92DB-2879D23B333E}"/>
            </c:ext>
          </c:extLst>
        </c:ser>
        <c:ser>
          <c:idx val="5"/>
          <c:order val="5"/>
          <c:tx>
            <c:strRef>
              <c:f>データシート!$A$32</c:f>
              <c:strCache>
                <c:ptCount val="1"/>
                <c:pt idx="0">
                  <c:v>後期高齢者医療事業費特別会計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5-C23D-4F7D-92DB-2879D23B333E}"/>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1.47</c:v>
                </c:pt>
                <c:pt idx="2">
                  <c:v>#N/A</c:v>
                </c:pt>
                <c:pt idx="3">
                  <c:v>0.65</c:v>
                </c:pt>
                <c:pt idx="4">
                  <c:v>#N/A</c:v>
                </c:pt>
                <c:pt idx="5">
                  <c:v>0.39</c:v>
                </c:pt>
                <c:pt idx="6">
                  <c:v>#N/A</c:v>
                </c:pt>
                <c:pt idx="7">
                  <c:v>0.27</c:v>
                </c:pt>
                <c:pt idx="8">
                  <c:v>#N/A</c:v>
                </c:pt>
                <c:pt idx="9">
                  <c:v>0.49</c:v>
                </c:pt>
              </c:numCache>
            </c:numRef>
          </c:val>
          <c:extLst>
            <c:ext xmlns:c16="http://schemas.microsoft.com/office/drawing/2014/chart" uri="{C3380CC4-5D6E-409C-BE32-E72D297353CC}">
              <c16:uniqueId val="{00000006-C23D-4F7D-92DB-2879D23B33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3.31</c:v>
                </c:pt>
                <c:pt idx="2">
                  <c:v>#N/A</c:v>
                </c:pt>
                <c:pt idx="3">
                  <c:v>1.38</c:v>
                </c:pt>
                <c:pt idx="4">
                  <c:v>#N/A</c:v>
                </c:pt>
                <c:pt idx="5">
                  <c:v>2.0499999999999998</c:v>
                </c:pt>
                <c:pt idx="6">
                  <c:v>#N/A</c:v>
                </c:pt>
                <c:pt idx="7">
                  <c:v>2.97</c:v>
                </c:pt>
                <c:pt idx="8">
                  <c:v>#N/A</c:v>
                </c:pt>
                <c:pt idx="9">
                  <c:v>1.25</c:v>
                </c:pt>
              </c:numCache>
            </c:numRef>
          </c:val>
          <c:extLst>
            <c:ext xmlns:c16="http://schemas.microsoft.com/office/drawing/2014/chart" uri="{C3380CC4-5D6E-409C-BE32-E72D297353CC}">
              <c16:uniqueId val="{00000007-C23D-4F7D-92DB-2879D23B333E}"/>
            </c:ext>
          </c:extLst>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10.44</c:v>
                </c:pt>
                <c:pt idx="2">
                  <c:v>#N/A</c:v>
                </c:pt>
                <c:pt idx="3">
                  <c:v>5</c:v>
                </c:pt>
                <c:pt idx="4">
                  <c:v>#N/A</c:v>
                </c:pt>
                <c:pt idx="5">
                  <c:v>4.3899999999999997</c:v>
                </c:pt>
                <c:pt idx="6">
                  <c:v>#N/A</c:v>
                </c:pt>
                <c:pt idx="7">
                  <c:v>3.59</c:v>
                </c:pt>
                <c:pt idx="8">
                  <c:v>#N/A</c:v>
                </c:pt>
                <c:pt idx="9">
                  <c:v>5.9</c:v>
                </c:pt>
              </c:numCache>
            </c:numRef>
          </c:val>
          <c:extLst>
            <c:ext xmlns:c16="http://schemas.microsoft.com/office/drawing/2014/chart" uri="{C3380CC4-5D6E-409C-BE32-E72D297353CC}">
              <c16:uniqueId val="{00000008-C23D-4F7D-92DB-2879D23B33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10.47</c:v>
                </c:pt>
                <c:pt idx="2">
                  <c:v>#N/A</c:v>
                </c:pt>
                <c:pt idx="3">
                  <c:v>12.46</c:v>
                </c:pt>
                <c:pt idx="4">
                  <c:v>#N/A</c:v>
                </c:pt>
                <c:pt idx="5">
                  <c:v>11.75</c:v>
                </c:pt>
                <c:pt idx="6">
                  <c:v>#N/A</c:v>
                </c:pt>
                <c:pt idx="7">
                  <c:v>11.04</c:v>
                </c:pt>
                <c:pt idx="8">
                  <c:v>#N/A</c:v>
                </c:pt>
                <c:pt idx="9">
                  <c:v>9.99</c:v>
                </c:pt>
              </c:numCache>
            </c:numRef>
          </c:val>
          <c:extLst>
            <c:ext xmlns:c16="http://schemas.microsoft.com/office/drawing/2014/chart" uri="{C3380CC4-5D6E-409C-BE32-E72D297353CC}">
              <c16:uniqueId val="{00000009-C23D-4F7D-92DB-2879D23B33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596</c:v>
                </c:pt>
                <c:pt idx="5">
                  <c:v>601</c:v>
                </c:pt>
                <c:pt idx="8">
                  <c:v>675</c:v>
                </c:pt>
                <c:pt idx="11">
                  <c:v>700</c:v>
                </c:pt>
                <c:pt idx="14">
                  <c:v>741</c:v>
                </c:pt>
              </c:numCache>
            </c:numRef>
          </c:val>
          <c:extLst>
            <c:ext xmlns:c16="http://schemas.microsoft.com/office/drawing/2014/chart" uri="{C3380CC4-5D6E-409C-BE32-E72D297353CC}">
              <c16:uniqueId val="{00000000-4F7E-4CCF-98C1-EDEAAB4E0F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E-4CCF-98C1-EDEAAB4E0F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105</c:v>
                </c:pt>
                <c:pt idx="3">
                  <c:v>0</c:v>
                </c:pt>
                <c:pt idx="6">
                  <c:v>0</c:v>
                </c:pt>
                <c:pt idx="9">
                  <c:v>0</c:v>
                </c:pt>
                <c:pt idx="12">
                  <c:v>0</c:v>
                </c:pt>
              </c:numCache>
            </c:numRef>
          </c:val>
          <c:extLst>
            <c:ext xmlns:c16="http://schemas.microsoft.com/office/drawing/2014/chart" uri="{C3380CC4-5D6E-409C-BE32-E72D297353CC}">
              <c16:uniqueId val="{00000002-4F7E-4CCF-98C1-EDEAAB4E0F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7E-4CCF-98C1-EDEAAB4E0F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c:v>
                </c:pt>
                <c:pt idx="3">
                  <c:v>52</c:v>
                </c:pt>
                <c:pt idx="6">
                  <c:v>69</c:v>
                </c:pt>
                <c:pt idx="9">
                  <c:v>95</c:v>
                </c:pt>
                <c:pt idx="12">
                  <c:v>146</c:v>
                </c:pt>
              </c:numCache>
            </c:numRef>
          </c:val>
          <c:extLst>
            <c:ext xmlns:c16="http://schemas.microsoft.com/office/drawing/2014/chart" uri="{C3380CC4-5D6E-409C-BE32-E72D297353CC}">
              <c16:uniqueId val="{00000004-4F7E-4CCF-98C1-EDEAAB4E0F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E-4CCF-98C1-EDEAAB4E0F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E-4CCF-98C1-EDEAAB4E0F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733</c:v>
                </c:pt>
                <c:pt idx="3">
                  <c:v>779</c:v>
                </c:pt>
                <c:pt idx="6">
                  <c:v>901</c:v>
                </c:pt>
                <c:pt idx="9">
                  <c:v>933</c:v>
                </c:pt>
                <c:pt idx="12">
                  <c:v>961</c:v>
                </c:pt>
              </c:numCache>
            </c:numRef>
          </c:val>
          <c:extLst>
            <c:ext xmlns:c16="http://schemas.microsoft.com/office/drawing/2014/chart" uri="{C3380CC4-5D6E-409C-BE32-E72D297353CC}">
              <c16:uniqueId val="{00000007-4F7E-4CCF-98C1-EDEAAB4E0F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290</c:v>
                </c:pt>
                <c:pt idx="2">
                  <c:v>#N/A</c:v>
                </c:pt>
                <c:pt idx="3">
                  <c:v>#N/A</c:v>
                </c:pt>
                <c:pt idx="4">
                  <c:v>230</c:v>
                </c:pt>
                <c:pt idx="5">
                  <c:v>#N/A</c:v>
                </c:pt>
                <c:pt idx="6">
                  <c:v>#N/A</c:v>
                </c:pt>
                <c:pt idx="7">
                  <c:v>295</c:v>
                </c:pt>
                <c:pt idx="8">
                  <c:v>#N/A</c:v>
                </c:pt>
                <c:pt idx="9">
                  <c:v>#N/A</c:v>
                </c:pt>
                <c:pt idx="10">
                  <c:v>328</c:v>
                </c:pt>
                <c:pt idx="11">
                  <c:v>#N/A</c:v>
                </c:pt>
                <c:pt idx="12">
                  <c:v>#N/A</c:v>
                </c:pt>
                <c:pt idx="13">
                  <c:v>366</c:v>
                </c:pt>
                <c:pt idx="14">
                  <c:v>#N/A</c:v>
                </c:pt>
              </c:numCache>
            </c:numRef>
          </c:val>
          <c:smooth val="0"/>
          <c:extLst>
            <c:ext xmlns:c16="http://schemas.microsoft.com/office/drawing/2014/chart" uri="{C3380CC4-5D6E-409C-BE32-E72D297353CC}">
              <c16:uniqueId val="{00000008-4F7E-4CCF-98C1-EDEAAB4E0F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8363</c:v>
                </c:pt>
                <c:pt idx="5">
                  <c:v>9447</c:v>
                </c:pt>
                <c:pt idx="8">
                  <c:v>9646</c:v>
                </c:pt>
                <c:pt idx="11">
                  <c:v>9565</c:v>
                </c:pt>
                <c:pt idx="14">
                  <c:v>10788</c:v>
                </c:pt>
              </c:numCache>
            </c:numRef>
          </c:val>
          <c:extLst>
            <c:ext xmlns:c16="http://schemas.microsoft.com/office/drawing/2014/chart" uri="{C3380CC4-5D6E-409C-BE32-E72D297353CC}">
              <c16:uniqueId val="{00000000-5CE4-4715-BDAE-12F6C09937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c:v>
                </c:pt>
                <c:pt idx="5">
                  <c:v>3</c:v>
                </c:pt>
                <c:pt idx="8">
                  <c:v>1</c:v>
                </c:pt>
                <c:pt idx="11">
                  <c:v>1</c:v>
                </c:pt>
                <c:pt idx="14">
                  <c:v>1</c:v>
                </c:pt>
              </c:numCache>
            </c:numRef>
          </c:val>
          <c:extLst>
            <c:ext xmlns:c16="http://schemas.microsoft.com/office/drawing/2014/chart" uri="{C3380CC4-5D6E-409C-BE32-E72D297353CC}">
              <c16:uniqueId val="{00000001-5CE4-4715-BDAE-12F6C09937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3891</c:v>
                </c:pt>
                <c:pt idx="5">
                  <c:v>4214</c:v>
                </c:pt>
                <c:pt idx="8">
                  <c:v>4336</c:v>
                </c:pt>
                <c:pt idx="11">
                  <c:v>4371</c:v>
                </c:pt>
                <c:pt idx="14">
                  <c:v>4244</c:v>
                </c:pt>
              </c:numCache>
            </c:numRef>
          </c:val>
          <c:extLst>
            <c:ext xmlns:c16="http://schemas.microsoft.com/office/drawing/2014/chart" uri="{C3380CC4-5D6E-409C-BE32-E72D297353CC}">
              <c16:uniqueId val="{00000002-5CE4-4715-BDAE-12F6C09937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E4-4715-BDAE-12F6C09937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E4-4715-BDAE-12F6C09937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E4-4715-BDAE-12F6C09937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1409</c:v>
                </c:pt>
                <c:pt idx="3">
                  <c:v>1261</c:v>
                </c:pt>
                <c:pt idx="6">
                  <c:v>1160</c:v>
                </c:pt>
                <c:pt idx="9">
                  <c:v>1193</c:v>
                </c:pt>
                <c:pt idx="12">
                  <c:v>1129</c:v>
                </c:pt>
              </c:numCache>
            </c:numRef>
          </c:val>
          <c:extLst>
            <c:ext xmlns:c16="http://schemas.microsoft.com/office/drawing/2014/chart" uri="{C3380CC4-5D6E-409C-BE32-E72D297353CC}">
              <c16:uniqueId val="{00000006-5CE4-4715-BDAE-12F6C09937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210</c:v>
                </c:pt>
                <c:pt idx="3">
                  <c:v>210</c:v>
                </c:pt>
                <c:pt idx="6">
                  <c:v>208</c:v>
                </c:pt>
                <c:pt idx="9">
                  <c:v>200</c:v>
                </c:pt>
                <c:pt idx="12">
                  <c:v>192</c:v>
                </c:pt>
              </c:numCache>
            </c:numRef>
          </c:val>
          <c:extLst>
            <c:ext xmlns:c16="http://schemas.microsoft.com/office/drawing/2014/chart" uri="{C3380CC4-5D6E-409C-BE32-E72D297353CC}">
              <c16:uniqueId val="{00000007-5CE4-4715-BDAE-12F6C09937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1102</c:v>
                </c:pt>
                <c:pt idx="3">
                  <c:v>2097</c:v>
                </c:pt>
                <c:pt idx="6">
                  <c:v>1999</c:v>
                </c:pt>
                <c:pt idx="9">
                  <c:v>1820</c:v>
                </c:pt>
                <c:pt idx="12">
                  <c:v>1650</c:v>
                </c:pt>
              </c:numCache>
            </c:numRef>
          </c:val>
          <c:extLst>
            <c:ext xmlns:c16="http://schemas.microsoft.com/office/drawing/2014/chart" uri="{C3380CC4-5D6E-409C-BE32-E72D297353CC}">
              <c16:uniqueId val="{00000008-5CE4-4715-BDAE-12F6C09937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E4-4715-BDAE-12F6C09937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10999</c:v>
                </c:pt>
                <c:pt idx="3">
                  <c:v>12222</c:v>
                </c:pt>
                <c:pt idx="6">
                  <c:v>12399</c:v>
                </c:pt>
                <c:pt idx="9">
                  <c:v>12299</c:v>
                </c:pt>
                <c:pt idx="12">
                  <c:v>13258</c:v>
                </c:pt>
              </c:numCache>
            </c:numRef>
          </c:val>
          <c:extLst>
            <c:ext xmlns:c16="http://schemas.microsoft.com/office/drawing/2014/chart" uri="{C3380CC4-5D6E-409C-BE32-E72D297353CC}">
              <c16:uniqueId val="{0000000A-5CE4-4715-BDAE-12F6C09937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1461</c:v>
                </c:pt>
                <c:pt idx="2">
                  <c:v>#N/A</c:v>
                </c:pt>
                <c:pt idx="3">
                  <c:v>#N/A</c:v>
                </c:pt>
                <c:pt idx="4">
                  <c:v>2125</c:v>
                </c:pt>
                <c:pt idx="5">
                  <c:v>#N/A</c:v>
                </c:pt>
                <c:pt idx="6">
                  <c:v>#N/A</c:v>
                </c:pt>
                <c:pt idx="7">
                  <c:v>1783</c:v>
                </c:pt>
                <c:pt idx="8">
                  <c:v>#N/A</c:v>
                </c:pt>
                <c:pt idx="9">
                  <c:v>#N/A</c:v>
                </c:pt>
                <c:pt idx="10">
                  <c:v>1574</c:v>
                </c:pt>
                <c:pt idx="11">
                  <c:v>#N/A</c:v>
                </c:pt>
                <c:pt idx="12">
                  <c:v>#N/A</c:v>
                </c:pt>
                <c:pt idx="13">
                  <c:v>1196</c:v>
                </c:pt>
                <c:pt idx="14">
                  <c:v>#N/A</c:v>
                </c:pt>
              </c:numCache>
            </c:numRef>
          </c:val>
          <c:smooth val="0"/>
          <c:extLst>
            <c:ext xmlns:c16="http://schemas.microsoft.com/office/drawing/2014/chart" uri="{C3380CC4-5D6E-409C-BE32-E72D297353CC}">
              <c16:uniqueId val="{0000000B-5CE4-4715-BDAE-12F6C09937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927</c:v>
                </c:pt>
                <c:pt idx="1">
                  <c:v>978</c:v>
                </c:pt>
                <c:pt idx="2">
                  <c:v>928</c:v>
                </c:pt>
              </c:numCache>
            </c:numRef>
          </c:val>
          <c:extLst>
            <c:ext xmlns:c16="http://schemas.microsoft.com/office/drawing/2014/chart" uri="{C3380CC4-5D6E-409C-BE32-E72D297353CC}">
              <c16:uniqueId val="{00000000-D63B-43BD-B849-04C47E887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1226</c:v>
                </c:pt>
                <c:pt idx="1">
                  <c:v>1227</c:v>
                </c:pt>
                <c:pt idx="2">
                  <c:v>1227</c:v>
                </c:pt>
              </c:numCache>
            </c:numRef>
          </c:val>
          <c:extLst>
            <c:ext xmlns:c16="http://schemas.microsoft.com/office/drawing/2014/chart" uri="{C3380CC4-5D6E-409C-BE32-E72D297353CC}">
              <c16:uniqueId val="{00000001-D63B-43BD-B849-04C47E887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1803</c:v>
                </c:pt>
                <c:pt idx="1">
                  <c:v>1700</c:v>
                </c:pt>
                <c:pt idx="2">
                  <c:v>1540</c:v>
                </c:pt>
              </c:numCache>
            </c:numRef>
          </c:val>
          <c:extLst>
            <c:ext xmlns:c16="http://schemas.microsoft.com/office/drawing/2014/chart" uri="{C3380CC4-5D6E-409C-BE32-E72D297353CC}">
              <c16:uniqueId val="{00000002-D63B-43BD-B849-04C47E887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{F3F3AE54-1DF4-40D1-87F4-245EA57E2A8F}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50B-4BCE-B0C1-6A75BB7B3E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{D4936B75-84A4-4466-9F8E-3532FDE4AD69}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0B-4BCE-B0C1-6A75BB7B3E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{F298BD61-065B-4A80-B829-8B60B6EA5C90}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0B-4BCE-B0C1-6A75BB7B3E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{D0DA1478-2830-47AE-AD51-E4BE2D247C97}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0B-4BCE-B0C1-6A75BB7B3E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{81103349-6004-471E-908D-6EBAFF5A3883}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0B-4BCE-B0C1-6A75BB7B3ED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{4817EE04-FAB2-4B0E-B6A4-7C28AD5E9E30}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50B-4BCE-B0C1-6A75BB7B3ED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{AF32F626-80E7-44A6-AB5C-58B4F7923E10}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50B-4BCE-B0C1-6A75BB7B3ED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{0622BE12-4A4F-4BAD-A664-188FDE0DD933}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50B-4BCE-B0C1-6A75BB7B3ED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{01E6195C-9079-4602-8356-9675C654046E}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50B-4BCE-B0C1-6A75BB7B3E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65.400000000000006</c:v>
                </c:pt>
                <c:pt idx="16">
                  <c:v>64.8</c:v>
                </c:pt>
                <c:pt idx="24">
                  <c:v>65.8</c:v>
                </c:pt>
                <c:pt idx="32">
                  <c:v>66.5</c:v>
                </c:pt>
              </c:numCache>
            </c:numRef>
          </c:xVal>
          <c:yVal>
            <c:numRef>
              <c:f>公会計指標分析・財政指標組合せ分析表!$BP$51:$DC$51</c:f>
              <c:numCache>
                <c:formatCode>#,##0.0;"▲ "#,##0.0</c:formatCode>
                <c:ptCount val="40"/>
                <c:pt idx="0">
                  <c:v>34.4</c:v>
                </c:pt>
                <c:pt idx="8">
                  <c:v>50.6</c:v>
                </c:pt>
                <c:pt idx="16">
                  <c:v>42.1</c:v>
                </c:pt>
                <c:pt idx="24">
                  <c:v>37.5</c:v>
                </c:pt>
                <c:pt idx="32">
                  <c:v>26.9</c:v>
                </c:pt>
              </c:numCache>
            </c:numRef>
          </c:yVal>
          <c:smooth val="0"/>
          <c:extLst>
            <c:ext xmlns:c16="http://schemas.microsoft.com/office/drawing/2014/chart" uri="{C3380CC4-5D6E-409C-BE32-E72D297353CC}">
              <c16:uniqueId val="{00000009-550B-4BCE-B0C1-6A75BB7B3E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{0E591823-5282-423B-9DE5-FA888EFE5FDB}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50B-4BCE-B0C1-6A75BB7B3E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{10D353CD-D22B-4399-9ACA-A0DB6B409D87}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0B-4BCE-B0C1-6A75BB7B3E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{40D639B1-AB31-4087-AB2E-74DECB90C52D}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0B-4BCE-B0C1-6A75BB7B3E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{00CD0574-1185-4B4F-905D-D1D0C13265E9}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0B-4BCE-B0C1-6A75BB7B3E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{BE8B679E-071D-418B-A571-ABE909A811F5}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0B-4BCE-B0C1-6A75BB7B3ED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{465332AF-3DBE-4E68-88C8-117E7217C969}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50B-4BCE-B0C1-6A75BB7B3ED6}"/>
                </c:ext>
              </c:extLst>
            </c:dLbl>
            <c:dLbl>
              <c:idx val="16"/>
              <c:layout>
                <c:manualLayout>
                  <c:x val="-2.832533870275846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{D7A182DE-9FC9-4B0D-9E76-982429F4BABF}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50B-4BCE-B0C1-6A75BB7B3ED6}"/>
                </c:ext>
              </c:extLst>
            </c:dLbl>
            <c:dLbl>
              <c:idx val="24"/>
              <c:layout>
                <c:manualLayout>
                  <c:x val="-3.583561241704793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{7F320993-0564-478D-B0C6-2B91915EE276}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50B-4BCE-B0C1-6A75BB7B3ED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{5EB197BD-DB35-4083-A45A-E4EF37F40CC1}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50B-4BCE-B0C1-6A75BB7B3E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550B-4BCE-B0C1-6A75BB7B3ED6}"/>
            </c:ext>
          </c:extLst>
        </c:ser>
        <c:dLbls>
          <c:showLegendKey val="0"/>
          <c:showVal val="1"/>
          <c:showCatName val="0"/>
          <c:showSerName val="0"/>
          <c:showPercent val="0"/>
          <c:showBubbleSize val="0"/>
        </c:dLbls>
        <c:axId val="46179840"/>
        <c:axId val="46181760"/>
      </c:scatterChart>
      <c:valAx>
        <c:axId val="46179840"/>
        <c:scaling>
          <c:orientation val="maxMin"/>
          <c:max val="6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{6A9DD4C1-ADF0-4324-9A41-2DA2F3E52359}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B13-4C43-8DBF-CAB68EC2F5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{5AF845B0-D8F1-40E1-981F-52945765C3FB}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13-4C43-8DBF-CAB68EC2F5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{80ED96E9-6B63-481C-957D-0E84857DBCBE}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13-4C43-8DBF-CAB68EC2F5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{B2BA00C0-257D-4EA6-AE47-9B79F5D9941B}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13-4C43-8DBF-CAB68EC2F5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{D8EA60FD-397D-4443-AFB3-BA1ACEFE3B65}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13-4C43-8DBF-CAB68EC2F5C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{64AC08B8-7358-453D-9A00-58FC50107107}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B13-4C43-8DBF-CAB68EC2F5C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{93B67B43-A8DB-4289-83D4-D021272D8E13}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B13-4C43-8DBF-CAB68EC2F5C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{389C1B70-1124-4808-9B9E-F3594AE9AB03}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B13-4C43-8DBF-CAB68EC2F5CA}"/>
                </c:ext>
              </c:extLst>
            </c:dLbl>
            <c:dLbl>
              <c:idx val="32"/>
              <c:layout>
                <c:manualLayout>
                  <c:x val="-2.787656567327397E-2"/>
                  <c:y val="-4.66322512324415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{74221E58-67EA-4AC7-8A5C-B3C160933F83}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B13-4C43-8DBF-CAB68EC2F5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5.5</c:v>
                </c:pt>
                <c:pt idx="16">
                  <c:v>6.4</c:v>
                </c:pt>
                <c:pt idx="24">
                  <c:v>6.7</c:v>
                </c:pt>
                <c:pt idx="32">
                  <c:v>7.6</c:v>
                </c:pt>
              </c:numCache>
            </c:numRef>
          </c:xVal>
          <c:yVal>
            <c:numRef>
              <c:f>公会計指標分析・財政指標組合せ分析表!$BP$73:$DC$73</c:f>
              <c:numCache>
                <c:formatCode>#,##0.0;"▲ "#,##0.0</c:formatCode>
                <c:ptCount val="40"/>
                <c:pt idx="0">
                  <c:v>34.4</c:v>
                </c:pt>
                <c:pt idx="8">
                  <c:v>50.6</c:v>
                </c:pt>
                <c:pt idx="16">
                  <c:v>42.1</c:v>
                </c:pt>
                <c:pt idx="24">
                  <c:v>37.5</c:v>
                </c:pt>
                <c:pt idx="32">
                  <c:v>26.9</c:v>
                </c:pt>
              </c:numCache>
            </c:numRef>
          </c:yVal>
          <c:smooth val="0"/>
          <c:extLst>
            <c:ext xmlns:c16="http://schemas.microsoft.com/office/drawing/2014/chart" uri="{C3380CC4-5D6E-409C-BE32-E72D297353CC}">
              <c16:uniqueId val="{00000009-0B13-4C43-8DBF-CAB68EC2F5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{D37F7C48-B8D1-4AEC-A80A-B9FC7B988265}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B13-4C43-8DBF-CAB68EC2F5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{3FAE1746-77BB-498C-822A-7834FAC0DD3F}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13-4C43-8DBF-CAB68EC2F5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{8C0096B9-8471-40BA-A6D1-FD5290610A99}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13-4C43-8DBF-CAB68EC2F5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{D76D1A00-7928-4D39-9164-2F1D8AECEFF6}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13-4C43-8DBF-CAB68EC2F5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{3341ADC5-452E-47E9-8979-F7C7EF49DA3A}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13-4C43-8DBF-CAB68EC2F5C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{27DF9EC5-E471-44AB-AA0B-D5EE6C67C189}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B13-4C43-8DBF-CAB68EC2F5CA}"/>
                </c:ext>
              </c:extLst>
            </c:dLbl>
            <c:dLbl>
              <c:idx val="16"/>
              <c:layout>
                <c:manualLayout>
                  <c:x val="-3.6937770518016156E-3"/>
                  <c:y val="-1.365669183037041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{30A13901-C229-4A4F-B375-B4A8222BAE2A}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B13-4C43-8DBF-CAB68EC2F5CA}"/>
                </c:ext>
              </c:extLst>
            </c:dLbl>
            <c:dLbl>
              <c:idx val="24"/>
              <c:layout>
                <c:manualLayout>
                  <c:x val="0"/>
                  <c:y val="-1.441855542853076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{2879B3DC-1F70-4D2E-B489-46F3D90E18B5}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B13-4C43-8DBF-CAB68EC2F5C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{582EC4E7-EDD9-4603-8DDC-0933A7FD38C8}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B13-4C43-8DBF-CAB68EC2F5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0B13-4C43-8DBF-CAB68EC2F5CA}"/>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年度から増加傾向にあり、令和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年度実質公債費比率（平成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年度実質公債費比率（平成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年度～令和元年度）と比較し</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今後も過疎対策事業や大規模事業が予想されているため、公債費が増加し、実質公債費比率は悪化する見込みである。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そのため、今後も新規事業の抑制・分散化や交付税算入率の有利な起債の活用により、実質公債費比率の悪化を抑制する必要がある。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満期一括償還での借入を行っていない。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年度決算値）は地方債の現在高の増加や充当可能基金の減少等が見られたが、基準財政需要額算入見込額と標準財政規模の増加が大きく令和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年度（令和元年度決算値）と比較して</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疎対策事業や大規模事業の実施により地方債現在高は増加し、充当可能基金の取り崩しも見込まれるため、交付税算入率の有利な起債の活用や基金の積立等により、将来負担比率の悪化を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和歌山県那智勝浦町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年度はふるさと納税額の減少によりまちづくり応援基金を取り崩し、消防・防災センター整備事業により公共施設整備基金を取り崩しを行った事で、基金全体での減少となった。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過疎対策事業や大規模事業を実施する予定になっており、基金の取り崩しが見込まれる。また大型事業の実施に伴う公債費の増加により、基金への積み立ても困難になってきているが、人口減少等による税収の減少や既存施設の老朽化に伴う経費の増加、公債費の増加等に備えるため、将来を見越して少しでも積立ができ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・那智の滝源流水資源保全事業基金：名瀑那智の滝の水資源と美しい自然景観の将来にわたっての保全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・まちづくり応援基金：福祉・健康・医療・救急体制の充実や防犯・防災体制の構築、観光施設の整備等の各種まちづくり事業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・まちづくり応援基金：ふるさと納税に係る取り崩しによる減少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・公共施設整備基金：消防・防災センター整備事業に伴う取り崩しによる減少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・まちづくり応援基金：昨年度に積み立てた分を今年度で取り崩して事業に充当しているため、令和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年度のふるさと納税による寄付の減少により大幅に取り崩すこととなった。ふるさと納税に係る返礼品の規定の改正により、ふるさと納税による寄付の減少が続くため、基金残高は減少すると考えられる。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・公共施設整備基金：大規模事業の実施や施設の老朽化に伴う改修・建替え等により、基金を取り崩すことが見込まれるため、将来を見越して少しでも積立が出来るよう財政運営を行っていく。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年度は財政調整基金に基金利子分のみ積み立てを行ったが、使用料及び手数料、町税の自主財源がコロナ禍で大幅に減少したことにより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千円取り崩しを行ったため、減少となっている。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過疎対策事業や大規模事業を実施する予定になっており、基金の取り崩しが見込まれれる。また、大型事業の実施に伴う公債費の増加により、基金への積立も困難になることが見込まれるが、人口減少等による税収の減少や既存施設の老朽化に伴う経費の増加、公債費の増加等に備える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年度も令和元年度と同様に基金利子分のみの積み立てとなったが、取り崩しがなかったため若干の増となっている。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過疎対策事業や大規模事業の実施、大規模事業の実施に伴う公債費の増加により、基金への積立も困難になることが見込まれるが、令和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億円を超え、その後しばらくは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億円超の公債費が続く見込みのため、将来を見越して少しでも積立が出来るよう財政運営を行っていく。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有形固定資産減価償却率は、類似団体と比較して高くなっており、施設等の老朽化が比較的進んでいることが分かる。</a:t>
          </a:r>
          <a:endParaRPr lang="ja-JP" altLang="ja-JP">
            <a:effectLst/>
          </a:endParaRPr>
        </a:p>
        <a:p>
          <a:r>
            <a:rPr kumimoji="1" lang="ja-JP" altLang="ja-JP" sz="1100">
              <a:solidFill>
                <a:schemeClr val="dk1"/>
              </a:solidFill>
              <a:effectLst/>
              <a:latin typeface="+mn-lt"/>
              <a:ea typeface="+mn-ea"/>
              <a:cs typeface="+mn-cs"/>
            </a:rPr>
            <a:t>　今後も大規模事業を予定しており、財源を確保することが難しくなることが見込まれる中、施設の統廃合も視野に入れながら計画的に施設等を更新していく必要がある。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21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1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70644</xdr:rowOff>
    </xdr:from>
    <xdr:to>
      <xdr:col>23</xdr:col>
      <xdr:colOff>136525</xdr:colOff>
      <xdr:row>32</xdr:row>
      <xdr:rowOff>794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3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49071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36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51753</xdr:rowOff>
    </xdr:from>
    <xdr:to>
      <xdr:col>19</xdr:col>
      <xdr:colOff>187325</xdr:colOff>
      <xdr:row>31</xdr:row>
      <xdr:rowOff>153353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3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102553</xdr:rowOff>
    </xdr:from>
    <xdr:to>
      <xdr:col>23</xdr:col>
      <xdr:colOff>85725</xdr:colOff>
      <xdr:row>31</xdr:row>
      <xdr:rowOff>121444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417503"/>
          <a:ext cx="711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102553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39051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40958</xdr:rowOff>
    </xdr:from>
    <xdr:to>
      <xdr:col>11</xdr:col>
      <xdr:colOff>187325</xdr:colOff>
      <xdr:row>31</xdr:row>
      <xdr:rowOff>142558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3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91758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5390515"/>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11271</xdr:rowOff>
    </xdr:from>
    <xdr:to>
      <xdr:col>7</xdr:col>
      <xdr:colOff>187325</xdr:colOff>
      <xdr:row>31</xdr:row>
      <xdr:rowOff>112871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3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62071</xdr:rowOff>
    </xdr:from>
    <xdr:to>
      <xdr:col>11</xdr:col>
      <xdr:colOff>136525</xdr:colOff>
      <xdr:row>31</xdr:row>
      <xdr:rowOff>91758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377021"/>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21448</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4993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49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490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144480</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459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133685</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44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103998</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418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債務償還比率は、類似団体と比較して高くなっており、地方債残高が類似団体と比べ高い水準にあることが分かる。</a:t>
          </a:r>
          <a:endParaRPr lang="ja-JP" altLang="ja-JP">
            <a:effectLst/>
          </a:endParaRPr>
        </a:p>
        <a:p>
          <a:r>
            <a:rPr kumimoji="1" lang="ja-JP" altLang="ja-JP" sz="1100">
              <a:solidFill>
                <a:schemeClr val="dk1"/>
              </a:solidFill>
              <a:effectLst/>
              <a:latin typeface="+mn-lt"/>
              <a:ea typeface="+mn-ea"/>
              <a:cs typeface="+mn-cs"/>
            </a:rPr>
            <a:t>　今後も大規模事業を予定しており、地方債残高の増加が見込まれるが、当該数値や財政状況を注視しながら実施事業等を選定していく必要がある。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89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156464</xdr:rowOff>
    </xdr:from>
    <xdr:to>
      <xdr:col>76</xdr:col>
      <xdr:colOff>73025</xdr:colOff>
      <xdr:row>32</xdr:row>
      <xdr:rowOff>86614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134891</xdr:rowOff>
    </xdr:from>
    <xdr:ext cx="560923"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4498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143424</xdr:rowOff>
    </xdr:from>
    <xdr:to>
      <xdr:col>72</xdr:col>
      <xdr:colOff>123825</xdr:colOff>
      <xdr:row>32</xdr:row>
      <xdr:rowOff>73574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4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22774</xdr:rowOff>
    </xdr:from>
    <xdr:to>
      <xdr:col>76</xdr:col>
      <xdr:colOff>22225</xdr:colOff>
      <xdr:row>32</xdr:row>
      <xdr:rowOff>35814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5509174"/>
          <a:ext cx="7112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91953</xdr:rowOff>
    </xdr:from>
    <xdr:to>
      <xdr:col>68</xdr:col>
      <xdr:colOff>123825</xdr:colOff>
      <xdr:row>32</xdr:row>
      <xdr:rowOff>22103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4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142753</xdr:rowOff>
    </xdr:from>
    <xdr:to>
      <xdr:col>72</xdr:col>
      <xdr:colOff>73025</xdr:colOff>
      <xdr:row>32</xdr:row>
      <xdr:rowOff>22774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457703"/>
          <a:ext cx="762000" cy="5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109052</xdr:rowOff>
    </xdr:from>
    <xdr:to>
      <xdr:col>64</xdr:col>
      <xdr:colOff>123825</xdr:colOff>
      <xdr:row>32</xdr:row>
      <xdr:rowOff>39202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4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142753</xdr:rowOff>
    </xdr:from>
    <xdr:to>
      <xdr:col>68</xdr:col>
      <xdr:colOff>73025</xdr:colOff>
      <xdr:row>31</xdr:row>
      <xdr:rowOff>159852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457703"/>
          <a:ext cx="762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119441</xdr:rowOff>
    </xdr:from>
    <xdr:to>
      <xdr:col>60</xdr:col>
      <xdr:colOff>123825</xdr:colOff>
      <xdr:row>31</xdr:row>
      <xdr:rowOff>49591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2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170241</xdr:rowOff>
    </xdr:from>
    <xdr:to>
      <xdr:col>64</xdr:col>
      <xdr:colOff>73025</xdr:colOff>
      <xdr:row>31</xdr:row>
      <xdr:rowOff>159852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313741"/>
          <a:ext cx="762000" cy="1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8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64701</xdr:rowOff>
    </xdr:from>
    <xdr:ext cx="560923"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791138" y="5551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13230</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4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30329</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5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40718</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3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155702</xdr:rowOff>
    </xdr:from>
    <xdr:to>
      <xdr:col>24</xdr:col>
      <xdr:colOff>114300</xdr:colOff>
      <xdr:row>37</xdr:row>
      <xdr:rowOff>85852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134129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121412</xdr:rowOff>
    </xdr:from>
    <xdr:to>
      <xdr:col>20</xdr:col>
      <xdr:colOff>38100</xdr:colOff>
      <xdr:row>37</xdr:row>
      <xdr:rowOff>51562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xdr:rowOff>
    </xdr:from>
    <xdr:to>
      <xdr:col>24</xdr:col>
      <xdr:colOff>63500</xdr:colOff>
      <xdr:row>37</xdr:row>
      <xdr:rowOff>35052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34441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64262</xdr:rowOff>
    </xdr:from>
    <xdr:to>
      <xdr:col>15</xdr:col>
      <xdr:colOff>101600</xdr:colOff>
      <xdr:row>36</xdr:row>
      <xdr:rowOff>165862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115062</xdr:rowOff>
    </xdr:from>
    <xdr:to>
      <xdr:col>19</xdr:col>
      <xdr:colOff>177800</xdr:colOff>
      <xdr:row>37</xdr:row>
      <xdr:rowOff>762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872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115062</xdr:rowOff>
    </xdr:from>
    <xdr:to>
      <xdr:col>15</xdr:col>
      <xdr:colOff>50800</xdr:colOff>
      <xdr:row>36</xdr:row>
      <xdr:rowOff>133350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28726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34544</xdr:rowOff>
    </xdr:from>
    <xdr:to>
      <xdr:col>6</xdr:col>
      <xdr:colOff>38100</xdr:colOff>
      <xdr:row>36</xdr:row>
      <xdr:rowOff>136144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85344</xdr:rowOff>
    </xdr:from>
    <xdr:to>
      <xdr:col>10</xdr:col>
      <xdr:colOff>114300</xdr:colOff>
      <xdr:row>36</xdr:row>
      <xdr:rowOff>133350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2575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20083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125239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42689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156989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63462</xdr:rowOff>
    </xdr:from>
    <xdr:to>
      <xdr:col>55</xdr:col>
      <xdr:colOff>50800</xdr:colOff>
      <xdr:row>37</xdr:row>
      <xdr:rowOff>165062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4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86339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2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134385</xdr:rowOff>
    </xdr:from>
    <xdr:to>
      <xdr:col>50</xdr:col>
      <xdr:colOff>165100</xdr:colOff>
      <xdr:row>38</xdr:row>
      <xdr:rowOff>64536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478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114262</xdr:rowOff>
    </xdr:from>
    <xdr:to>
      <xdr:col>55</xdr:col>
      <xdr:colOff>0</xdr:colOff>
      <xdr:row>38</xdr:row>
      <xdr:rowOff>13735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457912"/>
          <a:ext cx="8382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152635</xdr:rowOff>
    </xdr:from>
    <xdr:to>
      <xdr:col>46</xdr:col>
      <xdr:colOff>38100</xdr:colOff>
      <xdr:row>40</xdr:row>
      <xdr:rowOff>82785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13735</xdr:rowOff>
    </xdr:from>
    <xdr:to>
      <xdr:col>50</xdr:col>
      <xdr:colOff>114300</xdr:colOff>
      <xdr:row>40</xdr:row>
      <xdr:rowOff>31985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528835"/>
          <a:ext cx="889000" cy="3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163170</xdr:rowOff>
    </xdr:from>
    <xdr:to>
      <xdr:col>41</xdr:col>
      <xdr:colOff>101600</xdr:colOff>
      <xdr:row>40</xdr:row>
      <xdr:rowOff>93320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31985</xdr:rowOff>
    </xdr:from>
    <xdr:to>
      <xdr:col>45</xdr:col>
      <xdr:colOff>177800</xdr:colOff>
      <xdr:row>40</xdr:row>
      <xdr:rowOff>42520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889985"/>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2598</xdr:rowOff>
    </xdr:from>
    <xdr:to>
      <xdr:col>36</xdr:col>
      <xdr:colOff>165100</xdr:colOff>
      <xdr:row>40</xdr:row>
      <xdr:rowOff>104198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42520</xdr:rowOff>
    </xdr:from>
    <xdr:to>
      <xdr:col>41</xdr:col>
      <xdr:colOff>50800</xdr:colOff>
      <xdr:row>40</xdr:row>
      <xdr:rowOff>53398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00520"/>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55662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73912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9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84447</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95325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9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35741</xdr:rowOff>
    </xdr:from>
    <xdr:to>
      <xdr:col>24</xdr:col>
      <xdr:colOff>114300</xdr:colOff>
      <xdr:row>63</xdr:row>
      <xdr:rowOff>137341</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122118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21046</xdr:rowOff>
    </xdr:from>
    <xdr:to>
      <xdr:col>20</xdr:col>
      <xdr:colOff>38100</xdr:colOff>
      <xdr:row>63</xdr:row>
      <xdr:rowOff>122646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71846</xdr:rowOff>
    </xdr:from>
    <xdr:to>
      <xdr:col>24</xdr:col>
      <xdr:colOff>63500</xdr:colOff>
      <xdr:row>63</xdr:row>
      <xdr:rowOff>86541</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87319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24312</xdr:rowOff>
    </xdr:from>
    <xdr:to>
      <xdr:col>15</xdr:col>
      <xdr:colOff>101600</xdr:colOff>
      <xdr:row>63</xdr:row>
      <xdr:rowOff>125912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71846</xdr:rowOff>
    </xdr:from>
    <xdr:to>
      <xdr:col>19</xdr:col>
      <xdr:colOff>177800</xdr:colOff>
      <xdr:row>63</xdr:row>
      <xdr:rowOff>75112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2908300" y="108731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27577</xdr:rowOff>
    </xdr:from>
    <xdr:to>
      <xdr:col>10</xdr:col>
      <xdr:colOff>165100</xdr:colOff>
      <xdr:row>63</xdr:row>
      <xdr:rowOff>129177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75112</xdr:rowOff>
    </xdr:from>
    <xdr:to>
      <xdr:col>15</xdr:col>
      <xdr:colOff>50800</xdr:colOff>
      <xdr:row>63</xdr:row>
      <xdr:rowOff>78377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108764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9616</xdr:rowOff>
    </xdr:from>
    <xdr:to>
      <xdr:col>6</xdr:col>
      <xdr:colOff>38100</xdr:colOff>
      <xdr:row>63</xdr:row>
      <xdr:rowOff>111216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60416</xdr:rowOff>
    </xdr:from>
    <xdr:to>
      <xdr:col>10</xdr:col>
      <xdr:colOff>114300</xdr:colOff>
      <xdr:row>63</xdr:row>
      <xdr:rowOff>78377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8617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113773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117039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120304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102343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48947</xdr:rowOff>
    </xdr:from>
    <xdr:to>
      <xdr:col>55</xdr:col>
      <xdr:colOff>50800</xdr:colOff>
      <xdr:row>62</xdr:row>
      <xdr:rowOff>150547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6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27374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5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55311</xdr:rowOff>
    </xdr:from>
    <xdr:to>
      <xdr:col>50</xdr:col>
      <xdr:colOff>165100</xdr:colOff>
      <xdr:row>62</xdr:row>
      <xdr:rowOff>156911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6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99747</xdr:rowOff>
    </xdr:from>
    <xdr:to>
      <xdr:col>55</xdr:col>
      <xdr:colOff>0</xdr:colOff>
      <xdr:row>62</xdr:row>
      <xdr:rowOff>106111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29647"/>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68726</xdr:rowOff>
    </xdr:from>
    <xdr:to>
      <xdr:col>46</xdr:col>
      <xdr:colOff>38100</xdr:colOff>
      <xdr:row>62</xdr:row>
      <xdr:rowOff>170326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106111</xdr:rowOff>
    </xdr:from>
    <xdr:to>
      <xdr:col>50</xdr:col>
      <xdr:colOff>114300</xdr:colOff>
      <xdr:row>62</xdr:row>
      <xdr:rowOff>119526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36011"/>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75838</xdr:rowOff>
    </xdr:from>
    <xdr:to>
      <xdr:col>41</xdr:col>
      <xdr:colOff>101600</xdr:colOff>
      <xdr:row>63</xdr:row>
      <xdr:rowOff>5988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119526</xdr:rowOff>
    </xdr:from>
    <xdr:to>
      <xdr:col>45</xdr:col>
      <xdr:colOff>177800</xdr:colOff>
      <xdr:row>62</xdr:row>
      <xdr:rowOff>126638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749426"/>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83531</xdr:rowOff>
    </xdr:from>
    <xdr:to>
      <xdr:col>36</xdr:col>
      <xdr:colOff>165100</xdr:colOff>
      <xdr:row>63</xdr:row>
      <xdr:rowOff>13681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126638</xdr:rowOff>
    </xdr:from>
    <xdr:to>
      <xdr:col>41</xdr:col>
      <xdr:colOff>50800</xdr:colOff>
      <xdr:row>62</xdr:row>
      <xdr:rowOff>134331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5653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148038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7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161453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9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168565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4808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108586</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4780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94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83</xdr:row>
      <xdr:rowOff>163830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83</xdr:row>
      <xdr:rowOff>160020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36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84472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73041</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116460</xdr:rowOff>
    </xdr:from>
    <xdr:to>
      <xdr:col>55</xdr:col>
      <xdr:colOff>50800</xdr:colOff>
      <xdr:row>86</xdr:row>
      <xdr:rowOff>46610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31387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129794</xdr:rowOff>
    </xdr:from>
    <xdr:to>
      <xdr:col>50</xdr:col>
      <xdr:colOff>165100</xdr:colOff>
      <xdr:row>86</xdr:row>
      <xdr:rowOff>59944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167260</xdr:rowOff>
    </xdr:from>
    <xdr:to>
      <xdr:col>55</xdr:col>
      <xdr:colOff>0</xdr:colOff>
      <xdr:row>86</xdr:row>
      <xdr:rowOff>9144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4051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142939</xdr:rowOff>
    </xdr:from>
    <xdr:to>
      <xdr:col>46</xdr:col>
      <xdr:colOff>38100</xdr:colOff>
      <xdr:row>86</xdr:row>
      <xdr:rowOff>73089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9144</xdr:rowOff>
    </xdr:from>
    <xdr:to>
      <xdr:col>50</xdr:col>
      <xdr:colOff>114300</xdr:colOff>
      <xdr:row>86</xdr:row>
      <xdr:rowOff>22289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5384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22289</xdr:rowOff>
    </xdr:from>
    <xdr:to>
      <xdr:col>45</xdr:col>
      <xdr:colOff>177800</xdr:colOff>
      <xdr:row>86</xdr:row>
      <xdr:rowOff>24385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6698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141224</xdr:rowOff>
    </xdr:from>
    <xdr:to>
      <xdr:col>36</xdr:col>
      <xdr:colOff>165100</xdr:colOff>
      <xdr:row>86</xdr:row>
      <xdr:rowOff>71374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20574</xdr:rowOff>
    </xdr:from>
    <xdr:to>
      <xdr:col>41</xdr:col>
      <xdr:colOff>50800</xdr:colOff>
      <xdr:row>86</xdr:row>
      <xdr:rowOff>24385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6527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134574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36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51071</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64216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62501</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112123</xdr:rowOff>
    </xdr:from>
    <xdr:to>
      <xdr:col>24</xdr:col>
      <xdr:colOff>62865</xdr:colOff>
      <xdr:row>107</xdr:row>
      <xdr:rowOff>162742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428573"/>
          <a:ext cx="0" cy="107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166569</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162742</xdr:rowOff>
    </xdr:from>
    <xdr:to>
      <xdr:col>24</xdr:col>
      <xdr:colOff>152400</xdr:colOff>
      <xdr:row>107</xdr:row>
      <xdr:rowOff>162742</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58800</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720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112123</xdr:rowOff>
    </xdr:from>
    <xdr:to>
      <xdr:col>24</xdr:col>
      <xdr:colOff>152400</xdr:colOff>
      <xdr:row>101</xdr:row>
      <xdr:rowOff>112123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42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10358</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801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44994</xdr:rowOff>
    </xdr:from>
    <xdr:to>
      <xdr:col>15</xdr:col>
      <xdr:colOff>101600</xdr:colOff>
      <xdr:row>105</xdr:row>
      <xdr:rowOff>146594</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102144</xdr:rowOff>
    </xdr:from>
    <xdr:to>
      <xdr:col>6</xdr:col>
      <xdr:colOff>38100</xdr:colOff>
      <xdr:row>106</xdr:row>
      <xdr:rowOff>32294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68036</xdr:rowOff>
    </xdr:from>
    <xdr:to>
      <xdr:col>24</xdr:col>
      <xdr:colOff>63500</xdr:colOff>
      <xdr:row>103</xdr:row>
      <xdr:rowOff>105592</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7273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165826</xdr:rowOff>
    </xdr:from>
    <xdr:to>
      <xdr:col>15</xdr:col>
      <xdr:colOff>101600</xdr:colOff>
      <xdr:row>100</xdr:row>
      <xdr:rowOff>95976</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45176</xdr:rowOff>
    </xdr:from>
    <xdr:to>
      <xdr:col>19</xdr:col>
      <xdr:colOff>177800</xdr:colOff>
      <xdr:row>103</xdr:row>
      <xdr:rowOff>68036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190176"/>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45176</xdr:rowOff>
    </xdr:from>
    <xdr:to>
      <xdr:col>15</xdr:col>
      <xdr:colOff>50800</xdr:colOff>
      <xdr:row>105</xdr:row>
      <xdr:rowOff>84364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2019300" y="17190176"/>
          <a:ext cx="889000" cy="8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152763</xdr:rowOff>
    </xdr:from>
    <xdr:to>
      <xdr:col>6</xdr:col>
      <xdr:colOff>38100</xdr:colOff>
      <xdr:row>105</xdr:row>
      <xdr:rowOff>82913</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32113</xdr:rowOff>
    </xdr:from>
    <xdr:to>
      <xdr:col>10</xdr:col>
      <xdr:colOff>114300</xdr:colOff>
      <xdr:row>105</xdr:row>
      <xdr:rowOff>84364</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80343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126291</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137721</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23421</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112503</xdr:rowOff>
    </xdr:from>
    <xdr:ext cx="340478"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38061" y="1691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99440</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105125</xdr:rowOff>
    </xdr:from>
    <xdr:to>
      <xdr:col>55</xdr:col>
      <xdr:colOff>50800</xdr:colOff>
      <xdr:row>108</xdr:row>
      <xdr:rowOff>35275</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4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20052</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3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108995</xdr:rowOff>
    </xdr:from>
    <xdr:to>
      <xdr:col>50</xdr:col>
      <xdr:colOff>165100</xdr:colOff>
      <xdr:row>108</xdr:row>
      <xdr:rowOff>39145</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155925</xdr:rowOff>
    </xdr:from>
    <xdr:to>
      <xdr:col>55</xdr:col>
      <xdr:colOff>0</xdr:colOff>
      <xdr:row>107</xdr:row>
      <xdr:rowOff>159795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501075"/>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148979</xdr:rowOff>
    </xdr:from>
    <xdr:to>
      <xdr:col>46</xdr:col>
      <xdr:colOff>38100</xdr:colOff>
      <xdr:row>108</xdr:row>
      <xdr:rowOff>79129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4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159795</xdr:rowOff>
    </xdr:from>
    <xdr:to>
      <xdr:col>50</xdr:col>
      <xdr:colOff>114300</xdr:colOff>
      <xdr:row>108</xdr:row>
      <xdr:rowOff>28329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504945"/>
          <a:ext cx="889000" cy="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149992</xdr:rowOff>
    </xdr:from>
    <xdr:to>
      <xdr:col>41</xdr:col>
      <xdr:colOff>101600</xdr:colOff>
      <xdr:row>108</xdr:row>
      <xdr:rowOff>80142</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4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28329</xdr:rowOff>
    </xdr:from>
    <xdr:to>
      <xdr:col>45</xdr:col>
      <xdr:colOff>177800</xdr:colOff>
      <xdr:row>108</xdr:row>
      <xdr:rowOff>29342</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544929"/>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149440</xdr:rowOff>
    </xdr:from>
    <xdr:to>
      <xdr:col>36</xdr:col>
      <xdr:colOff>165100</xdr:colOff>
      <xdr:row>108</xdr:row>
      <xdr:rowOff>79590</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4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28790</xdr:rowOff>
    </xdr:from>
    <xdr:to>
      <xdr:col>41</xdr:col>
      <xdr:colOff>50800</xdr:colOff>
      <xdr:row>108</xdr:row>
      <xdr:rowOff>29342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6972300" y="1854539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30272</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54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70256</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58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71269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5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70717</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58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38</xdr:row>
      <xdr:rowOff>156210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6648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100511</xdr:rowOff>
    </xdr:from>
    <xdr:to>
      <xdr:col>76</xdr:col>
      <xdr:colOff>165100</xdr:colOff>
      <xdr:row>38</xdr:row>
      <xdr:rowOff>30662</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133350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49496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98878</xdr:rowOff>
    </xdr:from>
    <xdr:to>
      <xdr:col>72</xdr:col>
      <xdr:colOff>38100</xdr:colOff>
      <xdr:row>41</xdr:row>
      <xdr:rowOff>29028</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40</xdr:row>
      <xdr:rowOff>149678</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3703300" y="6494961"/>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76019</xdr:rowOff>
    </xdr:from>
    <xdr:to>
      <xdr:col>67</xdr:col>
      <xdr:colOff>101600</xdr:colOff>
      <xdr:row>38</xdr:row>
      <xdr:rowOff>6169</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126819</xdr:rowOff>
    </xdr:from>
    <xdr:to>
      <xdr:col>71</xdr:col>
      <xdr:colOff>177800</xdr:colOff>
      <xdr:row>40</xdr:row>
      <xdr:rowOff>149678</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814300" y="6470469"/>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47188</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20155</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100-00003C02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100-00003E02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100-00004002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32258</xdr:rowOff>
    </xdr:from>
    <xdr:to>
      <xdr:col>116</xdr:col>
      <xdr:colOff>114300</xdr:colOff>
      <xdr:row>37</xdr:row>
      <xdr:rowOff>133858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55135</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100-00004C020000}"/>
            </a:ext>
          </a:extLst>
        </xdr:cNvPr>
        <xdr:cNvSpPr txBox="1"/>
      </xdr:nvSpPr>
      <xdr:spPr>
        <a:xfrm>
          <a:off x="22199600"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45974</xdr:rowOff>
    </xdr:from>
    <xdr:to>
      <xdr:col>112</xdr:col>
      <xdr:colOff>38100</xdr:colOff>
      <xdr:row>37</xdr:row>
      <xdr:rowOff>147574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83058</xdr:rowOff>
    </xdr:from>
    <xdr:to>
      <xdr:col>116</xdr:col>
      <xdr:colOff>63500</xdr:colOff>
      <xdr:row>37</xdr:row>
      <xdr:rowOff>96774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1323300" y="64267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89408</xdr:rowOff>
    </xdr:from>
    <xdr:to>
      <xdr:col>107</xdr:col>
      <xdr:colOff>101600</xdr:colOff>
      <xdr:row>40</xdr:row>
      <xdr:rowOff>19558</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96774</xdr:rowOff>
    </xdr:from>
    <xdr:to>
      <xdr:col>111</xdr:col>
      <xdr:colOff>177800</xdr:colOff>
      <xdr:row>39</xdr:row>
      <xdr:rowOff>140208</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0434300" y="6440424"/>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98552</xdr:rowOff>
    </xdr:from>
    <xdr:to>
      <xdr:col>102</xdr:col>
      <xdr:colOff>165100</xdr:colOff>
      <xdr:row>40</xdr:row>
      <xdr:rowOff>28702</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140208</xdr:rowOff>
    </xdr:from>
    <xdr:to>
      <xdr:col>107</xdr:col>
      <xdr:colOff>50800</xdr:colOff>
      <xdr:row>39</xdr:row>
      <xdr:rowOff>149352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9545300" y="6826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39</xdr:row>
      <xdr:rowOff>149352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656300" y="661416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164101</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10685</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19829</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99060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10193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78105</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10168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57150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3703300" y="1016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57150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814300" y="10111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63517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100-0000B0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100-0000B2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100-0000B4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146177</xdr:rowOff>
    </xdr:from>
    <xdr:to>
      <xdr:col>116</xdr:col>
      <xdr:colOff>114300</xdr:colOff>
      <xdr:row>62</xdr:row>
      <xdr:rowOff>76327</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2110700" y="106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124604</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100-0000C0020000}"/>
            </a:ext>
          </a:extLst>
        </xdr:cNvPr>
        <xdr:cNvSpPr txBox="1"/>
      </xdr:nvSpPr>
      <xdr:spPr>
        <a:xfrm>
          <a:off x="22199600" y="10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xdr:rowOff>
    </xdr:from>
    <xdr:to>
      <xdr:col>112</xdr:col>
      <xdr:colOff>38100</xdr:colOff>
      <xdr:row>62</xdr:row>
      <xdr:rowOff>102235</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127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25527</xdr:rowOff>
    </xdr:from>
    <xdr:to>
      <xdr:col>116</xdr:col>
      <xdr:colOff>63500</xdr:colOff>
      <xdr:row>62</xdr:row>
      <xdr:rowOff>51435</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1323300" y="10655427"/>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18161</xdr:rowOff>
    </xdr:from>
    <xdr:to>
      <xdr:col>107</xdr:col>
      <xdr:colOff>101600</xdr:colOff>
      <xdr:row>62</xdr:row>
      <xdr:rowOff>119761</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06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51435</xdr:rowOff>
    </xdr:from>
    <xdr:to>
      <xdr:col>111</xdr:col>
      <xdr:colOff>177800</xdr:colOff>
      <xdr:row>62</xdr:row>
      <xdr:rowOff>68961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0434300" y="1068133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33782</xdr:rowOff>
    </xdr:from>
    <xdr:to>
      <xdr:col>102</xdr:col>
      <xdr:colOff>165100</xdr:colOff>
      <xdr:row>62</xdr:row>
      <xdr:rowOff>135382</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68961</xdr:rowOff>
    </xdr:from>
    <xdr:to>
      <xdr:col>107</xdr:col>
      <xdr:colOff>50800</xdr:colOff>
      <xdr:row>62</xdr:row>
      <xdr:rowOff>84582</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9545300" y="106988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167513</xdr:rowOff>
    </xdr:from>
    <xdr:to>
      <xdr:col>98</xdr:col>
      <xdr:colOff>38100</xdr:colOff>
      <xdr:row>62</xdr:row>
      <xdr:rowOff>97663</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46863</xdr:rowOff>
    </xdr:from>
    <xdr:to>
      <xdr:col>102</xdr:col>
      <xdr:colOff>114300</xdr:colOff>
      <xdr:row>62</xdr:row>
      <xdr:rowOff>84582</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656300" y="1067676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713" name="n_1aveValue【学校施設】&#10;一人当たり面積">
          <a:extLst>
            <a:ext uri="{FF2B5EF4-FFF2-40B4-BE49-F238E27FC236}">
              <a16:creationId xmlns:a16="http://schemas.microsoft.com/office/drawing/2014/main" id="{00000000-0008-0000-0100-0000C9020000}"/>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125239</xdr:rowOff>
    </xdr:from>
    <xdr:ext cx="469744" cy="259045"/>
    <xdr:sp macro="" textlink="">
      <xdr:nvSpPr>
        <xdr:cNvPr id="714" name="n_2aveValue【学校施設】&#10;一人当たり面積">
          <a:extLst>
            <a:ext uri="{FF2B5EF4-FFF2-40B4-BE49-F238E27FC236}">
              <a16:creationId xmlns:a16="http://schemas.microsoft.com/office/drawing/2014/main" id="{00000000-0008-0000-0100-0000CA020000}"/>
            </a:ext>
          </a:extLst>
        </xdr:cNvPr>
        <xdr:cNvSpPr txBox="1"/>
      </xdr:nvSpPr>
      <xdr:spPr>
        <a:xfrm>
          <a:off x="20199427"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122953</xdr:rowOff>
    </xdr:from>
    <xdr:ext cx="469744" cy="259045"/>
    <xdr:sp macro="" textlink="">
      <xdr:nvSpPr>
        <xdr:cNvPr id="715" name="n_3aveValue【学校施設】&#10;一人当たり面積">
          <a:extLst>
            <a:ext uri="{FF2B5EF4-FFF2-40B4-BE49-F238E27FC236}">
              <a16:creationId xmlns:a16="http://schemas.microsoft.com/office/drawing/2014/main" id="{00000000-0008-0000-0100-0000CB020000}"/>
            </a:ext>
          </a:extLst>
        </xdr:cNvPr>
        <xdr:cNvSpPr txBox="1"/>
      </xdr:nvSpPr>
      <xdr:spPr>
        <a:xfrm>
          <a:off x="19310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716" name="n_4aveValue【学校施設】&#10;一人当たり面積">
          <a:extLst>
            <a:ext uri="{FF2B5EF4-FFF2-40B4-BE49-F238E27FC236}">
              <a16:creationId xmlns:a16="http://schemas.microsoft.com/office/drawing/2014/main" id="{00000000-0008-0000-0100-0000CC020000}"/>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118762</xdr:rowOff>
    </xdr:from>
    <xdr:ext cx="469744" cy="259045"/>
    <xdr:sp macro="" textlink="">
      <xdr:nvSpPr>
        <xdr:cNvPr id="717" name="n_1mainValue【学校施設】&#10;一人当たり面積">
          <a:extLst>
            <a:ext uri="{FF2B5EF4-FFF2-40B4-BE49-F238E27FC236}">
              <a16:creationId xmlns:a16="http://schemas.microsoft.com/office/drawing/2014/main" id="{00000000-0008-0000-0100-0000CD020000}"/>
            </a:ext>
          </a:extLst>
        </xdr:cNvPr>
        <xdr:cNvSpPr txBox="1"/>
      </xdr:nvSpPr>
      <xdr:spPr>
        <a:xfrm>
          <a:off x="210757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110888</xdr:rowOff>
    </xdr:from>
    <xdr:ext cx="469744" cy="259045"/>
    <xdr:sp macro="" textlink="">
      <xdr:nvSpPr>
        <xdr:cNvPr id="718" name="n_2mainValue【学校施設】&#10;一人当たり面積">
          <a:extLst>
            <a:ext uri="{FF2B5EF4-FFF2-40B4-BE49-F238E27FC236}">
              <a16:creationId xmlns:a16="http://schemas.microsoft.com/office/drawing/2014/main" id="{00000000-0008-0000-0100-0000CE020000}"/>
            </a:ext>
          </a:extLst>
        </xdr:cNvPr>
        <xdr:cNvSpPr txBox="1"/>
      </xdr:nvSpPr>
      <xdr:spPr>
        <a:xfrm>
          <a:off x="20199427" y="107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126509</xdr:rowOff>
    </xdr:from>
    <xdr:ext cx="469744" cy="259045"/>
    <xdr:sp macro="" textlink="">
      <xdr:nvSpPr>
        <xdr:cNvPr id="719" name="n_3mainValue【学校施設】&#10;一人当たり面積">
          <a:extLst>
            <a:ext uri="{FF2B5EF4-FFF2-40B4-BE49-F238E27FC236}">
              <a16:creationId xmlns:a16="http://schemas.microsoft.com/office/drawing/2014/main" id="{00000000-0008-0000-0100-0000CF020000}"/>
            </a:ext>
          </a:extLst>
        </xdr:cNvPr>
        <xdr:cNvSpPr txBox="1"/>
      </xdr:nvSpPr>
      <xdr:spPr>
        <a:xfrm>
          <a:off x="19310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114190</xdr:rowOff>
    </xdr:from>
    <xdr:ext cx="469744" cy="259045"/>
    <xdr:sp macro="" textlink="">
      <xdr:nvSpPr>
        <xdr:cNvPr id="720" name="n_4mainValue【学校施設】&#10;一人当たり面積">
          <a:extLst>
            <a:ext uri="{FF2B5EF4-FFF2-40B4-BE49-F238E27FC236}">
              <a16:creationId xmlns:a16="http://schemas.microsoft.com/office/drawing/2014/main" id="{00000000-0008-0000-0100-0000D0020000}"/>
            </a:ext>
          </a:extLst>
        </xdr:cNvPr>
        <xdr:cNvSpPr txBox="1"/>
      </xdr:nvSpPr>
      <xdr:spPr>
        <a:xfrm>
          <a:off x="184214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20320</xdr:rowOff>
    </xdr:from>
    <xdr:to>
      <xdr:col>67</xdr:col>
      <xdr:colOff>101600</xdr:colOff>
      <xdr:row>104</xdr:row>
      <xdr:rowOff>121920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2763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71120</xdr:rowOff>
    </xdr:from>
    <xdr:to>
      <xdr:col>71</xdr:col>
      <xdr:colOff>177800</xdr:colOff>
      <xdr:row>107</xdr:row>
      <xdr:rowOff>69850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814300" y="17901920"/>
          <a:ext cx="889000" cy="5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149877</xdr:rowOff>
    </xdr:from>
    <xdr:ext cx="405111" cy="259045"/>
    <xdr:sp macro="" textlink="">
      <xdr:nvSpPr>
        <xdr:cNvPr id="783" name="n_1aveValue【公民館】&#10;有形固定資産減価償却率">
          <a:extLst>
            <a:ext uri="{FF2B5EF4-FFF2-40B4-BE49-F238E27FC236}">
              <a16:creationId xmlns:a16="http://schemas.microsoft.com/office/drawing/2014/main" id="{00000000-0008-0000-0100-00000F030000}"/>
            </a:ext>
          </a:extLst>
        </xdr:cNvPr>
        <xdr:cNvSpPr txBox="1"/>
      </xdr:nvSpPr>
      <xdr:spPr>
        <a:xfrm>
          <a:off x="152660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123207</xdr:rowOff>
    </xdr:from>
    <xdr:ext cx="405111" cy="259045"/>
    <xdr:sp macro="" textlink="">
      <xdr:nvSpPr>
        <xdr:cNvPr id="784" name="n_2aveValue【公民館】&#10;有形固定資産減価償却率">
          <a:extLst>
            <a:ext uri="{FF2B5EF4-FFF2-40B4-BE49-F238E27FC236}">
              <a16:creationId xmlns:a16="http://schemas.microsoft.com/office/drawing/2014/main" id="{00000000-0008-0000-0100-000010030000}"/>
            </a:ext>
          </a:extLst>
        </xdr:cNvPr>
        <xdr:cNvSpPr txBox="1"/>
      </xdr:nvSpPr>
      <xdr:spPr>
        <a:xfrm>
          <a:off x="14389744" y="177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69866</xdr:rowOff>
    </xdr:from>
    <xdr:ext cx="405111" cy="259045"/>
    <xdr:sp macro="" textlink="">
      <xdr:nvSpPr>
        <xdr:cNvPr id="785" name="n_3aveValue【公民館】&#10;有形固定資産減価償却率">
          <a:extLst>
            <a:ext uri="{FF2B5EF4-FFF2-40B4-BE49-F238E27FC236}">
              <a16:creationId xmlns:a16="http://schemas.microsoft.com/office/drawing/2014/main" id="{00000000-0008-0000-0100-000011030000}"/>
            </a:ext>
          </a:extLst>
        </xdr:cNvPr>
        <xdr:cNvSpPr txBox="1"/>
      </xdr:nvSpPr>
      <xdr:spPr>
        <a:xfrm>
          <a:off x="13500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86" name="n_4aveValue【公民館】&#10;有形固定資産減価償却率">
          <a:extLst>
            <a:ext uri="{FF2B5EF4-FFF2-40B4-BE49-F238E27FC236}">
              <a16:creationId xmlns:a16="http://schemas.microsoft.com/office/drawing/2014/main" id="{00000000-0008-0000-0100-000012030000}"/>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787" name="n_1mainValue【公民館】&#10;有形固定資産減価償却率">
          <a:extLst>
            <a:ext uri="{FF2B5EF4-FFF2-40B4-BE49-F238E27FC236}">
              <a16:creationId xmlns:a16="http://schemas.microsoft.com/office/drawing/2014/main" id="{00000000-0008-0000-0100-000013030000}"/>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88" name="n_2mainValue【公民館】&#10;有形固定資産減価償却率">
          <a:extLst>
            <a:ext uri="{FF2B5EF4-FFF2-40B4-BE49-F238E27FC236}">
              <a16:creationId xmlns:a16="http://schemas.microsoft.com/office/drawing/2014/main" id="{00000000-0008-0000-0100-000014030000}"/>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89" name="n_3mainValue【公民館】&#10;有形固定資産減価償却率">
          <a:extLst>
            <a:ext uri="{FF2B5EF4-FFF2-40B4-BE49-F238E27FC236}">
              <a16:creationId xmlns:a16="http://schemas.microsoft.com/office/drawing/2014/main" id="{00000000-0008-0000-0100-000015030000}"/>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138447</xdr:rowOff>
    </xdr:from>
    <xdr:ext cx="405111" cy="259045"/>
    <xdr:sp macro="" textlink="">
      <xdr:nvSpPr>
        <xdr:cNvPr id="790" name="n_4main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100-00002F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100-000031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100-00003303000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58420</xdr:rowOff>
    </xdr:from>
    <xdr:to>
      <xdr:col>112</xdr:col>
      <xdr:colOff>38100</xdr:colOff>
      <xdr:row>108</xdr:row>
      <xdr:rowOff>160020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1272500" y="185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53339</xdr:rowOff>
    </xdr:from>
    <xdr:to>
      <xdr:col>107</xdr:col>
      <xdr:colOff>101600</xdr:colOff>
      <xdr:row>107</xdr:row>
      <xdr:rowOff>154939</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20383500" y="18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104139</xdr:rowOff>
    </xdr:from>
    <xdr:to>
      <xdr:col>111</xdr:col>
      <xdr:colOff>177800</xdr:colOff>
      <xdr:row>108</xdr:row>
      <xdr:rowOff>109220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0434300" y="18449289"/>
          <a:ext cx="8890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58420</xdr:rowOff>
    </xdr:from>
    <xdr:to>
      <xdr:col>102</xdr:col>
      <xdr:colOff>165100</xdr:colOff>
      <xdr:row>107</xdr:row>
      <xdr:rowOff>160020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94945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104139</xdr:rowOff>
    </xdr:from>
    <xdr:to>
      <xdr:col>107</xdr:col>
      <xdr:colOff>50800</xdr:colOff>
      <xdr:row>107</xdr:row>
      <xdr:rowOff>109220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19545300" y="184492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130811</xdr:rowOff>
    </xdr:from>
    <xdr:to>
      <xdr:col>98</xdr:col>
      <xdr:colOff>38100</xdr:colOff>
      <xdr:row>108</xdr:row>
      <xdr:rowOff>60961</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8605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109220</xdr:rowOff>
    </xdr:from>
    <xdr:to>
      <xdr:col>102</xdr:col>
      <xdr:colOff>114300</xdr:colOff>
      <xdr:row>108</xdr:row>
      <xdr:rowOff>10161</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18656300" y="18454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37" name="n_1aveValue【公民館】&#10;一人当たり面積">
          <a:extLst>
            <a:ext uri="{FF2B5EF4-FFF2-40B4-BE49-F238E27FC236}">
              <a16:creationId xmlns:a16="http://schemas.microsoft.com/office/drawing/2014/main" id="{00000000-0008-0000-0100-000045030000}"/>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38" name="n_2aveValue【公民館】&#10;一人当たり面積">
          <a:extLst>
            <a:ext uri="{FF2B5EF4-FFF2-40B4-BE49-F238E27FC236}">
              <a16:creationId xmlns:a16="http://schemas.microsoft.com/office/drawing/2014/main" id="{00000000-0008-0000-0100-000046030000}"/>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39" name="n_3aveValue【公民館】&#10;一人当たり面積">
          <a:extLst>
            <a:ext uri="{FF2B5EF4-FFF2-40B4-BE49-F238E27FC236}">
              <a16:creationId xmlns:a16="http://schemas.microsoft.com/office/drawing/2014/main" id="{00000000-0008-0000-0100-000047030000}"/>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0" name="n_4aveValue【公民館】&#10;一人当たり面積">
          <a:extLst>
            <a:ext uri="{FF2B5EF4-FFF2-40B4-BE49-F238E27FC236}">
              <a16:creationId xmlns:a16="http://schemas.microsoft.com/office/drawing/2014/main" id="{00000000-0008-0000-0100-000048030000}"/>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151147</xdr:rowOff>
    </xdr:from>
    <xdr:ext cx="469744" cy="259045"/>
    <xdr:sp macro="" textlink="">
      <xdr:nvSpPr>
        <xdr:cNvPr id="841" name="n_1mainValue【公民館】&#10;一人当たり面積">
          <a:extLst>
            <a:ext uri="{FF2B5EF4-FFF2-40B4-BE49-F238E27FC236}">
              <a16:creationId xmlns:a16="http://schemas.microsoft.com/office/drawing/2014/main" id="{00000000-0008-0000-0100-000049030000}"/>
            </a:ext>
          </a:extLst>
        </xdr:cNvPr>
        <xdr:cNvSpPr txBox="1"/>
      </xdr:nvSpPr>
      <xdr:spPr>
        <a:xfrm>
          <a:off x="21075727" y="186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146066</xdr:rowOff>
    </xdr:from>
    <xdr:ext cx="469744" cy="259045"/>
    <xdr:sp macro="" textlink="">
      <xdr:nvSpPr>
        <xdr:cNvPr id="842" name="n_2mainValue【公民館】&#10;一人当たり面積">
          <a:extLst>
            <a:ext uri="{FF2B5EF4-FFF2-40B4-BE49-F238E27FC236}">
              <a16:creationId xmlns:a16="http://schemas.microsoft.com/office/drawing/2014/main" id="{00000000-0008-0000-0100-00004A030000}"/>
            </a:ext>
          </a:extLst>
        </xdr:cNvPr>
        <xdr:cNvSpPr txBox="1"/>
      </xdr:nvSpPr>
      <xdr:spPr>
        <a:xfrm>
          <a:off x="20199427"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151147</xdr:rowOff>
    </xdr:from>
    <xdr:ext cx="469744" cy="259045"/>
    <xdr:sp macro="" textlink="">
      <xdr:nvSpPr>
        <xdr:cNvPr id="843" name="n_3mainValue【公民館】&#10;一人当たり面積">
          <a:extLst>
            <a:ext uri="{FF2B5EF4-FFF2-40B4-BE49-F238E27FC236}">
              <a16:creationId xmlns:a16="http://schemas.microsoft.com/office/drawing/2014/main" id="{00000000-0008-0000-0100-00004B030000}"/>
            </a:ext>
          </a:extLst>
        </xdr:cNvPr>
        <xdr:cNvSpPr txBox="1"/>
      </xdr:nvSpPr>
      <xdr:spPr>
        <a:xfrm>
          <a:off x="19310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52088</xdr:rowOff>
    </xdr:from>
    <xdr:ext cx="469744" cy="259045"/>
    <xdr:sp macro="" textlink="">
      <xdr:nvSpPr>
        <xdr:cNvPr id="844" name="n_4mainValue【公民館】&#10;一人当たり面積">
          <a:extLst>
            <a:ext uri="{FF2B5EF4-FFF2-40B4-BE49-F238E27FC236}">
              <a16:creationId xmlns:a16="http://schemas.microsoft.com/office/drawing/2014/main" id="{00000000-0008-0000-0100-00004C030000}"/>
            </a:ext>
          </a:extLst>
        </xdr:cNvPr>
        <xdr:cNvSpPr txBox="1"/>
      </xdr:nvSpPr>
      <xdr:spPr>
        <a:xfrm>
          <a:off x="184214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公民館の有形固定資産減価償却率は</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となっているが、</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年度から</a:t>
          </a:r>
          <a:r>
            <a:rPr kumimoji="1" lang="ja-JP" altLang="ja-JP" sz="1100" baseline="0">
              <a:solidFill>
                <a:schemeClr val="dk1"/>
              </a:solidFill>
              <a:effectLst/>
              <a:latin typeface="+mn-lt"/>
              <a:ea typeface="+mn-ea"/>
              <a:cs typeface="+mn-cs"/>
            </a:rPr>
            <a:t>建替え</a:t>
          </a:r>
          <a:r>
            <a:rPr kumimoji="1" lang="ja-JP" altLang="en-US" sz="1100" baseline="0">
              <a:solidFill>
                <a:schemeClr val="dk1"/>
              </a:solidFill>
              <a:effectLst/>
              <a:latin typeface="+mn-lt"/>
              <a:ea typeface="+mn-ea"/>
              <a:cs typeface="+mn-cs"/>
            </a:rPr>
            <a:t>事業を進めている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橋りょう・トンネルの有形固定資産減価償却率についても</a:t>
          </a:r>
          <a:r>
            <a:rPr kumimoji="1" lang="en-US" altLang="ja-JP" sz="1100">
              <a:solidFill>
                <a:schemeClr val="dk1"/>
              </a:solidFill>
              <a:effectLst/>
              <a:latin typeface="+mn-lt"/>
              <a:ea typeface="+mn-ea"/>
              <a:cs typeface="+mn-cs"/>
            </a:rPr>
            <a:t>86.8%</a:t>
          </a:r>
          <a:r>
            <a:rPr kumimoji="1" lang="ja-JP" altLang="ja-JP" sz="1100">
              <a:solidFill>
                <a:schemeClr val="dk1"/>
              </a:solidFill>
              <a:effectLst/>
              <a:latin typeface="+mn-lt"/>
              <a:ea typeface="+mn-ea"/>
              <a:cs typeface="+mn-cs"/>
            </a:rPr>
            <a:t>で高い数値となっている。橋りょうについては、平成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月に那智勝浦町橋梁個別施設計画を作成しており、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年サイクルで点検を実施し、点検結果に基づき計画的に補修・修繕を行っていく。</a:t>
          </a:r>
          <a:endParaRPr lang="ja-JP" altLang="ja-JP" sz="1400">
            <a:effectLst/>
          </a:endParaRPr>
        </a:p>
        <a:p>
          <a:r>
            <a:rPr kumimoji="1" lang="ja-JP" altLang="ja-JP" sz="1100">
              <a:solidFill>
                <a:schemeClr val="dk1"/>
              </a:solidFill>
              <a:effectLst/>
              <a:latin typeface="+mn-lt"/>
              <a:ea typeface="+mn-ea"/>
              <a:cs typeface="+mn-cs"/>
            </a:rPr>
            <a:t>また、公営住宅についても類似団体と比較して高い値となっているが、平成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年に長寿命化計画を作成しており、今後も当該計画に基づいて更新・整備を行っていく。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69142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141515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6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108857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90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80010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33020</xdr:rowOff>
    </xdr:from>
    <xdr:to>
      <xdr:col>36</xdr:col>
      <xdr:colOff>165100</xdr:colOff>
      <xdr:row>41</xdr:row>
      <xdr:rowOff>134620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83820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154957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125747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62049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65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62</xdr:row>
      <xdr:rowOff>26126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60214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61</xdr:row>
      <xdr:rowOff>143691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602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61</xdr:row>
      <xdr:rowOff>143691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102688</xdr:rowOff>
    </xdr:from>
    <xdr:to>
      <xdr:col>55</xdr:col>
      <xdr:colOff>50800</xdr:colOff>
      <xdr:row>61</xdr:row>
      <xdr:rowOff>32838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125565</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2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115751</xdr:rowOff>
    </xdr:from>
    <xdr:to>
      <xdr:col>50</xdr:col>
      <xdr:colOff>165100</xdr:colOff>
      <xdr:row>61</xdr:row>
      <xdr:rowOff>45901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153488</xdr:rowOff>
    </xdr:from>
    <xdr:to>
      <xdr:col>55</xdr:col>
      <xdr:colOff>0</xdr:colOff>
      <xdr:row>60</xdr:row>
      <xdr:rowOff>166551</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4404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166551</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8750300" y="1035558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34109</xdr:rowOff>
    </xdr:from>
    <xdr:to>
      <xdr:col>41</xdr:col>
      <xdr:colOff>101600</xdr:colOff>
      <xdr:row>60</xdr:row>
      <xdr:rowOff>135709</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84909</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3555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112485</xdr:rowOff>
    </xdr:from>
    <xdr:to>
      <xdr:col>36</xdr:col>
      <xdr:colOff>165100</xdr:colOff>
      <xdr:row>61</xdr:row>
      <xdr:rowOff>42635</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84909</xdr:rowOff>
    </xdr:from>
    <xdr:to>
      <xdr:col>41</xdr:col>
      <xdr:colOff>50800</xdr:colOff>
      <xdr:row>60</xdr:row>
      <xdr:rowOff>163285</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3719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58255</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5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41927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95811</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62428</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1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152236</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59162</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42545</xdr:rowOff>
    </xdr:from>
    <xdr:to>
      <xdr:col>24</xdr:col>
      <xdr:colOff>114300</xdr:colOff>
      <xdr:row>79</xdr:row>
      <xdr:rowOff>144145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65422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53339</xdr:rowOff>
    </xdr:from>
    <xdr:to>
      <xdr:col>24</xdr:col>
      <xdr:colOff>63500</xdr:colOff>
      <xdr:row>79</xdr:row>
      <xdr:rowOff>93345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35978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95886</xdr:rowOff>
    </xdr:from>
    <xdr:to>
      <xdr:col>15</xdr:col>
      <xdr:colOff>101600</xdr:colOff>
      <xdr:row>79</xdr:row>
      <xdr:rowOff>26036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146686</xdr:rowOff>
    </xdr:from>
    <xdr:to>
      <xdr:col>19</xdr:col>
      <xdr:colOff>177800</xdr:colOff>
      <xdr:row>79</xdr:row>
      <xdr:rowOff>53339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908300" y="13519786"/>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xdr:rowOff>
    </xdr:from>
    <xdr:to>
      <xdr:col>10</xdr:col>
      <xdr:colOff>165100</xdr:colOff>
      <xdr:row>78</xdr:row>
      <xdr:rowOff>109855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59055</xdr:rowOff>
    </xdr:from>
    <xdr:to>
      <xdr:col>15</xdr:col>
      <xdr:colOff>50800</xdr:colOff>
      <xdr:row>78</xdr:row>
      <xdr:rowOff>146686</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34321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65405</xdr:rowOff>
    </xdr:from>
    <xdr:to>
      <xdr:col>6</xdr:col>
      <xdr:colOff>38100</xdr:colOff>
      <xdr:row>81</xdr:row>
      <xdr:rowOff>167005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59055</xdr:rowOff>
    </xdr:from>
    <xdr:to>
      <xdr:col>10</xdr:col>
      <xdr:colOff>114300</xdr:colOff>
      <xdr:row>81</xdr:row>
      <xdr:rowOff>116205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1130300" y="1343215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42563</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126382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158132</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160020</xdr:rowOff>
    </xdr:from>
    <xdr:to>
      <xdr:col>50</xdr:col>
      <xdr:colOff>165100</xdr:colOff>
      <xdr:row>86</xdr:row>
      <xdr:rowOff>90170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39370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9639300" y="147828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161289</xdr:rowOff>
    </xdr:from>
    <xdr:to>
      <xdr:col>46</xdr:col>
      <xdr:colOff>38100</xdr:colOff>
      <xdr:row>86</xdr:row>
      <xdr:rowOff>91439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39370</xdr:rowOff>
    </xdr:from>
    <xdr:to>
      <xdr:col>50</xdr:col>
      <xdr:colOff>114300</xdr:colOff>
      <xdr:row>86</xdr:row>
      <xdr:rowOff>40639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40639</xdr:rowOff>
    </xdr:from>
    <xdr:to>
      <xdr:col>45</xdr:col>
      <xdr:colOff>177800</xdr:colOff>
      <xdr:row>86</xdr:row>
      <xdr:rowOff>41911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7861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93980</xdr:rowOff>
    </xdr:from>
    <xdr:to>
      <xdr:col>36</xdr:col>
      <xdr:colOff>165100</xdr:colOff>
      <xdr:row>85</xdr:row>
      <xdr:rowOff>24130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144780</xdr:rowOff>
    </xdr:from>
    <xdr:to>
      <xdr:col>41</xdr:col>
      <xdr:colOff>50800</xdr:colOff>
      <xdr:row>86</xdr:row>
      <xdr:rowOff>41911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972300" y="145465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105427</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81297</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82566</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40657</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200-0000B7010000}"/>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121920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5481300" y="65855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70485</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4592300" y="649033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37</xdr:row>
      <xdr:rowOff>146685</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3703300" y="6490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90170</xdr:rowOff>
    </xdr:from>
    <xdr:to>
      <xdr:col>67</xdr:col>
      <xdr:colOff>101600</xdr:colOff>
      <xdr:row>38</xdr:row>
      <xdr:rowOff>20320</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140970</xdr:rowOff>
    </xdr:from>
    <xdr:to>
      <xdr:col>71</xdr:col>
      <xdr:colOff>177800</xdr:colOff>
      <xdr:row>37</xdr:row>
      <xdr:rowOff>146685</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814300" y="6484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42562</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4389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17162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3500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11447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2611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2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200-0000DE01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200-0000E001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200-0000E2010000}"/>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24357</xdr:rowOff>
    </xdr:from>
    <xdr:to>
      <xdr:col>116</xdr:col>
      <xdr:colOff>114300</xdr:colOff>
      <xdr:row>39</xdr:row>
      <xdr:rowOff>125957</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2110700" y="67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47234</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200-0000EE010000}"/>
            </a:ext>
          </a:extLst>
        </xdr:cNvPr>
        <xdr:cNvSpPr txBox="1"/>
      </xdr:nvSpPr>
      <xdr:spPr>
        <a:xfrm>
          <a:off x="22199600" y="656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32352</xdr:rowOff>
    </xdr:from>
    <xdr:to>
      <xdr:col>112</xdr:col>
      <xdr:colOff>38100</xdr:colOff>
      <xdr:row>39</xdr:row>
      <xdr:rowOff>133952</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1272500" y="6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75157</xdr:rowOff>
    </xdr:from>
    <xdr:to>
      <xdr:col>116</xdr:col>
      <xdr:colOff>63500</xdr:colOff>
      <xdr:row>39</xdr:row>
      <xdr:rowOff>83152</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1323300" y="6761707"/>
          <a:ext cx="8382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43125</xdr:rowOff>
    </xdr:from>
    <xdr:to>
      <xdr:col>107</xdr:col>
      <xdr:colOff>101600</xdr:colOff>
      <xdr:row>39</xdr:row>
      <xdr:rowOff>144725</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67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83152</xdr:rowOff>
    </xdr:from>
    <xdr:to>
      <xdr:col>111</xdr:col>
      <xdr:colOff>177800</xdr:colOff>
      <xdr:row>39</xdr:row>
      <xdr:rowOff>93925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0434300" y="6769702"/>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51229</xdr:rowOff>
    </xdr:from>
    <xdr:to>
      <xdr:col>102</xdr:col>
      <xdr:colOff>165100</xdr:colOff>
      <xdr:row>39</xdr:row>
      <xdr:rowOff>152829</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9494500" y="67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93925</xdr:rowOff>
    </xdr:from>
    <xdr:to>
      <xdr:col>107</xdr:col>
      <xdr:colOff>50800</xdr:colOff>
      <xdr:row>39</xdr:row>
      <xdr:rowOff>102029</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9545300" y="6780475"/>
          <a:ext cx="8890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155492</xdr:rowOff>
    </xdr:from>
    <xdr:to>
      <xdr:col>98</xdr:col>
      <xdr:colOff>38100</xdr:colOff>
      <xdr:row>39</xdr:row>
      <xdr:rowOff>85642</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8605500" y="66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34842</xdr:rowOff>
    </xdr:from>
    <xdr:to>
      <xdr:col>102</xdr:col>
      <xdr:colOff>114300</xdr:colOff>
      <xdr:row>39</xdr:row>
      <xdr:rowOff>102029</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656300" y="6721392"/>
          <a:ext cx="889000" cy="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84882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694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89566</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69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57128</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45795" y="69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45016</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56795" y="690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150479</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1011095" y="64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161252</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0134795" y="650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169356</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9245795" y="65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102169</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8356795" y="64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02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00000000-0008-0000-0200-000029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00000000-0008-0000-0200-00002B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0000000-0008-0000-0200-00002D020000}"/>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00000000-0008-0000-0200-000039020000}"/>
            </a:ext>
          </a:extLst>
        </xdr:cNvPr>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19957</xdr:rowOff>
    </xdr:from>
    <xdr:to>
      <xdr:col>81</xdr:col>
      <xdr:colOff>101600</xdr:colOff>
      <xdr:row>83</xdr:row>
      <xdr:rowOff>121557</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5430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83</xdr:row>
      <xdr:rowOff>98516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5481300" y="1430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137523</xdr:rowOff>
    </xdr:from>
    <xdr:to>
      <xdr:col>76</xdr:col>
      <xdr:colOff>165100</xdr:colOff>
      <xdr:row>85</xdr:row>
      <xdr:rowOff>67673</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54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70757</xdr:rowOff>
    </xdr:from>
    <xdr:to>
      <xdr:col>81</xdr:col>
      <xdr:colOff>50800</xdr:colOff>
      <xdr:row>85</xdr:row>
      <xdr:rowOff>16873</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4592300" y="14301107"/>
          <a:ext cx="8890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16873</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3703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59145</xdr:rowOff>
    </xdr:from>
    <xdr:to>
      <xdr:col>67</xdr:col>
      <xdr:colOff>101600</xdr:colOff>
      <xdr:row>83</xdr:row>
      <xdr:rowOff>160745</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2763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109945</xdr:rowOff>
    </xdr:from>
    <xdr:to>
      <xdr:col>71</xdr:col>
      <xdr:colOff>177800</xdr:colOff>
      <xdr:row>85</xdr:row>
      <xdr:rowOff>13607</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814300" y="14340295"/>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579" name="n_2ave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581" name="n_4ave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112684</xdr:rowOff>
    </xdr:from>
    <xdr:ext cx="405111" cy="259045"/>
    <xdr:sp macro="" textlink="">
      <xdr:nvSpPr>
        <xdr:cNvPr id="582" name="n_1mainValue【消防施設】&#10;有形固定資産減価償却率">
          <a:extLst>
            <a:ext uri="{FF2B5EF4-FFF2-40B4-BE49-F238E27FC236}">
              <a16:creationId xmlns:a16="http://schemas.microsoft.com/office/drawing/2014/main" id="{00000000-0008-0000-0200-000046020000}"/>
            </a:ext>
          </a:extLst>
        </xdr:cNvPr>
        <xdr:cNvSpPr txBox="1"/>
      </xdr:nvSpPr>
      <xdr:spPr>
        <a:xfrm>
          <a:off x="15266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58800</xdr:rowOff>
    </xdr:from>
    <xdr:ext cx="405111" cy="259045"/>
    <xdr:sp macro="" textlink="">
      <xdr:nvSpPr>
        <xdr:cNvPr id="583" name="n_2mainValue【消防施設】&#10;有形固定資産減価償却率">
          <a:extLst>
            <a:ext uri="{FF2B5EF4-FFF2-40B4-BE49-F238E27FC236}">
              <a16:creationId xmlns:a16="http://schemas.microsoft.com/office/drawing/2014/main" id="{00000000-0008-0000-0200-000047020000}"/>
            </a:ext>
          </a:extLst>
        </xdr:cNvPr>
        <xdr:cNvSpPr txBox="1"/>
      </xdr:nvSpPr>
      <xdr:spPr>
        <a:xfrm>
          <a:off x="14389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584" name="n_3mainValue【消防施設】&#10;有形固定資産減価償却率">
          <a:extLst>
            <a:ext uri="{FF2B5EF4-FFF2-40B4-BE49-F238E27FC236}">
              <a16:creationId xmlns:a16="http://schemas.microsoft.com/office/drawing/2014/main" id="{00000000-0008-0000-0200-000048020000}"/>
            </a:ext>
          </a:extLst>
        </xdr:cNvPr>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585" name="n_4mainValue【消防施設】&#10;有形固定資産減価償却率">
          <a:extLst>
            <a:ext uri="{FF2B5EF4-FFF2-40B4-BE49-F238E27FC236}">
              <a16:creationId xmlns:a16="http://schemas.microsoft.com/office/drawing/2014/main" id="{00000000-0008-0000-0200-00004902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2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200-000062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200-000064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200-00006602000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164464</xdr:rowOff>
    </xdr:from>
    <xdr:to>
      <xdr:col>116</xdr:col>
      <xdr:colOff>114300</xdr:colOff>
      <xdr:row>85</xdr:row>
      <xdr:rowOff>94614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2110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142891</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200-000072020000}"/>
            </a:ext>
          </a:extLst>
        </xdr:cNvPr>
        <xdr:cNvSpPr txBox="1"/>
      </xdr:nvSpPr>
      <xdr:spPr>
        <a:xfrm>
          <a:off x="22199600"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21272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43814</xdr:rowOff>
    </xdr:from>
    <xdr:to>
      <xdr:col>116</xdr:col>
      <xdr:colOff>63500</xdr:colOff>
      <xdr:row>85</xdr:row>
      <xdr:rowOff>55245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21323300" y="146170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111125</xdr:rowOff>
    </xdr:from>
    <xdr:to>
      <xdr:col>107</xdr:col>
      <xdr:colOff>101600</xdr:colOff>
      <xdr:row>85</xdr:row>
      <xdr:rowOff>41275</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2038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161925</xdr:rowOff>
    </xdr:from>
    <xdr:to>
      <xdr:col>111</xdr:col>
      <xdr:colOff>177800</xdr:colOff>
      <xdr:row>85</xdr:row>
      <xdr:rowOff>55245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0434300" y="145637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161925</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9545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12064</xdr:rowOff>
    </xdr:from>
    <xdr:to>
      <xdr:col>98</xdr:col>
      <xdr:colOff>38100</xdr:colOff>
      <xdr:row>85</xdr:row>
      <xdr:rowOff>113664</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8605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160020</xdr:rowOff>
    </xdr:from>
    <xdr:to>
      <xdr:col>102</xdr:col>
      <xdr:colOff>114300</xdr:colOff>
      <xdr:row>85</xdr:row>
      <xdr:rowOff>62864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8656300" y="145618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92091</xdr:rowOff>
    </xdr:from>
    <xdr:ext cx="469744" cy="259045"/>
    <xdr:sp macro="" textlink="">
      <xdr:nvSpPr>
        <xdr:cNvPr id="635" name="n_1aveValue【消防施設】&#10;一人当たり面積">
          <a:extLst>
            <a:ext uri="{FF2B5EF4-FFF2-40B4-BE49-F238E27FC236}">
              <a16:creationId xmlns:a16="http://schemas.microsoft.com/office/drawing/2014/main" id="{00000000-0008-0000-0200-00007B020000}"/>
            </a:ext>
          </a:extLst>
        </xdr:cNvPr>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636" name="n_2aveValue【消防施設】&#10;一人当たり面積">
          <a:extLst>
            <a:ext uri="{FF2B5EF4-FFF2-40B4-BE49-F238E27FC236}">
              <a16:creationId xmlns:a16="http://schemas.microsoft.com/office/drawing/2014/main" id="{00000000-0008-0000-0200-00007C02000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7" name="n_3aveValue【消防施設】&#10;一人当たり面積">
          <a:extLst>
            <a:ext uri="{FF2B5EF4-FFF2-40B4-BE49-F238E27FC236}">
              <a16:creationId xmlns:a16="http://schemas.microsoft.com/office/drawing/2014/main" id="{00000000-0008-0000-0200-00007D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8" name="n_4aveValue【消防施設】&#10;一人当たり面積">
          <a:extLst>
            <a:ext uri="{FF2B5EF4-FFF2-40B4-BE49-F238E27FC236}">
              <a16:creationId xmlns:a16="http://schemas.microsoft.com/office/drawing/2014/main" id="{00000000-0008-0000-0200-00007E02000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97172</xdr:rowOff>
    </xdr:from>
    <xdr:ext cx="469744" cy="259045"/>
    <xdr:sp macro="" textlink="">
      <xdr:nvSpPr>
        <xdr:cNvPr id="639" name="n_1mainValue【消防施設】&#10;一人当たり面積">
          <a:extLst>
            <a:ext uri="{FF2B5EF4-FFF2-40B4-BE49-F238E27FC236}">
              <a16:creationId xmlns:a16="http://schemas.microsoft.com/office/drawing/2014/main" id="{00000000-0008-0000-0200-00007F02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57802</xdr:rowOff>
    </xdr:from>
    <xdr:ext cx="469744" cy="259045"/>
    <xdr:sp macro="" textlink="">
      <xdr:nvSpPr>
        <xdr:cNvPr id="640" name="n_2mainValue【消防施設】&#10;一人当たり面積">
          <a:extLst>
            <a:ext uri="{FF2B5EF4-FFF2-40B4-BE49-F238E27FC236}">
              <a16:creationId xmlns:a16="http://schemas.microsoft.com/office/drawing/2014/main" id="{00000000-0008-0000-0200-000080020000}"/>
            </a:ext>
          </a:extLst>
        </xdr:cNvPr>
        <xdr:cNvSpPr txBox="1"/>
      </xdr:nvSpPr>
      <xdr:spPr>
        <a:xfrm>
          <a:off x="201994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55897</xdr:rowOff>
    </xdr:from>
    <xdr:ext cx="469744" cy="259045"/>
    <xdr:sp macro="" textlink="">
      <xdr:nvSpPr>
        <xdr:cNvPr id="641" name="n_3mainValue【消防施設】&#10;一人当たり面積">
          <a:extLst>
            <a:ext uri="{FF2B5EF4-FFF2-40B4-BE49-F238E27FC236}">
              <a16:creationId xmlns:a16="http://schemas.microsoft.com/office/drawing/2014/main" id="{00000000-0008-0000-0200-000081020000}"/>
            </a:ext>
          </a:extLst>
        </xdr:cNvPr>
        <xdr:cNvSpPr txBox="1"/>
      </xdr:nvSpPr>
      <xdr:spPr>
        <a:xfrm>
          <a:off x="19310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104791</xdr:rowOff>
    </xdr:from>
    <xdr:ext cx="469744" cy="259045"/>
    <xdr:sp macro="" textlink="">
      <xdr:nvSpPr>
        <xdr:cNvPr id="642" name="n_4mainValue【消防施設】&#10;一人当たり面積">
          <a:extLst>
            <a:ext uri="{FF2B5EF4-FFF2-40B4-BE49-F238E27FC236}">
              <a16:creationId xmlns:a16="http://schemas.microsoft.com/office/drawing/2014/main" id="{00000000-0008-0000-0200-000082020000}"/>
            </a:ext>
          </a:extLst>
        </xdr:cNvPr>
        <xdr:cNvSpPr txBox="1"/>
      </xdr:nvSpPr>
      <xdr:spPr>
        <a:xfrm>
          <a:off x="184214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2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9" name="【庁舎】&#10;有形固定資産減価償却率最小値テキスト">
          <a:extLst>
            <a:ext uri="{FF2B5EF4-FFF2-40B4-BE49-F238E27FC236}">
              <a16:creationId xmlns:a16="http://schemas.microsoft.com/office/drawing/2014/main" id="{00000000-0008-0000-0200-00009D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200-00009F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200-0000A102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200-0000AD020000}"/>
            </a:ext>
          </a:extLst>
        </xdr:cNvPr>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108</xdr:row>
      <xdr:rowOff>7620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5481300" y="184931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23768</xdr:rowOff>
    </xdr:from>
    <xdr:to>
      <xdr:col>76</xdr:col>
      <xdr:colOff>165100</xdr:colOff>
      <xdr:row>108</xdr:row>
      <xdr:rowOff>125368</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4541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108</xdr:row>
      <xdr:rowOff>74568</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4592300" y="184931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23768</xdr:rowOff>
    </xdr:from>
    <xdr:to>
      <xdr:col>72</xdr:col>
      <xdr:colOff>38100</xdr:colOff>
      <xdr:row>108</xdr:row>
      <xdr:rowOff>125368</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365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74568</xdr:rowOff>
    </xdr:from>
    <xdr:to>
      <xdr:col>76</xdr:col>
      <xdr:colOff>114300</xdr:colOff>
      <xdr:row>108</xdr:row>
      <xdr:rowOff>74568</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3703300" y="18591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151130</xdr:rowOff>
    </xdr:from>
    <xdr:to>
      <xdr:col>67</xdr:col>
      <xdr:colOff>101600</xdr:colOff>
      <xdr:row>108</xdr:row>
      <xdr:rowOff>81280</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276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74568</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814300" y="185470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200-0000B602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200-0000B702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200-0000B8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200-0000B902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200-0000BA020000}"/>
            </a:ext>
          </a:extLst>
        </xdr:cNvPr>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116495</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200-0000BB020000}"/>
            </a:ext>
          </a:extLst>
        </xdr:cNvPr>
        <xdr:cNvSpPr txBox="1"/>
      </xdr:nvSpPr>
      <xdr:spPr>
        <a:xfrm>
          <a:off x="14389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116495</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200-0000BC020000}"/>
            </a:ext>
          </a:extLst>
        </xdr:cNvPr>
        <xdr:cNvSpPr txBox="1"/>
      </xdr:nvSpPr>
      <xdr:spPr>
        <a:xfrm>
          <a:off x="13500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72407</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200-0000BD020000}"/>
            </a:ext>
          </a:extLst>
        </xdr:cNvPr>
        <xdr:cNvSpPr txBox="1"/>
      </xdr:nvSpPr>
      <xdr:spPr>
        <a:xfrm>
          <a:off x="12611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2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4" name="【庁舎】&#10;一人当たり面積最小値テキスト">
          <a:extLst>
            <a:ext uri="{FF2B5EF4-FFF2-40B4-BE49-F238E27FC236}">
              <a16:creationId xmlns:a16="http://schemas.microsoft.com/office/drawing/2014/main" id="{00000000-0008-0000-0200-0000D402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6" name="【庁舎】&#10;一人当たり面積最大値テキスト">
          <a:extLst>
            <a:ext uri="{FF2B5EF4-FFF2-40B4-BE49-F238E27FC236}">
              <a16:creationId xmlns:a16="http://schemas.microsoft.com/office/drawing/2014/main" id="{00000000-0008-0000-0200-0000D602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8" name="【庁舎】&#10;一人当たり面積平均値テキスト">
          <a:extLst>
            <a:ext uri="{FF2B5EF4-FFF2-40B4-BE49-F238E27FC236}">
              <a16:creationId xmlns:a16="http://schemas.microsoft.com/office/drawing/2014/main" id="{00000000-0008-0000-0200-0000D802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26772</xdr:rowOff>
    </xdr:from>
    <xdr:to>
      <xdr:col>116</xdr:col>
      <xdr:colOff>114300</xdr:colOff>
      <xdr:row>107</xdr:row>
      <xdr:rowOff>128372</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40" name="【庁舎】&#10;一人当たり面積該当値テキスト">
          <a:extLst>
            <a:ext uri="{FF2B5EF4-FFF2-40B4-BE49-F238E27FC236}">
              <a16:creationId xmlns:a16="http://schemas.microsoft.com/office/drawing/2014/main" id="{00000000-0008-0000-0200-0000E4020000}"/>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29972</xdr:rowOff>
    </xdr:from>
    <xdr:to>
      <xdr:col>112</xdr:col>
      <xdr:colOff>38100</xdr:colOff>
      <xdr:row>107</xdr:row>
      <xdr:rowOff>131572</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77572</xdr:rowOff>
    </xdr:from>
    <xdr:to>
      <xdr:col>116</xdr:col>
      <xdr:colOff>63500</xdr:colOff>
      <xdr:row>107</xdr:row>
      <xdr:rowOff>80772</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842272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70662</xdr:rowOff>
    </xdr:from>
    <xdr:to>
      <xdr:col>107</xdr:col>
      <xdr:colOff>101600</xdr:colOff>
      <xdr:row>108</xdr:row>
      <xdr:rowOff>812</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121462</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20434300" y="1842592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121462</xdr:rowOff>
    </xdr:from>
    <xdr:to>
      <xdr:col>107</xdr:col>
      <xdr:colOff>50800</xdr:colOff>
      <xdr:row>107</xdr:row>
      <xdr:rowOff>124206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846661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93066</xdr:rowOff>
    </xdr:from>
    <xdr:to>
      <xdr:col>98</xdr:col>
      <xdr:colOff>38100</xdr:colOff>
      <xdr:row>108</xdr:row>
      <xdr:rowOff>23216</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8605500" y="18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124206</xdr:rowOff>
    </xdr:from>
    <xdr:to>
      <xdr:col>102</xdr:col>
      <xdr:colOff>114300</xdr:colOff>
      <xdr:row>107</xdr:row>
      <xdr:rowOff>143866</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8656300" y="1846935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749" name="n_1aveValue【庁舎】&#10;一人当たり面積">
          <a:extLst>
            <a:ext uri="{FF2B5EF4-FFF2-40B4-BE49-F238E27FC236}">
              <a16:creationId xmlns:a16="http://schemas.microsoft.com/office/drawing/2014/main" id="{00000000-0008-0000-0200-0000ED020000}"/>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750" name="n_2aveValue【庁舎】&#10;一人当たり面積">
          <a:extLst>
            <a:ext uri="{FF2B5EF4-FFF2-40B4-BE49-F238E27FC236}">
              <a16:creationId xmlns:a16="http://schemas.microsoft.com/office/drawing/2014/main" id="{00000000-0008-0000-0200-0000EE020000}"/>
            </a:ext>
          </a:extLst>
        </xdr:cNvPr>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51" name="n_3aveValue【庁舎】&#10;一人当たり面積">
          <a:extLst>
            <a:ext uri="{FF2B5EF4-FFF2-40B4-BE49-F238E27FC236}">
              <a16:creationId xmlns:a16="http://schemas.microsoft.com/office/drawing/2014/main" id="{00000000-0008-0000-0200-0000EF020000}"/>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752" name="n_4aveValue【庁舎】&#10;一人当たり面積">
          <a:extLst>
            <a:ext uri="{FF2B5EF4-FFF2-40B4-BE49-F238E27FC236}">
              <a16:creationId xmlns:a16="http://schemas.microsoft.com/office/drawing/2014/main" id="{00000000-0008-0000-0200-0000F0020000}"/>
            </a:ext>
          </a:extLst>
        </xdr:cNvPr>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148099</xdr:rowOff>
    </xdr:from>
    <xdr:ext cx="469744" cy="259045"/>
    <xdr:sp macro="" textlink="">
      <xdr:nvSpPr>
        <xdr:cNvPr id="753" name="n_1mainValue【庁舎】&#10;一人当たり面積">
          <a:extLst>
            <a:ext uri="{FF2B5EF4-FFF2-40B4-BE49-F238E27FC236}">
              <a16:creationId xmlns:a16="http://schemas.microsoft.com/office/drawing/2014/main" id="{00000000-0008-0000-0200-0000F1020000}"/>
            </a:ext>
          </a:extLst>
        </xdr:cNvPr>
        <xdr:cNvSpPr txBox="1"/>
      </xdr:nvSpPr>
      <xdr:spPr>
        <a:xfrm>
          <a:off x="21075727" y="181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163389</xdr:rowOff>
    </xdr:from>
    <xdr:ext cx="469744" cy="259045"/>
    <xdr:sp macro="" textlink="">
      <xdr:nvSpPr>
        <xdr:cNvPr id="754" name="n_2mainValue【庁舎】&#10;一人当たり面積">
          <a:extLst>
            <a:ext uri="{FF2B5EF4-FFF2-40B4-BE49-F238E27FC236}">
              <a16:creationId xmlns:a16="http://schemas.microsoft.com/office/drawing/2014/main" id="{00000000-0008-0000-0200-0000F2020000}"/>
            </a:ext>
          </a:extLst>
        </xdr:cNvPr>
        <xdr:cNvSpPr txBox="1"/>
      </xdr:nvSpPr>
      <xdr:spPr>
        <a:xfrm>
          <a:off x="20199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755" name="n_3mainValue【庁舎】&#10;一人当たり面積">
          <a:extLst>
            <a:ext uri="{FF2B5EF4-FFF2-40B4-BE49-F238E27FC236}">
              <a16:creationId xmlns:a16="http://schemas.microsoft.com/office/drawing/2014/main" id="{00000000-0008-0000-0200-0000F3020000}"/>
            </a:ext>
          </a:extLst>
        </xdr:cNvPr>
        <xdr:cNvSpPr txBox="1"/>
      </xdr:nvSpPr>
      <xdr:spPr>
        <a:xfrm>
          <a:off x="19310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14343</xdr:rowOff>
    </xdr:from>
    <xdr:ext cx="469744" cy="259045"/>
    <xdr:sp macro="" textlink="">
      <xdr:nvSpPr>
        <xdr:cNvPr id="756" name="n_4mainValue【庁舎】&#10;一人当たり面積">
          <a:extLst>
            <a:ext uri="{FF2B5EF4-FFF2-40B4-BE49-F238E27FC236}">
              <a16:creationId xmlns:a16="http://schemas.microsoft.com/office/drawing/2014/main" id="{00000000-0008-0000-0200-0000F4020000}"/>
            </a:ext>
          </a:extLst>
        </xdr:cNvPr>
        <xdr:cNvSpPr txBox="1"/>
      </xdr:nvSpPr>
      <xdr:spPr>
        <a:xfrm>
          <a:off x="18421427" y="1853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庁舎、図書館について、有形固定資産減価償却率が</a:t>
          </a:r>
          <a:r>
            <a:rPr kumimoji="1" lang="en-US" altLang="ja-JP" sz="1100" baseline="0">
              <a:solidFill>
                <a:schemeClr val="dk1"/>
              </a:solidFill>
              <a:effectLst/>
              <a:latin typeface="+mn-lt"/>
              <a:ea typeface="+mn-ea"/>
              <a:cs typeface="+mn-cs"/>
            </a:rPr>
            <a:t>87.8%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82.0%</a:t>
          </a:r>
          <a:r>
            <a:rPr kumimoji="1" lang="ja-JP" altLang="ja-JP" sz="1100" baseline="0">
              <a:solidFill>
                <a:schemeClr val="dk1"/>
              </a:solidFill>
              <a:effectLst/>
              <a:latin typeface="+mn-lt"/>
              <a:ea typeface="+mn-ea"/>
              <a:cs typeface="+mn-cs"/>
            </a:rPr>
            <a:t>と類似団体と比較して</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以上</a:t>
          </a:r>
          <a:r>
            <a:rPr kumimoji="1" lang="ja-JP" altLang="ja-JP" sz="1100" baseline="0">
              <a:solidFill>
                <a:schemeClr val="dk1"/>
              </a:solidFill>
              <a:effectLst/>
              <a:latin typeface="+mn-lt"/>
              <a:ea typeface="+mn-ea"/>
              <a:cs typeface="+mn-cs"/>
            </a:rPr>
            <a:t>高い数値になっており、老朽化がかなり進んできているため、今後長寿命化や建替え等について検討していく必要がある。</a:t>
          </a:r>
          <a:endParaRPr lang="ja-JP" altLang="ja-JP" sz="1400">
            <a:effectLst/>
          </a:endParaRPr>
        </a:p>
        <a:p>
          <a:r>
            <a:rPr kumimoji="1" lang="ja-JP" altLang="ja-JP" sz="1100" baseline="0">
              <a:solidFill>
                <a:schemeClr val="dk1"/>
              </a:solidFill>
              <a:effectLst/>
              <a:latin typeface="+mn-lt"/>
              <a:ea typeface="+mn-ea"/>
              <a:cs typeface="+mn-cs"/>
            </a:rPr>
            <a:t>体育館・プールについても有形固定資産減価償却率が</a:t>
          </a:r>
          <a:r>
            <a:rPr kumimoji="1" lang="en-US" altLang="ja-JP" sz="1100" baseline="0">
              <a:solidFill>
                <a:schemeClr val="dk1"/>
              </a:solidFill>
              <a:effectLst/>
              <a:latin typeface="+mn-lt"/>
              <a:ea typeface="+mn-ea"/>
              <a:cs typeface="+mn-cs"/>
            </a:rPr>
            <a:t>74.8%</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類似団体の値を上回っており、老朽化が進んでいるため、今後の対応を検討していく必要がある。</a:t>
          </a:r>
          <a:endParaRPr lang="ja-JP" altLang="ja-JP" sz="1400">
            <a:effectLst/>
          </a:endParaRPr>
        </a:p>
        <a:p>
          <a:r>
            <a:rPr kumimoji="1" lang="ja-JP" altLang="ja-JP" sz="1100" baseline="0">
              <a:solidFill>
                <a:schemeClr val="dk1"/>
              </a:solidFill>
              <a:effectLst/>
              <a:latin typeface="+mn-lt"/>
              <a:ea typeface="+mn-ea"/>
              <a:cs typeface="+mn-cs"/>
            </a:rPr>
            <a:t>また、一般廃棄物処理施設、消防施設についても類似団体と比較して高い値となっているが、当該施設については</a:t>
          </a:r>
          <a:r>
            <a:rPr kumimoji="1" lang="ja-JP" altLang="en-US" sz="1100" baseline="0">
              <a:solidFill>
                <a:schemeClr val="dk1"/>
              </a:solidFill>
              <a:effectLst/>
              <a:latin typeface="+mn-lt"/>
              <a:ea typeface="+mn-ea"/>
              <a:cs typeface="+mn-cs"/>
            </a:rPr>
            <a:t>立て替え</a:t>
          </a:r>
          <a:r>
            <a:rPr kumimoji="1" lang="ja-JP" altLang="ja-JP" sz="1100" baseline="0">
              <a:solidFill>
                <a:schemeClr val="dk1"/>
              </a:solidFill>
              <a:effectLst/>
              <a:latin typeface="+mn-lt"/>
              <a:ea typeface="+mn-ea"/>
              <a:cs typeface="+mn-cs"/>
            </a:rPr>
            <a:t>事業を進めている。</a:t>
          </a:r>
          <a:endParaRPr lang="ja-JP" altLang="ja-JP" sz="1400">
            <a:effectLst/>
          </a:endParaRPr>
        </a:p>
        <a:p>
          <a:r>
            <a:rPr kumimoji="1" lang="ja-JP" altLang="ja-JP" sz="1100" baseline="0">
              <a:solidFill>
                <a:schemeClr val="dk1"/>
              </a:solidFill>
              <a:effectLst/>
              <a:latin typeface="+mn-lt"/>
              <a:ea typeface="+mn-ea"/>
              <a:cs typeface="+mn-cs"/>
            </a:rPr>
            <a:t>　福祉施設については、平成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年度からデイサービスセンターの施設取得により有形固定資産減価償却率が類似団体の値を下回っている。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ポイント、和歌山県平均を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ポイント下回っている。類似団体平均が昨年度から</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ポイント下回っているのに対し、当町は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ポイント下回るのみとなっている。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今後も人口減少等による税収の減少や交付税の削減等により、厳しい財政状況が予想されるが、地方創生等により人口減少に歯止めをかけ、税収等の歳入を確保し財政力指数の改善に努める。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増加している。令和２年度に経常収支比率が増加した主な要因としては、公債費や人件費の増加が挙げられる。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今後は、町税等の滞納整理や徴収率の向上に向けた取り組みを行い、より一層の町税等歳入の確保及び経常経費の削減を行い、経常収支比率の改善に努める。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115781</xdr:rowOff>
    </xdr:from>
    <xdr:to>
      <xdr:col>23</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8858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115781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6391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53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53975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513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山間部（過疎地域）が多く、行政区域が広域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令和２年度は令和元年度と比べて</a:t>
          </a:r>
          <a:r>
            <a:rPr kumimoji="1" lang="en-US" altLang="ja-JP" sz="1300">
              <a:latin typeface="ＭＳ Ｐゴシック" panose="020B0600070205080204" pitchFamily="50" charset="-128"/>
              <a:ea typeface="ＭＳ Ｐゴシック" panose="020B0600070205080204" pitchFamily="50" charset="-128"/>
            </a:rPr>
            <a:t>14,868</a:t>
          </a:r>
          <a:r>
            <a:rPr kumimoji="1" lang="ja-JP" altLang="en-US" sz="1300">
              <a:latin typeface="ＭＳ Ｐゴシック" panose="020B0600070205080204" pitchFamily="50" charset="-128"/>
              <a:ea typeface="ＭＳ Ｐゴシック" panose="020B0600070205080204" pitchFamily="50" charset="-128"/>
            </a:rPr>
            <a:t>円増加しているが、類似団体は</a:t>
          </a:r>
          <a:r>
            <a:rPr kumimoji="1" lang="en-US" altLang="ja-JP" sz="1300">
              <a:latin typeface="ＭＳ Ｐゴシック" panose="020B0600070205080204" pitchFamily="50" charset="-128"/>
              <a:ea typeface="ＭＳ Ｐゴシック" panose="020B0600070205080204" pitchFamily="50" charset="-128"/>
            </a:rPr>
            <a:t>37,379</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円増加しており、類似団体と比較すると伸び率は緩やかになっている。令和元年度と比較して増となっている要因としては、ごみ焼却施設運転管理業務委託等の増が挙げられる。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20718</xdr:rowOff>
    </xdr:from>
    <xdr:to>
      <xdr:col>23</xdr:col>
      <xdr:colOff>133350</xdr:colOff>
      <xdr:row>82</xdr:row>
      <xdr:rowOff>71969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79618"/>
          <a:ext cx="8382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20718</xdr:rowOff>
    </xdr:from>
    <xdr:to>
      <xdr:col>19</xdr:col>
      <xdr:colOff>133350</xdr:colOff>
      <xdr:row>82</xdr:row>
      <xdr:rowOff>41628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79618"/>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4088</xdr:rowOff>
    </xdr:from>
    <xdr:to>
      <xdr:col>15</xdr:col>
      <xdr:colOff>82550</xdr:colOff>
      <xdr:row>82</xdr:row>
      <xdr:rowOff>41628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62988"/>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122093</xdr:rowOff>
    </xdr:from>
    <xdr:to>
      <xdr:col>11</xdr:col>
      <xdr:colOff>31750</xdr:colOff>
      <xdr:row>82</xdr:row>
      <xdr:rowOff>4088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09543"/>
          <a:ext cx="889000" cy="5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21169</xdr:rowOff>
    </xdr:from>
    <xdr:to>
      <xdr:col>23</xdr:col>
      <xdr:colOff>184150</xdr:colOff>
      <xdr:row>82</xdr:row>
      <xdr:rowOff>122769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164696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5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141368</xdr:rowOff>
    </xdr:from>
    <xdr:to>
      <xdr:col>19</xdr:col>
      <xdr:colOff>184150</xdr:colOff>
      <xdr:row>82</xdr:row>
      <xdr:rowOff>71518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56295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1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162278</xdr:rowOff>
    </xdr:from>
    <xdr:to>
      <xdr:col>15</xdr:col>
      <xdr:colOff>133350</xdr:colOff>
      <xdr:row>82</xdr:row>
      <xdr:rowOff>92428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77205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124738</xdr:rowOff>
    </xdr:from>
    <xdr:to>
      <xdr:col>11</xdr:col>
      <xdr:colOff>82550</xdr:colOff>
      <xdr:row>82</xdr:row>
      <xdr:rowOff>54888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39665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9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71293</xdr:rowOff>
    </xdr:from>
    <xdr:to>
      <xdr:col>7</xdr:col>
      <xdr:colOff>31750</xdr:colOff>
      <xdr:row>82</xdr:row>
      <xdr:rowOff>1443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157670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ラスパイレス指数については、令和１年度から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これからも早期退職者制度等を活用し、人件費の抑制に努め、類似団体と同程度の水準を目指し、人件費の削減を図っていく。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102507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956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125488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80434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50416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人口千人当たり職員数については、令和１年度から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人多くなっている。これは本町の行政区域が広範囲であることにより、施設（出張所・保育所・学校等）が多いことが要因と考えられる。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今後は、施設の統廃合、施設管理業務や事務事業の民間委託、民間ノウハウの導入、事業効率化等を推進し、行政サービスの質の向上を図りつつ、適正な定員管理に努める。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69545</xdr:rowOff>
    </xdr:from>
    <xdr:to>
      <xdr:col>81</xdr:col>
      <xdr:colOff>44450</xdr:colOff>
      <xdr:row>62</xdr:row>
      <xdr:rowOff>75336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9944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46380</xdr:rowOff>
    </xdr:from>
    <xdr:to>
      <xdr:col>77</xdr:col>
      <xdr:colOff>44450</xdr:colOff>
      <xdr:row>62</xdr:row>
      <xdr:rowOff>69545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7628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11633</xdr:rowOff>
    </xdr:from>
    <xdr:to>
      <xdr:col>72</xdr:col>
      <xdr:colOff>203200</xdr:colOff>
      <xdr:row>62</xdr:row>
      <xdr:rowOff>46380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4153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165227</xdr:rowOff>
    </xdr:from>
    <xdr:to>
      <xdr:col>68</xdr:col>
      <xdr:colOff>152400</xdr:colOff>
      <xdr:row>62</xdr:row>
      <xdr:rowOff>11633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23677"/>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24536</xdr:rowOff>
    </xdr:from>
    <xdr:to>
      <xdr:col>81</xdr:col>
      <xdr:colOff>95250</xdr:colOff>
      <xdr:row>62</xdr:row>
      <xdr:rowOff>126136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168063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2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18745</xdr:rowOff>
    </xdr:from>
    <xdr:to>
      <xdr:col>77</xdr:col>
      <xdr:colOff>95250</xdr:colOff>
      <xdr:row>62</xdr:row>
      <xdr:rowOff>120345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105122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3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167030</xdr:rowOff>
    </xdr:from>
    <xdr:to>
      <xdr:col>73</xdr:col>
      <xdr:colOff>44450</xdr:colOff>
      <xdr:row>62</xdr:row>
      <xdr:rowOff>97180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81957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132283</xdr:rowOff>
    </xdr:from>
    <xdr:to>
      <xdr:col>68</xdr:col>
      <xdr:colOff>203200</xdr:colOff>
      <xdr:row>62</xdr:row>
      <xdr:rowOff>62433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47210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114427</xdr:rowOff>
    </xdr:from>
    <xdr:to>
      <xdr:col>64</xdr:col>
      <xdr:colOff>152400</xdr:colOff>
      <xdr:row>62</xdr:row>
      <xdr:rowOff>44577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29354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実質公債費率については、類似団体平均と比較してわずかに良好な状態であるが、令和元年度から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消防・防災センター整備事業、新クリーンセンター建設事業等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81026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670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37592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5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23114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0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将来負担比率については、地方債の現在高は増加しているものの、基準財政需要額算入見込額の増、標準財政規模の増等により、令和元年度と比較して</a:t>
          </a:r>
          <a:r>
            <a:rPr kumimoji="1" lang="en-US" altLang="ja-JP" sz="1300" baseline="0">
              <a:latin typeface="ＭＳ Ｐゴシック" panose="020B0600070205080204" pitchFamily="50" charset="-128"/>
              <a:ea typeface="ＭＳ Ｐゴシック" panose="020B0600070205080204" pitchFamily="50" charset="-128"/>
            </a:rPr>
            <a:t>10.6%</a:t>
          </a:r>
          <a:r>
            <a:rPr kumimoji="1" lang="ja-JP" altLang="en-US" sz="1300" baseline="0">
              <a:latin typeface="ＭＳ Ｐゴシック" panose="020B0600070205080204" pitchFamily="50" charset="-128"/>
              <a:ea typeface="ＭＳ Ｐゴシック" panose="020B0600070205080204" pitchFamily="50" charset="-128"/>
            </a:rPr>
            <a:t>減少し、類似団体平均との差も縮小している。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消防・防災センター整備事業、新クリーンセンター建設事業等大規模事業の実施に伴い、地方債現在高の増加が見込まれるため、経常経費の削減に努めると共に新規事業の実施についても厳しく精査・絞り込みを行い、それぞれの事業に優先順位を付け分散化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xdr:rowOff>
    </xdr:from>
    <xdr:to>
      <xdr:col>81</xdr:col>
      <xdr:colOff>44450</xdr:colOff>
      <xdr:row>15</xdr:row>
      <xdr:rowOff>100542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87032"/>
          <a:ext cx="8382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100542</xdr:rowOff>
    </xdr:from>
    <xdr:to>
      <xdr:col>77</xdr:col>
      <xdr:colOff>44450</xdr:colOff>
      <xdr:row>15</xdr:row>
      <xdr:rowOff>137541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72292"/>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34459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0929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75607</xdr:rowOff>
    </xdr:from>
    <xdr:to>
      <xdr:col>68</xdr:col>
      <xdr:colOff>152400</xdr:colOff>
      <xdr:row>16</xdr:row>
      <xdr:rowOff>34459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4735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135932</xdr:rowOff>
    </xdr:from>
    <xdr:to>
      <xdr:col>81</xdr:col>
      <xdr:colOff>95250</xdr:colOff>
      <xdr:row>15</xdr:row>
      <xdr:rowOff>66082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108009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0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49742</xdr:rowOff>
    </xdr:from>
    <xdr:to>
      <xdr:col>77</xdr:col>
      <xdr:colOff>95250</xdr:colOff>
      <xdr:row>15</xdr:row>
      <xdr:rowOff>151342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136119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0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86741</xdr:rowOff>
    </xdr:from>
    <xdr:to>
      <xdr:col>73</xdr:col>
      <xdr:colOff>44450</xdr:colOff>
      <xdr:row>16</xdr:row>
      <xdr:rowOff>16891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155109</xdr:rowOff>
    </xdr:from>
    <xdr:to>
      <xdr:col>68</xdr:col>
      <xdr:colOff>203200</xdr:colOff>
      <xdr:row>16</xdr:row>
      <xdr:rowOff>85259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70036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1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24807</xdr:rowOff>
    </xdr:from>
    <xdr:to>
      <xdr:col>64</xdr:col>
      <xdr:colOff>152400</xdr:colOff>
      <xdr:row>15</xdr:row>
      <xdr:rowOff>126407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111184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増加しているが、これは会計年度任用職員制度による人件費の増加が主な要因である。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高い値となっているが、これは本町の行政区域が広範囲であることやそれに伴う施設（出張所・保育所・学校等）が多いことが要因であると考えられる。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今後も本数値等を注視しながら適正な人員配置んい努めると共に、早期退職者制度等を活用し、人件費の抑制に努める。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546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385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35</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8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108204</xdr:rowOff>
    </xdr:from>
    <xdr:to>
      <xdr:col>11</xdr:col>
      <xdr:colOff>60325</xdr:colOff>
      <xdr:row>35</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23131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減少したものの、類似団体と比較すると依然として高い水準となっている。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令和元年度からの減少の要因は、会計年度任用職員制度の導入により物件費から人件費への費用の移行が挙げられる。類似団体平均と比較すると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上回っているが、これは本町の行政区域が広範囲であることやそれに伴う施設（出張所・保育所・学校等）の多さが要因と考えられる。今後は経常経費の削減や施設の統廃合等により、物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41275</xdr:rowOff>
    </xdr:from>
    <xdr:to>
      <xdr:col>82</xdr:col>
      <xdr:colOff>107950</xdr:colOff>
      <xdr:row>20</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9882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165100</xdr:rowOff>
    </xdr:from>
    <xdr:to>
      <xdr:col>78</xdr:col>
      <xdr:colOff>69850</xdr:colOff>
      <xdr:row>20</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9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146050</xdr:rowOff>
    </xdr:from>
    <xdr:to>
      <xdr:col>73</xdr:col>
      <xdr:colOff>180975</xdr:colOff>
      <xdr:row>20</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7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146050</xdr:rowOff>
    </xdr:from>
    <xdr:to>
      <xdr:col>69</xdr:col>
      <xdr:colOff>92075</xdr:colOff>
      <xdr:row>21</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57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161925</xdr:rowOff>
    </xdr:from>
    <xdr:to>
      <xdr:col>82</xdr:col>
      <xdr:colOff>158750</xdr:colOff>
      <xdr:row>19</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134002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95250</xdr:rowOff>
    </xdr:from>
    <xdr:to>
      <xdr:col>69</xdr:col>
      <xdr:colOff>142875</xdr:colOff>
      <xdr:row>21</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133350</xdr:rowOff>
    </xdr:from>
    <xdr:to>
      <xdr:col>65</xdr:col>
      <xdr:colOff>53975</xdr:colOff>
      <xdr:row>21</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類似団体平均と比較して低い値になっており、直近の５年間においても同程度の水準で移行している。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今後も社会福祉費が増加することが予想されるが、財政を圧迫することがないよう町単独の扶助費について、必要性や効果等を精査し、水準の維持に努める。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xdr:rowOff>
    </xdr:from>
    <xdr:to>
      <xdr:col>19</xdr:col>
      <xdr:colOff>187325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32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xdr:rowOff>
    </xdr:from>
    <xdr:to>
      <xdr:col>15</xdr:col>
      <xdr:colOff>98425</xdr:colOff>
      <xdr:row>55</xdr:row>
      <xdr:rowOff>3175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32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136525</xdr:rowOff>
    </xdr:from>
    <xdr:to>
      <xdr:col>11</xdr:col>
      <xdr:colOff>9525</xdr:colOff>
      <xdr:row>55</xdr:row>
      <xdr:rowOff>3175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394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123825</xdr:rowOff>
    </xdr:from>
    <xdr:to>
      <xdr:col>15</xdr:col>
      <xdr:colOff>149225</xdr:colOff>
      <xdr:row>55</xdr:row>
      <xdr:rowOff>53975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64152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123825</xdr:rowOff>
    </xdr:from>
    <xdr:to>
      <xdr:col>11</xdr:col>
      <xdr:colOff>60325</xdr:colOff>
      <xdr:row>55</xdr:row>
      <xdr:rowOff>53975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64152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85725</xdr:rowOff>
    </xdr:from>
    <xdr:to>
      <xdr:col>6</xdr:col>
      <xdr:colOff>171450</xdr:colOff>
      <xdr:row>55</xdr:row>
      <xdr:rowOff>15875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26052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令和元年度までは、類似団体平均を下回っていたが、令和２年度からは類似団体平均が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減少したことや、各公営企業会計への繰出金により当町が令和元年度から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増加したことにより類似団体平均を上回った。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今後は人口減少等の影響から、公営企業会計等の経営悪化が予想されるが、経営戦略や公立病院改革プランに基づき経営の効率化を図り、繰出金等の抑制に努める。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154759</xdr:rowOff>
    </xdr:from>
    <xdr:to>
      <xdr:col>82</xdr:col>
      <xdr:colOff>107950</xdr:colOff>
      <xdr:row>58</xdr:row>
      <xdr:rowOff>22497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274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154759</xdr:rowOff>
    </xdr:from>
    <xdr:to>
      <xdr:col>78</xdr:col>
      <xdr:colOff>69850</xdr:colOff>
      <xdr:row>57</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274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9434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339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143147</xdr:rowOff>
    </xdr:from>
    <xdr:to>
      <xdr:col>82</xdr:col>
      <xdr:colOff>158750</xdr:colOff>
      <xdr:row>58</xdr:row>
      <xdr:rowOff>73297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115224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103959</xdr:rowOff>
    </xdr:from>
    <xdr:to>
      <xdr:col>78</xdr:col>
      <xdr:colOff>120650</xdr:colOff>
      <xdr:row>58</xdr:row>
      <xdr:rowOff>34109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44286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4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130084</xdr:rowOff>
    </xdr:from>
    <xdr:to>
      <xdr:col>65</xdr:col>
      <xdr:colOff>53975</xdr:colOff>
      <xdr:row>58</xdr:row>
      <xdr:rowOff>60234</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70411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7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令和元年度と比較すると</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増加し、類似団体と比較して</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低い数値となっているが、町観光機構への補助金の増加等が要因として挙げられる。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今後も各種団体等への補助金等を慎重に精査し、補助金等の抑制に努める。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03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44704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減少し、類似団体平均と比較して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高い値となっている。減少した要因としては、公債費は増加しているものの、普通交付税が増加したことにより収入経常一般財源が大幅に増加したことが挙げられる。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今後も過疎対策事業やその他大規模事業の実施に伴い、公債費が増加し、厳しい財政運営となることが予想される。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新規事業等の抑制や大型事業の分散化により、公債費の抑制、起債償還の集中化を防ぐよう努める。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995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78</xdr:row>
      <xdr:rowOff>8128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83565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増加しており、類似団体平均よりも</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高い数値となっている。令和元年度と比較して増加した主な要因としては、公営企業会計への繰出金の増加や、物件費における委託料の増加等が挙げられる。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今後は人口減少等により地方税の減少が見込まれるため、類似団体の数値を参考にしながら繰出金の抑制や経常経費の削減・施設の統廃合等により物件費の抑制に努める。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680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94996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537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152146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152146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158989</xdr:rowOff>
    </xdr:from>
    <xdr:to>
      <xdr:col>29</xdr:col>
      <xdr:colOff>127000</xdr:colOff>
      <xdr:row>17</xdr:row>
      <xdr:rowOff>8166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9814"/>
          <a:ext cx="647700" cy="2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8166</xdr:rowOff>
    </xdr:from>
    <xdr:to>
      <xdr:col>26</xdr:col>
      <xdr:colOff>50800</xdr:colOff>
      <xdr:row>17</xdr:row>
      <xdr:rowOff>54534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0441"/>
          <a:ext cx="698500" cy="4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54534</xdr:rowOff>
    </xdr:from>
    <xdr:to>
      <xdr:col>22</xdr:col>
      <xdr:colOff>114300</xdr:colOff>
      <xdr:row>17</xdr:row>
      <xdr:rowOff>83261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6809"/>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83261</xdr:rowOff>
    </xdr:from>
    <xdr:to>
      <xdr:col>18</xdr:col>
      <xdr:colOff>177800</xdr:colOff>
      <xdr:row>17</xdr:row>
      <xdr:rowOff>117338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5536"/>
          <a:ext cx="698500" cy="3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108189</xdr:rowOff>
    </xdr:from>
    <xdr:to>
      <xdr:col>29</xdr:col>
      <xdr:colOff>177800</xdr:colOff>
      <xdr:row>17</xdr:row>
      <xdr:rowOff>38339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9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124716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128816</xdr:rowOff>
    </xdr:from>
    <xdr:to>
      <xdr:col>26</xdr:col>
      <xdr:colOff>101600</xdr:colOff>
      <xdr:row>17</xdr:row>
      <xdr:rowOff>58966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69143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8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3734</xdr:rowOff>
    </xdr:from>
    <xdr:to>
      <xdr:col>22</xdr:col>
      <xdr:colOff>165100</xdr:colOff>
      <xdr:row>17</xdr:row>
      <xdr:rowOff>105334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115511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32461</xdr:rowOff>
    </xdr:from>
    <xdr:to>
      <xdr:col>19</xdr:col>
      <xdr:colOff>38100</xdr:colOff>
      <xdr:row>17</xdr:row>
      <xdr:rowOff>134061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144238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66538</xdr:rowOff>
    </xdr:from>
    <xdr:to>
      <xdr:col>15</xdr:col>
      <xdr:colOff>101600</xdr:colOff>
      <xdr:row>17</xdr:row>
      <xdr:rowOff>168138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6865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9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88043</xdr:rowOff>
    </xdr:from>
    <xdr:to>
      <xdr:col>29</xdr:col>
      <xdr:colOff>127000</xdr:colOff>
      <xdr:row>35</xdr:row>
      <xdr:rowOff>145117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98393"/>
          <a:ext cx="647700" cy="5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72820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3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145117</xdr:rowOff>
    </xdr:from>
    <xdr:to>
      <xdr:col>26</xdr:col>
      <xdr:colOff>50800</xdr:colOff>
      <xdr:row>35</xdr:row>
      <xdr:rowOff>195980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55467"/>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195980</xdr:rowOff>
    </xdr:from>
    <xdr:to>
      <xdr:col>22</xdr:col>
      <xdr:colOff>114300</xdr:colOff>
      <xdr:row>35</xdr:row>
      <xdr:rowOff>282810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6330"/>
          <a:ext cx="698500" cy="8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217983</xdr:rowOff>
    </xdr:from>
    <xdr:to>
      <xdr:col>18</xdr:col>
      <xdr:colOff>177800</xdr:colOff>
      <xdr:row>35</xdr:row>
      <xdr:rowOff>282810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8333"/>
          <a:ext cx="698500" cy="6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37243</xdr:rowOff>
    </xdr:from>
    <xdr:to>
      <xdr:col>29</xdr:col>
      <xdr:colOff>177800</xdr:colOff>
      <xdr:row>35</xdr:row>
      <xdr:rowOff>138843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225220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94317</xdr:rowOff>
    </xdr:from>
    <xdr:to>
      <xdr:col>26</xdr:col>
      <xdr:colOff>101600</xdr:colOff>
      <xdr:row>35</xdr:row>
      <xdr:rowOff>195917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206094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145180</xdr:rowOff>
    </xdr:from>
    <xdr:to>
      <xdr:col>22</xdr:col>
      <xdr:colOff>165100</xdr:colOff>
      <xdr:row>35</xdr:row>
      <xdr:rowOff>246780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231557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232010</xdr:rowOff>
    </xdr:from>
    <xdr:to>
      <xdr:col>19</xdr:col>
      <xdr:colOff>38100</xdr:colOff>
      <xdr:row>35</xdr:row>
      <xdr:rowOff>333610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318387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167183</xdr:rowOff>
    </xdr:from>
    <xdr:to>
      <xdr:col>15</xdr:col>
      <xdr:colOff>101600</xdr:colOff>
      <xdr:row>35</xdr:row>
      <xdr:rowOff>268783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253560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112935</xdr:rowOff>
    </xdr:from>
    <xdr:to>
      <xdr:col>24</xdr:col>
      <xdr:colOff>63500</xdr:colOff>
      <xdr:row>36</xdr:row>
      <xdr:rowOff>29113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3685"/>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29113</xdr:rowOff>
    </xdr:from>
    <xdr:to>
      <xdr:col>19</xdr:col>
      <xdr:colOff>177800</xdr:colOff>
      <xdr:row>36</xdr:row>
      <xdr:rowOff>46587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01313"/>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46587</xdr:rowOff>
    </xdr:from>
    <xdr:to>
      <xdr:col>15</xdr:col>
      <xdr:colOff>50800</xdr:colOff>
      <xdr:row>36</xdr:row>
      <xdr:rowOff>64902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8787"/>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64902</xdr:rowOff>
    </xdr:from>
    <xdr:to>
      <xdr:col>10</xdr:col>
      <xdr:colOff>114300</xdr:colOff>
      <xdr:row>36</xdr:row>
      <xdr:rowOff>66873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7102"/>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62135</xdr:rowOff>
    </xdr:from>
    <xdr:to>
      <xdr:col>24</xdr:col>
      <xdr:colOff>114300</xdr:colOff>
      <xdr:row>35</xdr:row>
      <xdr:rowOff>163735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85012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149763</xdr:rowOff>
    </xdr:from>
    <xdr:to>
      <xdr:col>20</xdr:col>
      <xdr:colOff>38100</xdr:colOff>
      <xdr:row>36</xdr:row>
      <xdr:rowOff>79913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96440</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167237</xdr:rowOff>
    </xdr:from>
    <xdr:to>
      <xdr:col>15</xdr:col>
      <xdr:colOff>101600</xdr:colOff>
      <xdr:row>36</xdr:row>
      <xdr:rowOff>97387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113914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14102</xdr:rowOff>
    </xdr:from>
    <xdr:to>
      <xdr:col>10</xdr:col>
      <xdr:colOff>165100</xdr:colOff>
      <xdr:row>36</xdr:row>
      <xdr:rowOff>115702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132229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6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16073</xdr:rowOff>
    </xdr:from>
    <xdr:to>
      <xdr:col>6</xdr:col>
      <xdr:colOff>38100</xdr:colOff>
      <xdr:row>36</xdr:row>
      <xdr:rowOff>117673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134200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26099</xdr:rowOff>
    </xdr:from>
    <xdr:to>
      <xdr:col>24</xdr:col>
      <xdr:colOff>63500</xdr:colOff>
      <xdr:row>56</xdr:row>
      <xdr:rowOff>46710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27299"/>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150485</xdr:rowOff>
    </xdr:from>
    <xdr:to>
      <xdr:col>19</xdr:col>
      <xdr:colOff>177800</xdr:colOff>
      <xdr:row>56</xdr:row>
      <xdr:rowOff>26099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580235"/>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150485</xdr:rowOff>
    </xdr:from>
    <xdr:to>
      <xdr:col>15</xdr:col>
      <xdr:colOff>50800</xdr:colOff>
      <xdr:row>56</xdr:row>
      <xdr:rowOff>4840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580235"/>
          <a:ext cx="889000" cy="2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4840</xdr:rowOff>
    </xdr:from>
    <xdr:to>
      <xdr:col>10</xdr:col>
      <xdr:colOff>114300</xdr:colOff>
      <xdr:row>56</xdr:row>
      <xdr:rowOff>62109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06040"/>
          <a:ext cx="8890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167360</xdr:rowOff>
    </xdr:from>
    <xdr:to>
      <xdr:col>24</xdr:col>
      <xdr:colOff>114300</xdr:colOff>
      <xdr:row>56</xdr:row>
      <xdr:rowOff>97510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18787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4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146749</xdr:rowOff>
    </xdr:from>
    <xdr:to>
      <xdr:col>20</xdr:col>
      <xdr:colOff>38100</xdr:colOff>
      <xdr:row>56</xdr:row>
      <xdr:rowOff>76899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3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99685</xdr:rowOff>
    </xdr:from>
    <xdr:to>
      <xdr:col>15</xdr:col>
      <xdr:colOff>101600</xdr:colOff>
      <xdr:row>56</xdr:row>
      <xdr:rowOff>29835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2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46362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125490</xdr:rowOff>
    </xdr:from>
    <xdr:to>
      <xdr:col>10</xdr:col>
      <xdr:colOff>165100</xdr:colOff>
      <xdr:row>56</xdr:row>
      <xdr:rowOff>55640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72167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33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11309</xdr:rowOff>
    </xdr:from>
    <xdr:to>
      <xdr:col>6</xdr:col>
      <xdr:colOff>38100</xdr:colOff>
      <xdr:row>56</xdr:row>
      <xdr:rowOff>112909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129436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115430</xdr:rowOff>
    </xdr:from>
    <xdr:to>
      <xdr:col>24</xdr:col>
      <xdr:colOff>63500</xdr:colOff>
      <xdr:row>77</xdr:row>
      <xdr:rowOff>143357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17080"/>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75616</xdr:rowOff>
    </xdr:from>
    <xdr:to>
      <xdr:col>19</xdr:col>
      <xdr:colOff>177800</xdr:colOff>
      <xdr:row>77</xdr:row>
      <xdr:rowOff>115430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77266"/>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75616</xdr:rowOff>
    </xdr:from>
    <xdr:to>
      <xdr:col>15</xdr:col>
      <xdr:colOff>50800</xdr:colOff>
      <xdr:row>77</xdr:row>
      <xdr:rowOff>114212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77266"/>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114212</xdr:rowOff>
    </xdr:from>
    <xdr:to>
      <xdr:col>10</xdr:col>
      <xdr:colOff>114300</xdr:colOff>
      <xdr:row>77</xdr:row>
      <xdr:rowOff>142633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15862"/>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92557</xdr:rowOff>
    </xdr:from>
    <xdr:to>
      <xdr:col>24</xdr:col>
      <xdr:colOff>114300</xdr:colOff>
      <xdr:row>78</xdr:row>
      <xdr:rowOff>22707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115434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64630</xdr:rowOff>
    </xdr:from>
    <xdr:to>
      <xdr:col>20</xdr:col>
      <xdr:colOff>38100</xdr:colOff>
      <xdr:row>77</xdr:row>
      <xdr:rowOff>166230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24816</xdr:rowOff>
    </xdr:from>
    <xdr:to>
      <xdr:col>15</xdr:col>
      <xdr:colOff>101600</xdr:colOff>
      <xdr:row>77</xdr:row>
      <xdr:rowOff>126416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142943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63412</xdr:rowOff>
    </xdr:from>
    <xdr:to>
      <xdr:col>10</xdr:col>
      <xdr:colOff>165100</xdr:colOff>
      <xdr:row>77</xdr:row>
      <xdr:rowOff>165012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91833</xdr:rowOff>
    </xdr:from>
    <xdr:to>
      <xdr:col>6</xdr:col>
      <xdr:colOff>38100</xdr:colOff>
      <xdr:row>78</xdr:row>
      <xdr:rowOff>21983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38510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148971</xdr:rowOff>
    </xdr:from>
    <xdr:to>
      <xdr:col>24</xdr:col>
      <xdr:colOff>63500</xdr:colOff>
      <xdr:row>97</xdr:row>
      <xdr:rowOff>59804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08171"/>
          <a:ext cx="838200" cy="8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59804</xdr:rowOff>
    </xdr:from>
    <xdr:to>
      <xdr:col>19</xdr:col>
      <xdr:colOff>177800</xdr:colOff>
      <xdr:row>97</xdr:row>
      <xdr:rowOff>85967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90454"/>
          <a:ext cx="889000" cy="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45580</xdr:rowOff>
    </xdr:from>
    <xdr:to>
      <xdr:col>15</xdr:col>
      <xdr:colOff>50800</xdr:colOff>
      <xdr:row>97</xdr:row>
      <xdr:rowOff>85967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76230"/>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29299</xdr:rowOff>
    </xdr:from>
    <xdr:to>
      <xdr:col>10</xdr:col>
      <xdr:colOff>114300</xdr:colOff>
      <xdr:row>97</xdr:row>
      <xdr:rowOff>45580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59949"/>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98171</xdr:rowOff>
    </xdr:from>
    <xdr:to>
      <xdr:col>24</xdr:col>
      <xdr:colOff>114300</xdr:colOff>
      <xdr:row>97</xdr:row>
      <xdr:rowOff>28321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76598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9004</xdr:rowOff>
    </xdr:from>
    <xdr:to>
      <xdr:col>20</xdr:col>
      <xdr:colOff>38100</xdr:colOff>
      <xdr:row>97</xdr:row>
      <xdr:rowOff>110604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101731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35167</xdr:rowOff>
    </xdr:from>
    <xdr:to>
      <xdr:col>15</xdr:col>
      <xdr:colOff>101600</xdr:colOff>
      <xdr:row>97</xdr:row>
      <xdr:rowOff>136767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127894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166230</xdr:rowOff>
    </xdr:from>
    <xdr:to>
      <xdr:col>10</xdr:col>
      <xdr:colOff>165100</xdr:colOff>
      <xdr:row>97</xdr:row>
      <xdr:rowOff>96380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87507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149949</xdr:rowOff>
    </xdr:from>
    <xdr:to>
      <xdr:col>6</xdr:col>
      <xdr:colOff>38100</xdr:colOff>
      <xdr:row>97</xdr:row>
      <xdr:rowOff>80099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71226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165939</xdr:rowOff>
    </xdr:from>
    <xdr:to>
      <xdr:col>55</xdr:col>
      <xdr:colOff>0</xdr:colOff>
      <xdr:row>37</xdr:row>
      <xdr:rowOff>130046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95239"/>
          <a:ext cx="838200" cy="47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130046</xdr:rowOff>
    </xdr:from>
    <xdr:to>
      <xdr:col>50</xdr:col>
      <xdr:colOff>114300</xdr:colOff>
      <xdr:row>37</xdr:row>
      <xdr:rowOff>145967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73696"/>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15986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145453</xdr:rowOff>
    </xdr:from>
    <xdr:to>
      <xdr:col>45</xdr:col>
      <xdr:colOff>177800</xdr:colOff>
      <xdr:row>37</xdr:row>
      <xdr:rowOff>145967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89103"/>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145453</xdr:rowOff>
    </xdr:from>
    <xdr:to>
      <xdr:col>41</xdr:col>
      <xdr:colOff>50800</xdr:colOff>
      <xdr:row>37</xdr:row>
      <xdr:rowOff>152178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89103"/>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115139</xdr:rowOff>
    </xdr:from>
    <xdr:to>
      <xdr:col>55</xdr:col>
      <xdr:colOff>50800</xdr:colOff>
      <xdr:row>35</xdr:row>
      <xdr:rowOff>45289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93566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79246</xdr:rowOff>
    </xdr:from>
    <xdr:to>
      <xdr:col>50</xdr:col>
      <xdr:colOff>165100</xdr:colOff>
      <xdr:row>38</xdr:row>
      <xdr:rowOff>9396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1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95167</xdr:rowOff>
    </xdr:from>
    <xdr:to>
      <xdr:col>46</xdr:col>
      <xdr:colOff>38100</xdr:colOff>
      <xdr:row>38</xdr:row>
      <xdr:rowOff>25318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38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94653</xdr:rowOff>
    </xdr:from>
    <xdr:to>
      <xdr:col>41</xdr:col>
      <xdr:colOff>101600</xdr:colOff>
      <xdr:row>38</xdr:row>
      <xdr:rowOff>24803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3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101378</xdr:rowOff>
    </xdr:from>
    <xdr:to>
      <xdr:col>36</xdr:col>
      <xdr:colOff>165100</xdr:colOff>
      <xdr:row>38</xdr:row>
      <xdr:rowOff>31528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22655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87697</xdr:rowOff>
    </xdr:from>
    <xdr:to>
      <xdr:col>55</xdr:col>
      <xdr:colOff>0</xdr:colOff>
      <xdr:row>57</xdr:row>
      <xdr:rowOff>167803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88897"/>
          <a:ext cx="838200" cy="25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141300</xdr:rowOff>
    </xdr:from>
    <xdr:to>
      <xdr:col>50</xdr:col>
      <xdr:colOff>114300</xdr:colOff>
      <xdr:row>57</xdr:row>
      <xdr:rowOff>167803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42500"/>
          <a:ext cx="889000" cy="19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141300</xdr:rowOff>
    </xdr:from>
    <xdr:to>
      <xdr:col>45</xdr:col>
      <xdr:colOff>177800</xdr:colOff>
      <xdr:row>58</xdr:row>
      <xdr:rowOff>74987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42500"/>
          <a:ext cx="889000" cy="2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18420</xdr:rowOff>
    </xdr:from>
    <xdr:to>
      <xdr:col>41</xdr:col>
      <xdr:colOff>50800</xdr:colOff>
      <xdr:row>58</xdr:row>
      <xdr:rowOff>74987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62520"/>
          <a:ext cx="889000" cy="5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26840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36897</xdr:rowOff>
    </xdr:from>
    <xdr:to>
      <xdr:col>55</xdr:col>
      <xdr:colOff>50800</xdr:colOff>
      <xdr:row>56</xdr:row>
      <xdr:rowOff>138497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59774</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8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117003</xdr:rowOff>
    </xdr:from>
    <xdr:to>
      <xdr:col>50</xdr:col>
      <xdr:colOff>165100</xdr:colOff>
      <xdr:row>58</xdr:row>
      <xdr:rowOff>47153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38280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90500</xdr:rowOff>
    </xdr:from>
    <xdr:to>
      <xdr:col>46</xdr:col>
      <xdr:colOff>38100</xdr:colOff>
      <xdr:row>57</xdr:row>
      <xdr:rowOff>20650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37177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46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24187</xdr:rowOff>
    </xdr:from>
    <xdr:to>
      <xdr:col>41</xdr:col>
      <xdr:colOff>101600</xdr:colOff>
      <xdr:row>58</xdr:row>
      <xdr:rowOff>125787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116914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139070</xdr:rowOff>
    </xdr:from>
    <xdr:to>
      <xdr:col>36</xdr:col>
      <xdr:colOff>165100</xdr:colOff>
      <xdr:row>58</xdr:row>
      <xdr:rowOff>69220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60347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56686</xdr:rowOff>
    </xdr:from>
    <xdr:to>
      <xdr:col>55</xdr:col>
      <xdr:colOff>0</xdr:colOff>
      <xdr:row>78</xdr:row>
      <xdr:rowOff>59863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29786"/>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133308</xdr:rowOff>
    </xdr:from>
    <xdr:to>
      <xdr:col>50</xdr:col>
      <xdr:colOff>114300</xdr:colOff>
      <xdr:row>78</xdr:row>
      <xdr:rowOff>59863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163508"/>
          <a:ext cx="889000" cy="2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133308</xdr:rowOff>
    </xdr:from>
    <xdr:to>
      <xdr:col>45</xdr:col>
      <xdr:colOff>177800</xdr:colOff>
      <xdr:row>78</xdr:row>
      <xdr:rowOff>73411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163508"/>
          <a:ext cx="889000" cy="28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167142</xdr:rowOff>
    </xdr:from>
    <xdr:to>
      <xdr:col>41</xdr:col>
      <xdr:colOff>50800</xdr:colOff>
      <xdr:row>78</xdr:row>
      <xdr:rowOff>73411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68792"/>
          <a:ext cx="889000" cy="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5886</xdr:rowOff>
    </xdr:from>
    <xdr:to>
      <xdr:col>55</xdr:col>
      <xdr:colOff>50800</xdr:colOff>
      <xdr:row>78</xdr:row>
      <xdr:rowOff>107486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92263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9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9063</xdr:rowOff>
    </xdr:from>
    <xdr:to>
      <xdr:col>50</xdr:col>
      <xdr:colOff>165100</xdr:colOff>
      <xdr:row>78</xdr:row>
      <xdr:rowOff>110663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101790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82508</xdr:rowOff>
    </xdr:from>
    <xdr:to>
      <xdr:col>46</xdr:col>
      <xdr:colOff>38100</xdr:colOff>
      <xdr:row>77</xdr:row>
      <xdr:rowOff>12658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22611</xdr:rowOff>
    </xdr:from>
    <xdr:to>
      <xdr:col>41</xdr:col>
      <xdr:colOff>101600</xdr:colOff>
      <xdr:row>78</xdr:row>
      <xdr:rowOff>124211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115338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116342</xdr:rowOff>
    </xdr:from>
    <xdr:to>
      <xdr:col>36</xdr:col>
      <xdr:colOff>165100</xdr:colOff>
      <xdr:row>78</xdr:row>
      <xdr:rowOff>46492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63019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10271</xdr:rowOff>
    </xdr:from>
    <xdr:to>
      <xdr:col>55</xdr:col>
      <xdr:colOff>0</xdr:colOff>
      <xdr:row>97</xdr:row>
      <xdr:rowOff>155930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69471"/>
          <a:ext cx="838200" cy="3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155930</xdr:rowOff>
    </xdr:from>
    <xdr:to>
      <xdr:col>50</xdr:col>
      <xdr:colOff>114300</xdr:colOff>
      <xdr:row>98</xdr:row>
      <xdr:rowOff>34325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86580"/>
          <a:ext cx="8890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34325</xdr:rowOff>
    </xdr:from>
    <xdr:to>
      <xdr:col>45</xdr:col>
      <xdr:colOff>177800</xdr:colOff>
      <xdr:row>98</xdr:row>
      <xdr:rowOff>46706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6425"/>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46706</xdr:rowOff>
    </xdr:from>
    <xdr:to>
      <xdr:col>41</xdr:col>
      <xdr:colOff>50800</xdr:colOff>
      <xdr:row>98</xdr:row>
      <xdr:rowOff>78649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48806"/>
          <a:ext cx="889000" cy="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130921</xdr:rowOff>
    </xdr:from>
    <xdr:to>
      <xdr:col>55</xdr:col>
      <xdr:colOff>50800</xdr:colOff>
      <xdr:row>96</xdr:row>
      <xdr:rowOff>61071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4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153798</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27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105130</xdr:rowOff>
    </xdr:from>
    <xdr:to>
      <xdr:col>50</xdr:col>
      <xdr:colOff>165100</xdr:colOff>
      <xdr:row>98</xdr:row>
      <xdr:rowOff>35280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26407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154975</xdr:rowOff>
    </xdr:from>
    <xdr:to>
      <xdr:col>46</xdr:col>
      <xdr:colOff>38100</xdr:colOff>
      <xdr:row>98</xdr:row>
      <xdr:rowOff>85125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76252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167356</xdr:rowOff>
    </xdr:from>
    <xdr:to>
      <xdr:col>41</xdr:col>
      <xdr:colOff>101600</xdr:colOff>
      <xdr:row>98</xdr:row>
      <xdr:rowOff>97506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88633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27849</xdr:rowOff>
    </xdr:from>
    <xdr:to>
      <xdr:col>36</xdr:col>
      <xdr:colOff>165100</xdr:colOff>
      <xdr:row>98</xdr:row>
      <xdr:rowOff>129449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120576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99238</xdr:rowOff>
    </xdr:from>
    <xdr:to>
      <xdr:col>85</xdr:col>
      <xdr:colOff>127000</xdr:colOff>
      <xdr:row>38</xdr:row>
      <xdr:rowOff>49723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442888"/>
          <a:ext cx="8382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35230</xdr:rowOff>
    </xdr:from>
    <xdr:to>
      <xdr:col>81</xdr:col>
      <xdr:colOff>50800</xdr:colOff>
      <xdr:row>37</xdr:row>
      <xdr:rowOff>99238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3788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42890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35230</xdr:rowOff>
    </xdr:from>
    <xdr:to>
      <xdr:col>76</xdr:col>
      <xdr:colOff>114300</xdr:colOff>
      <xdr:row>37</xdr:row>
      <xdr:rowOff>136020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378880"/>
          <a:ext cx="889000" cy="10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94713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106393</xdr:rowOff>
    </xdr:from>
    <xdr:to>
      <xdr:col>71</xdr:col>
      <xdr:colOff>177800</xdr:colOff>
      <xdr:row>37</xdr:row>
      <xdr:rowOff>136020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450043"/>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120614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3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170373</xdr:rowOff>
    </xdr:from>
    <xdr:to>
      <xdr:col>85</xdr:col>
      <xdr:colOff>177800</xdr:colOff>
      <xdr:row>38</xdr:row>
      <xdr:rowOff>100523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48438</xdr:rowOff>
    </xdr:from>
    <xdr:to>
      <xdr:col>81</xdr:col>
      <xdr:colOff>101600</xdr:colOff>
      <xdr:row>37</xdr:row>
      <xdr:rowOff>150038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166565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155880</xdr:rowOff>
    </xdr:from>
    <xdr:to>
      <xdr:col>76</xdr:col>
      <xdr:colOff>165100</xdr:colOff>
      <xdr:row>37</xdr:row>
      <xdr:rowOff>86030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3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102557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85220</xdr:rowOff>
    </xdr:from>
    <xdr:to>
      <xdr:col>72</xdr:col>
      <xdr:colOff>38100</xdr:colOff>
      <xdr:row>38</xdr:row>
      <xdr:rowOff>15370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31897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0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55593</xdr:rowOff>
    </xdr:from>
    <xdr:to>
      <xdr:col>67</xdr:col>
      <xdr:colOff>101600</xdr:colOff>
      <xdr:row>37</xdr:row>
      <xdr:rowOff>157193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3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2270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1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57511</xdr:rowOff>
    </xdr:from>
    <xdr:to>
      <xdr:col>85</xdr:col>
      <xdr:colOff>127000</xdr:colOff>
      <xdr:row>76</xdr:row>
      <xdr:rowOff>81583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087711"/>
          <a:ext cx="838200" cy="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81583</xdr:rowOff>
    </xdr:from>
    <xdr:to>
      <xdr:col>81</xdr:col>
      <xdr:colOff>50800</xdr:colOff>
      <xdr:row>76</xdr:row>
      <xdr:rowOff>108038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11783"/>
          <a:ext cx="889000" cy="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108038</xdr:rowOff>
    </xdr:from>
    <xdr:to>
      <xdr:col>76</xdr:col>
      <xdr:colOff>114300</xdr:colOff>
      <xdr:row>77</xdr:row>
      <xdr:rowOff>5976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38238"/>
          <a:ext cx="8890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5976</xdr:rowOff>
    </xdr:from>
    <xdr:to>
      <xdr:col>71</xdr:col>
      <xdr:colOff>177800</xdr:colOff>
      <xdr:row>77</xdr:row>
      <xdr:rowOff>37630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207626"/>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6711</xdr:rowOff>
    </xdr:from>
    <xdr:to>
      <xdr:col>85</xdr:col>
      <xdr:colOff>177800</xdr:colOff>
      <xdr:row>76</xdr:row>
      <xdr:rowOff>108311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3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29587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30783</xdr:rowOff>
    </xdr:from>
    <xdr:to>
      <xdr:col>81</xdr:col>
      <xdr:colOff>101600</xdr:colOff>
      <xdr:row>76</xdr:row>
      <xdr:rowOff>132383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148910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57238</xdr:rowOff>
    </xdr:from>
    <xdr:to>
      <xdr:col>76</xdr:col>
      <xdr:colOff>165100</xdr:colOff>
      <xdr:row>76</xdr:row>
      <xdr:rowOff>158838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126626</xdr:rowOff>
    </xdr:from>
    <xdr:to>
      <xdr:col>72</xdr:col>
      <xdr:colOff>38100</xdr:colOff>
      <xdr:row>77</xdr:row>
      <xdr:rowOff>56776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47903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158280</xdr:rowOff>
    </xdr:from>
    <xdr:to>
      <xdr:col>67</xdr:col>
      <xdr:colOff>101600</xdr:colOff>
      <xdr:row>77</xdr:row>
      <xdr:rowOff>88430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79557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130150</xdr:rowOff>
    </xdr:from>
    <xdr:to>
      <xdr:col>85</xdr:col>
      <xdr:colOff>127000</xdr:colOff>
      <xdr:row>98</xdr:row>
      <xdr:rowOff>163970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32250"/>
          <a:ext cx="8382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123571</xdr:rowOff>
    </xdr:from>
    <xdr:to>
      <xdr:col>81</xdr:col>
      <xdr:colOff>50800</xdr:colOff>
      <xdr:row>98</xdr:row>
      <xdr:rowOff>130150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54221"/>
          <a:ext cx="889000" cy="1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80924</xdr:rowOff>
    </xdr:from>
    <xdr:to>
      <xdr:col>76</xdr:col>
      <xdr:colOff>114300</xdr:colOff>
      <xdr:row>97</xdr:row>
      <xdr:rowOff>123571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1157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80924</xdr:rowOff>
    </xdr:from>
    <xdr:to>
      <xdr:col>71</xdr:col>
      <xdr:colOff>177800</xdr:colOff>
      <xdr:row>98</xdr:row>
      <xdr:rowOff>23254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11574"/>
          <a:ext cx="889000" cy="1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113170</xdr:rowOff>
    </xdr:from>
    <xdr:to>
      <xdr:col>85</xdr:col>
      <xdr:colOff>177800</xdr:colOff>
      <xdr:row>99</xdr:row>
      <xdr:rowOff>43320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28097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79350</xdr:rowOff>
    </xdr:from>
    <xdr:to>
      <xdr:col>81</xdr:col>
      <xdr:colOff>101600</xdr:colOff>
      <xdr:row>99</xdr:row>
      <xdr:rowOff>9500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72771</xdr:rowOff>
    </xdr:from>
    <xdr:to>
      <xdr:col>76</xdr:col>
      <xdr:colOff>165100</xdr:colOff>
      <xdr:row>98</xdr:row>
      <xdr:rowOff>2921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165498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30124</xdr:rowOff>
    </xdr:from>
    <xdr:to>
      <xdr:col>72</xdr:col>
      <xdr:colOff>38100</xdr:colOff>
      <xdr:row>97</xdr:row>
      <xdr:rowOff>131724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143904</xdr:rowOff>
    </xdr:from>
    <xdr:to>
      <xdr:col>67</xdr:col>
      <xdr:colOff>101600</xdr:colOff>
      <xdr:row>98</xdr:row>
      <xdr:rowOff>74054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65181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73928</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731778"/>
          <a:ext cx="1269" cy="105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20605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50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73928</xdr:rowOff>
    </xdr:from>
    <xdr:to>
      <xdr:col>116</xdr:col>
      <xdr:colOff>152400</xdr:colOff>
      <xdr:row>33</xdr:row>
      <xdr:rowOff>73928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7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89212</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432862"/>
          <a:ext cx="838200" cy="3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127743</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6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72524</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59074"/>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13691</xdr:rowOff>
    </xdr:from>
    <xdr:to>
      <xdr:col>112</xdr:col>
      <xdr:colOff>38100</xdr:colOff>
      <xdr:row>39</xdr:row>
      <xdr:rowOff>115291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70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131818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25008</xdr:rowOff>
    </xdr:from>
    <xdr:to>
      <xdr:col>107</xdr:col>
      <xdr:colOff>50800</xdr:colOff>
      <xdr:row>39</xdr:row>
      <xdr:rowOff>72524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5168508"/>
          <a:ext cx="889000" cy="159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9216</xdr:rowOff>
    </xdr:from>
    <xdr:to>
      <xdr:col>107</xdr:col>
      <xdr:colOff>101600</xdr:colOff>
      <xdr:row>39</xdr:row>
      <xdr:rowOff>110816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127343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7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25008</xdr:rowOff>
    </xdr:from>
    <xdr:to>
      <xdr:col>102</xdr:col>
      <xdr:colOff>114300</xdr:colOff>
      <xdr:row>37</xdr:row>
      <xdr:rowOff>120988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5168508"/>
          <a:ext cx="889000" cy="129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163816</xdr:rowOff>
    </xdr:from>
    <xdr:to>
      <xdr:col>102</xdr:col>
      <xdr:colOff>165100</xdr:colOff>
      <xdr:row>39</xdr:row>
      <xdr:rowOff>93966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85093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77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19373</xdr:rowOff>
    </xdr:from>
    <xdr:to>
      <xdr:col>98</xdr:col>
      <xdr:colOff>38100</xdr:colOff>
      <xdr:row>39</xdr:row>
      <xdr:rowOff>120973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112100</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38412</xdr:rowOff>
    </xdr:from>
    <xdr:to>
      <xdr:col>116</xdr:col>
      <xdr:colOff>114300</xdr:colOff>
      <xdr:row>37</xdr:row>
      <xdr:rowOff>140012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61289</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21724</xdr:rowOff>
    </xdr:from>
    <xdr:to>
      <xdr:col>107</xdr:col>
      <xdr:colOff>101600</xdr:colOff>
      <xdr:row>39</xdr:row>
      <xdr:rowOff>123324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114451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145658</xdr:rowOff>
    </xdr:from>
    <xdr:to>
      <xdr:col>102</xdr:col>
      <xdr:colOff>165100</xdr:colOff>
      <xdr:row>30</xdr:row>
      <xdr:rowOff>75808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1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92335</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48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70188</xdr:rowOff>
    </xdr:from>
    <xdr:to>
      <xdr:col>98</xdr:col>
      <xdr:colOff>38100</xdr:colOff>
      <xdr:row>38</xdr:row>
      <xdr:rowOff>338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16865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40145</xdr:rowOff>
    </xdr:from>
    <xdr:to>
      <xdr:col>116</xdr:col>
      <xdr:colOff>63500</xdr:colOff>
      <xdr:row>59</xdr:row>
      <xdr:rowOff>41326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5695"/>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40145</xdr:rowOff>
    </xdr:from>
    <xdr:to>
      <xdr:col>111</xdr:col>
      <xdr:colOff>177800</xdr:colOff>
      <xdr:row>59</xdr:row>
      <xdr:rowOff>40831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5569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36525</xdr:rowOff>
    </xdr:from>
    <xdr:to>
      <xdr:col>107</xdr:col>
      <xdr:colOff>50800</xdr:colOff>
      <xdr:row>59</xdr:row>
      <xdr:rowOff>40831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2075"/>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36525</xdr:rowOff>
    </xdr:from>
    <xdr:to>
      <xdr:col>102</xdr:col>
      <xdr:colOff>114300</xdr:colOff>
      <xdr:row>59</xdr:row>
      <xdr:rowOff>37859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207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161976</xdr:rowOff>
    </xdr:from>
    <xdr:to>
      <xdr:col>116</xdr:col>
      <xdr:colOff>114300</xdr:colOff>
      <xdr:row>59</xdr:row>
      <xdr:rowOff>92126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76903</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1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160795</xdr:rowOff>
    </xdr:from>
    <xdr:to>
      <xdr:col>112</xdr:col>
      <xdr:colOff>38100</xdr:colOff>
      <xdr:row>59</xdr:row>
      <xdr:rowOff>90945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82072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161481</xdr:rowOff>
    </xdr:from>
    <xdr:to>
      <xdr:col>107</xdr:col>
      <xdr:colOff>101600</xdr:colOff>
      <xdr:row>59</xdr:row>
      <xdr:rowOff>91631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82758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198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157175</xdr:rowOff>
    </xdr:from>
    <xdr:to>
      <xdr:col>102</xdr:col>
      <xdr:colOff>165100</xdr:colOff>
      <xdr:row>59</xdr:row>
      <xdr:rowOff>87325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78452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158509</xdr:rowOff>
    </xdr:from>
    <xdr:to>
      <xdr:col>98</xdr:col>
      <xdr:colOff>38100</xdr:colOff>
      <xdr:row>59</xdr:row>
      <xdr:rowOff>88659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79786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30766</xdr:rowOff>
    </xdr:from>
    <xdr:to>
      <xdr:col>116</xdr:col>
      <xdr:colOff>63500</xdr:colOff>
      <xdr:row>75</xdr:row>
      <xdr:rowOff>117591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89516"/>
          <a:ext cx="8382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117591</xdr:rowOff>
    </xdr:from>
    <xdr:to>
      <xdr:col>111</xdr:col>
      <xdr:colOff>177800</xdr:colOff>
      <xdr:row>75</xdr:row>
      <xdr:rowOff>145491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76341"/>
          <a:ext cx="88900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113117</xdr:rowOff>
    </xdr:from>
    <xdr:to>
      <xdr:col>107</xdr:col>
      <xdr:colOff>50800</xdr:colOff>
      <xdr:row>75</xdr:row>
      <xdr:rowOff>145491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71867"/>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113117</xdr:rowOff>
    </xdr:from>
    <xdr:to>
      <xdr:col>102</xdr:col>
      <xdr:colOff>114300</xdr:colOff>
      <xdr:row>75</xdr:row>
      <xdr:rowOff>148321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71867"/>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151416</xdr:rowOff>
    </xdr:from>
    <xdr:to>
      <xdr:col>116</xdr:col>
      <xdr:colOff>114300</xdr:colOff>
      <xdr:row>75</xdr:row>
      <xdr:rowOff>81566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2843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66791</xdr:rowOff>
    </xdr:from>
    <xdr:to>
      <xdr:col>112</xdr:col>
      <xdr:colOff>38100</xdr:colOff>
      <xdr:row>75</xdr:row>
      <xdr:rowOff>168391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13468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94691</xdr:rowOff>
    </xdr:from>
    <xdr:to>
      <xdr:col>107</xdr:col>
      <xdr:colOff>101600</xdr:colOff>
      <xdr:row>76</xdr:row>
      <xdr:rowOff>24842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41368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62317</xdr:rowOff>
    </xdr:from>
    <xdr:to>
      <xdr:col>102</xdr:col>
      <xdr:colOff>165100</xdr:colOff>
      <xdr:row>75</xdr:row>
      <xdr:rowOff>163917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97521</xdr:rowOff>
    </xdr:from>
    <xdr:to>
      <xdr:col>98</xdr:col>
      <xdr:colOff>38100</xdr:colOff>
      <xdr:row>76</xdr:row>
      <xdr:rowOff>27671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44198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a:t>
          </a:r>
          <a:r>
            <a:rPr kumimoji="1" lang="en-US" altLang="ja-JP" sz="1300">
              <a:latin typeface="ＭＳ Ｐゴシック" panose="020B0600070205080204" pitchFamily="50" charset="-128"/>
              <a:ea typeface="ＭＳ Ｐゴシック" panose="020B0600070205080204" pitchFamily="50" charset="-128"/>
            </a:rPr>
            <a:t>753,073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い主なものとしては人件費・普通建設事業費・公債費・投資及び出資金が挙げられる。人件費が類似団体平均より高い水準となっているのは、本町の行政区域が広範囲であることやそれに伴う施設（出張所・保育所・学校等）が多いことが要因と考えられる。また、普通建設事業費については、防災行政無線デジタル化整備工事等大型事業により類似団体平均より高い水準となった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ついて、令和元年度と比較して大きく増加したものとしては、補助費・投資及び出資金、大きく減少したものについては災害復旧費が挙げられる。補助費については、特別定額給付金により全体での増加が主な要因となっている。また、投資及び出資金については、令和２年度に水道事業での配水施設整備事業に係る出資金を支出したことにより急増している。大きく減少した災害復旧事業は、令和２年度に大きな災害がなか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クリーンセンター建設事業等の大規模事業の実施を予定しており普通建設事業、公債費については類似団体より高い水準となることが予想されるが、財政状況を注視しながら事業費の抑制、分散化に努める。また、その他の経費についても施設（出張所・保育所・学校等）の統廃合、施設管理業務や事務事業の民間委託、民間ノウハウの導入、事業効率化等を推進し、類似団体平均を考慮しつつ事業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和歌山県那智勝浦町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14,607
14,479
183.31
11,280,804
11,000,142
65,310
5,176,192
11,619,584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104724</xdr:rowOff>
    </xdr:from>
    <xdr:to>
      <xdr:col>24</xdr:col>
      <xdr:colOff>63500</xdr:colOff>
      <xdr:row>37</xdr:row>
      <xdr:rowOff>34315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76924"/>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104724</xdr:rowOff>
    </xdr:from>
    <xdr:to>
      <xdr:col>19</xdr:col>
      <xdr:colOff>177800</xdr:colOff>
      <xdr:row>36</xdr:row>
      <xdr:rowOff>139929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76924"/>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135018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139929</xdr:rowOff>
    </xdr:from>
    <xdr:to>
      <xdr:col>15</xdr:col>
      <xdr:colOff>50800</xdr:colOff>
      <xdr:row>37</xdr:row>
      <xdr:rowOff>13741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1212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13741</xdr:rowOff>
    </xdr:from>
    <xdr:to>
      <xdr:col>10</xdr:col>
      <xdr:colOff>114300</xdr:colOff>
      <xdr:row>37</xdr:row>
      <xdr:rowOff>31801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57391"/>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154965</xdr:rowOff>
    </xdr:from>
    <xdr:to>
      <xdr:col>24</xdr:col>
      <xdr:colOff>114300</xdr:colOff>
      <xdr:row>37</xdr:row>
      <xdr:rowOff>85115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133392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53924</xdr:rowOff>
    </xdr:from>
    <xdr:to>
      <xdr:col>20</xdr:col>
      <xdr:colOff>38100</xdr:colOff>
      <xdr:row>36</xdr:row>
      <xdr:rowOff>155524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146651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89129</xdr:rowOff>
    </xdr:from>
    <xdr:to>
      <xdr:col>15</xdr:col>
      <xdr:colOff>101600</xdr:colOff>
      <xdr:row>37</xdr:row>
      <xdr:rowOff>19279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134391</xdr:rowOff>
    </xdr:from>
    <xdr:to>
      <xdr:col>10</xdr:col>
      <xdr:colOff>165100</xdr:colOff>
      <xdr:row>37</xdr:row>
      <xdr:rowOff>64541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152451</xdr:rowOff>
    </xdr:from>
    <xdr:to>
      <xdr:col>6</xdr:col>
      <xdr:colOff>38100</xdr:colOff>
      <xdr:row>37</xdr:row>
      <xdr:rowOff>82601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73728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105826</xdr:rowOff>
    </xdr:from>
    <xdr:to>
      <xdr:col>24</xdr:col>
      <xdr:colOff>63500</xdr:colOff>
      <xdr:row>57</xdr:row>
      <xdr:rowOff>152003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707026"/>
          <a:ext cx="8382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83193</xdr:rowOff>
    </xdr:from>
    <xdr:to>
      <xdr:col>19</xdr:col>
      <xdr:colOff>177800</xdr:colOff>
      <xdr:row>57</xdr:row>
      <xdr:rowOff>152003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855843"/>
          <a:ext cx="889000" cy="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83193</xdr:rowOff>
    </xdr:from>
    <xdr:to>
      <xdr:col>15</xdr:col>
      <xdr:colOff>50800</xdr:colOff>
      <xdr:row>57</xdr:row>
      <xdr:rowOff>96026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5843"/>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96026</xdr:rowOff>
    </xdr:from>
    <xdr:to>
      <xdr:col>10</xdr:col>
      <xdr:colOff>114300</xdr:colOff>
      <xdr:row>57</xdr:row>
      <xdr:rowOff>148494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68676"/>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55026</xdr:rowOff>
    </xdr:from>
    <xdr:to>
      <xdr:col>24</xdr:col>
      <xdr:colOff>114300</xdr:colOff>
      <xdr:row>56</xdr:row>
      <xdr:rowOff>156626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141403</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101203</xdr:rowOff>
    </xdr:from>
    <xdr:to>
      <xdr:col>20</xdr:col>
      <xdr:colOff>38100</xdr:colOff>
      <xdr:row>58</xdr:row>
      <xdr:rowOff>31353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22480</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32393</xdr:rowOff>
    </xdr:from>
    <xdr:to>
      <xdr:col>15</xdr:col>
      <xdr:colOff>101600</xdr:colOff>
      <xdr:row>57</xdr:row>
      <xdr:rowOff>133993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125120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9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45226</xdr:rowOff>
    </xdr:from>
    <xdr:to>
      <xdr:col>10</xdr:col>
      <xdr:colOff>165100</xdr:colOff>
      <xdr:row>57</xdr:row>
      <xdr:rowOff>146826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163353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97694</xdr:rowOff>
    </xdr:from>
    <xdr:to>
      <xdr:col>6</xdr:col>
      <xdr:colOff>38100</xdr:colOff>
      <xdr:row>58</xdr:row>
      <xdr:rowOff>27844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1809</xdr:rowOff>
    </xdr:from>
    <xdr:to>
      <xdr:col>24</xdr:col>
      <xdr:colOff>63500</xdr:colOff>
      <xdr:row>76</xdr:row>
      <xdr:rowOff>63210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32009"/>
          <a:ext cx="8382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63210</xdr:rowOff>
    </xdr:from>
    <xdr:to>
      <xdr:col>19</xdr:col>
      <xdr:colOff>177800</xdr:colOff>
      <xdr:row>76</xdr:row>
      <xdr:rowOff>77147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93410"/>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77147</xdr:rowOff>
    </xdr:from>
    <xdr:to>
      <xdr:col>15</xdr:col>
      <xdr:colOff>50800</xdr:colOff>
      <xdr:row>76</xdr:row>
      <xdr:rowOff>111164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07347"/>
          <a:ext cx="88900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111164</xdr:rowOff>
    </xdr:from>
    <xdr:to>
      <xdr:col>10</xdr:col>
      <xdr:colOff>114300</xdr:colOff>
      <xdr:row>76</xdr:row>
      <xdr:rowOff>153888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41364"/>
          <a:ext cx="889000" cy="4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122458</xdr:rowOff>
    </xdr:from>
    <xdr:to>
      <xdr:col>24</xdr:col>
      <xdr:colOff>114300</xdr:colOff>
      <xdr:row>76</xdr:row>
      <xdr:rowOff>52608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145335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3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12410</xdr:rowOff>
    </xdr:from>
    <xdr:to>
      <xdr:col>20</xdr:col>
      <xdr:colOff>38100</xdr:colOff>
      <xdr:row>76</xdr:row>
      <xdr:rowOff>114010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130537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26347</xdr:rowOff>
    </xdr:from>
    <xdr:to>
      <xdr:col>15</xdr:col>
      <xdr:colOff>101600</xdr:colOff>
      <xdr:row>76</xdr:row>
      <xdr:rowOff>127947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144474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60364</xdr:rowOff>
    </xdr:from>
    <xdr:to>
      <xdr:col>10</xdr:col>
      <xdr:colOff>165100</xdr:colOff>
      <xdr:row>76</xdr:row>
      <xdr:rowOff>161964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103088</xdr:rowOff>
    </xdr:from>
    <xdr:to>
      <xdr:col>6</xdr:col>
      <xdr:colOff>38100</xdr:colOff>
      <xdr:row>77</xdr:row>
      <xdr:rowOff>33238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49765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0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169504</xdr:rowOff>
    </xdr:from>
    <xdr:to>
      <xdr:col>24</xdr:col>
      <xdr:colOff>63500</xdr:colOff>
      <xdr:row>95</xdr:row>
      <xdr:rowOff>42263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42904"/>
          <a:ext cx="838200" cy="38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42263</xdr:rowOff>
    </xdr:from>
    <xdr:to>
      <xdr:col>19</xdr:col>
      <xdr:colOff>177800</xdr:colOff>
      <xdr:row>95</xdr:row>
      <xdr:rowOff>109514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30013"/>
          <a:ext cx="889000" cy="6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39388</xdr:rowOff>
    </xdr:from>
    <xdr:to>
      <xdr:col>15</xdr:col>
      <xdr:colOff>50800</xdr:colOff>
      <xdr:row>95</xdr:row>
      <xdr:rowOff>109514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812788"/>
          <a:ext cx="889000" cy="58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39388</xdr:rowOff>
    </xdr:from>
    <xdr:to>
      <xdr:col>10</xdr:col>
      <xdr:colOff>114300</xdr:colOff>
      <xdr:row>95</xdr:row>
      <xdr:rowOff>6307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812788"/>
          <a:ext cx="889000" cy="4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118704</xdr:rowOff>
    </xdr:from>
    <xdr:to>
      <xdr:col>24</xdr:col>
      <xdr:colOff>114300</xdr:colOff>
      <xdr:row>93</xdr:row>
      <xdr:rowOff>48854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141581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162913</xdr:rowOff>
    </xdr:from>
    <xdr:to>
      <xdr:col>20</xdr:col>
      <xdr:colOff>38100</xdr:colOff>
      <xdr:row>95</xdr:row>
      <xdr:rowOff>93063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109590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58714</xdr:rowOff>
    </xdr:from>
    <xdr:to>
      <xdr:col>15</xdr:col>
      <xdr:colOff>101600</xdr:colOff>
      <xdr:row>95</xdr:row>
      <xdr:rowOff>160314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4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160038</xdr:rowOff>
    </xdr:from>
    <xdr:to>
      <xdr:col>10</xdr:col>
      <xdr:colOff>165100</xdr:colOff>
      <xdr:row>92</xdr:row>
      <xdr:rowOff>90188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7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106715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53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126957</xdr:rowOff>
    </xdr:from>
    <xdr:to>
      <xdr:col>6</xdr:col>
      <xdr:colOff>38100</xdr:colOff>
      <xdr:row>95</xdr:row>
      <xdr:rowOff>57107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73634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78207</xdr:rowOff>
    </xdr:from>
    <xdr:to>
      <xdr:col>55</xdr:col>
      <xdr:colOff>0</xdr:colOff>
      <xdr:row>57</xdr:row>
      <xdr:rowOff>91505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50857"/>
          <a:ext cx="8382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91111</xdr:rowOff>
    </xdr:from>
    <xdr:to>
      <xdr:col>50</xdr:col>
      <xdr:colOff>114300</xdr:colOff>
      <xdr:row>57</xdr:row>
      <xdr:rowOff>91505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520861"/>
          <a:ext cx="889000" cy="3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91111</xdr:rowOff>
    </xdr:from>
    <xdr:to>
      <xdr:col>45</xdr:col>
      <xdr:colOff>177800</xdr:colOff>
      <xdr:row>57</xdr:row>
      <xdr:rowOff>51643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520861"/>
          <a:ext cx="889000" cy="30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51643</xdr:rowOff>
    </xdr:from>
    <xdr:to>
      <xdr:col>41</xdr:col>
      <xdr:colOff>50800</xdr:colOff>
      <xdr:row>57</xdr:row>
      <xdr:rowOff>67411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24293"/>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27407</xdr:rowOff>
    </xdr:from>
    <xdr:to>
      <xdr:col>55</xdr:col>
      <xdr:colOff>50800</xdr:colOff>
      <xdr:row>57</xdr:row>
      <xdr:rowOff>129007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113784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40705</xdr:rowOff>
    </xdr:from>
    <xdr:to>
      <xdr:col>50</xdr:col>
      <xdr:colOff>165100</xdr:colOff>
      <xdr:row>57</xdr:row>
      <xdr:rowOff>142305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133432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40311</xdr:rowOff>
    </xdr:from>
    <xdr:to>
      <xdr:col>46</xdr:col>
      <xdr:colOff>38100</xdr:colOff>
      <xdr:row>55</xdr:row>
      <xdr:rowOff>141911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158438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2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xdr:rowOff>
    </xdr:from>
    <xdr:to>
      <xdr:col>41</xdr:col>
      <xdr:colOff>101600</xdr:colOff>
      <xdr:row>57</xdr:row>
      <xdr:rowOff>102443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118970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4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16611</xdr:rowOff>
    </xdr:from>
    <xdr:to>
      <xdr:col>36</xdr:col>
      <xdr:colOff>165100</xdr:colOff>
      <xdr:row>57</xdr:row>
      <xdr:rowOff>118211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134738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162789</xdr:rowOff>
    </xdr:from>
    <xdr:to>
      <xdr:col>55</xdr:col>
      <xdr:colOff>0</xdr:colOff>
      <xdr:row>77</xdr:row>
      <xdr:rowOff>166205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92989"/>
          <a:ext cx="838200" cy="1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166205</xdr:rowOff>
    </xdr:from>
    <xdr:to>
      <xdr:col>50</xdr:col>
      <xdr:colOff>114300</xdr:colOff>
      <xdr:row>78</xdr:row>
      <xdr:rowOff>939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7855"/>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xdr:rowOff>
    </xdr:from>
    <xdr:to>
      <xdr:col>45</xdr:col>
      <xdr:colOff>177800</xdr:colOff>
      <xdr:row>78</xdr:row>
      <xdr:rowOff>35891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74039"/>
          <a:ext cx="889000" cy="3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35891</xdr:rowOff>
    </xdr:from>
    <xdr:to>
      <xdr:col>41</xdr:col>
      <xdr:colOff>50800</xdr:colOff>
      <xdr:row>78</xdr:row>
      <xdr:rowOff>43701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0899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111989</xdr:rowOff>
    </xdr:from>
    <xdr:to>
      <xdr:col>55</xdr:col>
      <xdr:colOff>50800</xdr:colOff>
      <xdr:row>77</xdr:row>
      <xdr:rowOff>42139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134866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115405</xdr:rowOff>
    </xdr:from>
    <xdr:to>
      <xdr:col>50</xdr:col>
      <xdr:colOff>165100</xdr:colOff>
      <xdr:row>78</xdr:row>
      <xdr:rowOff>45555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62082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121589</xdr:rowOff>
    </xdr:from>
    <xdr:to>
      <xdr:col>46</xdr:col>
      <xdr:colOff>38100</xdr:colOff>
      <xdr:row>78</xdr:row>
      <xdr:rowOff>51739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68266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156541</xdr:rowOff>
    </xdr:from>
    <xdr:to>
      <xdr:col>41</xdr:col>
      <xdr:colOff>101600</xdr:colOff>
      <xdr:row>78</xdr:row>
      <xdr:rowOff>86691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103218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164351</xdr:rowOff>
    </xdr:from>
    <xdr:to>
      <xdr:col>36</xdr:col>
      <xdr:colOff>165100</xdr:colOff>
      <xdr:row>78</xdr:row>
      <xdr:rowOff>94501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111028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25098</xdr:rowOff>
    </xdr:from>
    <xdr:to>
      <xdr:col>55</xdr:col>
      <xdr:colOff>0</xdr:colOff>
      <xdr:row>97</xdr:row>
      <xdr:rowOff>31703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55748"/>
          <a:ext cx="8382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170304</xdr:rowOff>
    </xdr:from>
    <xdr:to>
      <xdr:col>50</xdr:col>
      <xdr:colOff>114300</xdr:colOff>
      <xdr:row>97</xdr:row>
      <xdr:rowOff>25098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29504"/>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170304</xdr:rowOff>
    </xdr:from>
    <xdr:to>
      <xdr:col>45</xdr:col>
      <xdr:colOff>177800</xdr:colOff>
      <xdr:row>97</xdr:row>
      <xdr:rowOff>26234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29504"/>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20845</xdr:rowOff>
    </xdr:from>
    <xdr:to>
      <xdr:col>41</xdr:col>
      <xdr:colOff>50800</xdr:colOff>
      <xdr:row>97</xdr:row>
      <xdr:rowOff>26234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514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152353</xdr:rowOff>
    </xdr:from>
    <xdr:to>
      <xdr:col>55</xdr:col>
      <xdr:colOff>50800</xdr:colOff>
      <xdr:row>97</xdr:row>
      <xdr:rowOff>82503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67280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145748</xdr:rowOff>
    </xdr:from>
    <xdr:to>
      <xdr:col>50</xdr:col>
      <xdr:colOff>165100</xdr:colOff>
      <xdr:row>97</xdr:row>
      <xdr:rowOff>75898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9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119504</xdr:rowOff>
    </xdr:from>
    <xdr:to>
      <xdr:col>46</xdr:col>
      <xdr:colOff>38100</xdr:colOff>
      <xdr:row>97</xdr:row>
      <xdr:rowOff>49654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40781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146884</xdr:rowOff>
    </xdr:from>
    <xdr:to>
      <xdr:col>41</xdr:col>
      <xdr:colOff>101600</xdr:colOff>
      <xdr:row>97</xdr:row>
      <xdr:rowOff>77034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141495</xdr:rowOff>
    </xdr:from>
    <xdr:to>
      <xdr:col>36</xdr:col>
      <xdr:colOff>165100</xdr:colOff>
      <xdr:row>97</xdr:row>
      <xdr:rowOff>71645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62772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130077</xdr:rowOff>
    </xdr:from>
    <xdr:to>
      <xdr:col>85</xdr:col>
      <xdr:colOff>127000</xdr:colOff>
      <xdr:row>36</xdr:row>
      <xdr:rowOff>122120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616477"/>
          <a:ext cx="838200" cy="6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122120</xdr:rowOff>
    </xdr:from>
    <xdr:to>
      <xdr:col>81</xdr:col>
      <xdr:colOff>50800</xdr:colOff>
      <xdr:row>37</xdr:row>
      <xdr:rowOff>92674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94320"/>
          <a:ext cx="889000" cy="1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92674</xdr:rowOff>
    </xdr:from>
    <xdr:to>
      <xdr:col>76</xdr:col>
      <xdr:colOff>114300</xdr:colOff>
      <xdr:row>37</xdr:row>
      <xdr:rowOff>167274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36324"/>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25694</xdr:rowOff>
    </xdr:from>
    <xdr:to>
      <xdr:col>71</xdr:col>
      <xdr:colOff>177800</xdr:colOff>
      <xdr:row>37</xdr:row>
      <xdr:rowOff>167274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69344"/>
          <a:ext cx="889000" cy="1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79277</xdr:rowOff>
    </xdr:from>
    <xdr:to>
      <xdr:col>85</xdr:col>
      <xdr:colOff>177800</xdr:colOff>
      <xdr:row>33</xdr:row>
      <xdr:rowOff>9427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5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102154</xdr:rowOff>
    </xdr:from>
    <xdr:ext cx="599010"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4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71320</xdr:rowOff>
    </xdr:from>
    <xdr:to>
      <xdr:col>81</xdr:col>
      <xdr:colOff>101600</xdr:colOff>
      <xdr:row>37</xdr:row>
      <xdr:rowOff>1470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17997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41874</xdr:rowOff>
    </xdr:from>
    <xdr:to>
      <xdr:col>76</xdr:col>
      <xdr:colOff>165100</xdr:colOff>
      <xdr:row>37</xdr:row>
      <xdr:rowOff>143474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160001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6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116474</xdr:rowOff>
    </xdr:from>
    <xdr:to>
      <xdr:col>72</xdr:col>
      <xdr:colOff>38100</xdr:colOff>
      <xdr:row>38</xdr:row>
      <xdr:rowOff>46624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63151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146344</xdr:rowOff>
    </xdr:from>
    <xdr:to>
      <xdr:col>67</xdr:col>
      <xdr:colOff>101600</xdr:colOff>
      <xdr:row>37</xdr:row>
      <xdr:rowOff>76494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9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32094</xdr:rowOff>
    </xdr:from>
    <xdr:to>
      <xdr:col>85</xdr:col>
      <xdr:colOff>127000</xdr:colOff>
      <xdr:row>58</xdr:row>
      <xdr:rowOff>79723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76194"/>
          <a:ext cx="838200" cy="4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79723</xdr:rowOff>
    </xdr:from>
    <xdr:to>
      <xdr:col>81</xdr:col>
      <xdr:colOff>50800</xdr:colOff>
      <xdr:row>58</xdr:row>
      <xdr:rowOff>108641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23823"/>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108641</xdr:rowOff>
    </xdr:from>
    <xdr:to>
      <xdr:col>76</xdr:col>
      <xdr:colOff>114300</xdr:colOff>
      <xdr:row>58</xdr:row>
      <xdr:rowOff>111376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052741"/>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69398</xdr:rowOff>
    </xdr:from>
    <xdr:to>
      <xdr:col>71</xdr:col>
      <xdr:colOff>177800</xdr:colOff>
      <xdr:row>58</xdr:row>
      <xdr:rowOff>111376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13498"/>
          <a:ext cx="8890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152744</xdr:rowOff>
    </xdr:from>
    <xdr:to>
      <xdr:col>85</xdr:col>
      <xdr:colOff>177800</xdr:colOff>
      <xdr:row>58</xdr:row>
      <xdr:rowOff>82894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67671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28923</xdr:rowOff>
    </xdr:from>
    <xdr:to>
      <xdr:col>81</xdr:col>
      <xdr:colOff>101600</xdr:colOff>
      <xdr:row>58</xdr:row>
      <xdr:rowOff>130523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121650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57841</xdr:rowOff>
    </xdr:from>
    <xdr:to>
      <xdr:col>76</xdr:col>
      <xdr:colOff>165100</xdr:colOff>
      <xdr:row>58</xdr:row>
      <xdr:rowOff>159441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150568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60576</xdr:rowOff>
    </xdr:from>
    <xdr:to>
      <xdr:col>72</xdr:col>
      <xdr:colOff>38100</xdr:colOff>
      <xdr:row>58</xdr:row>
      <xdr:rowOff>162176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153303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18598</xdr:rowOff>
    </xdr:from>
    <xdr:to>
      <xdr:col>67</xdr:col>
      <xdr:colOff>101600</xdr:colOff>
      <xdr:row>58</xdr:row>
      <xdr:rowOff>120198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111325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5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99237</xdr:rowOff>
    </xdr:from>
    <xdr:to>
      <xdr:col>85</xdr:col>
      <xdr:colOff>127000</xdr:colOff>
      <xdr:row>78</xdr:row>
      <xdr:rowOff>49723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300887"/>
          <a:ext cx="838200" cy="12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35230</xdr:rowOff>
    </xdr:from>
    <xdr:to>
      <xdr:col>81</xdr:col>
      <xdr:colOff>50800</xdr:colOff>
      <xdr:row>77</xdr:row>
      <xdr:rowOff>99237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2368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42890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35230</xdr:rowOff>
    </xdr:from>
    <xdr:to>
      <xdr:col>76</xdr:col>
      <xdr:colOff>114300</xdr:colOff>
      <xdr:row>77</xdr:row>
      <xdr:rowOff>136020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236880"/>
          <a:ext cx="889000" cy="10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94713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106394</xdr:rowOff>
    </xdr:from>
    <xdr:to>
      <xdr:col>71</xdr:col>
      <xdr:colOff>177800</xdr:colOff>
      <xdr:row>77</xdr:row>
      <xdr:rowOff>136020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08044"/>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120454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170373</xdr:rowOff>
    </xdr:from>
    <xdr:to>
      <xdr:col>85</xdr:col>
      <xdr:colOff>177800</xdr:colOff>
      <xdr:row>78</xdr:row>
      <xdr:rowOff>100523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48437</xdr:rowOff>
    </xdr:from>
    <xdr:to>
      <xdr:col>81</xdr:col>
      <xdr:colOff>101600</xdr:colOff>
      <xdr:row>77</xdr:row>
      <xdr:rowOff>150037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166564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2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155880</xdr:rowOff>
    </xdr:from>
    <xdr:to>
      <xdr:col>76</xdr:col>
      <xdr:colOff>165100</xdr:colOff>
      <xdr:row>77</xdr:row>
      <xdr:rowOff>86030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102557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9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85220</xdr:rowOff>
    </xdr:from>
    <xdr:to>
      <xdr:col>72</xdr:col>
      <xdr:colOff>38100</xdr:colOff>
      <xdr:row>78</xdr:row>
      <xdr:rowOff>15370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2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31897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6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55594</xdr:rowOff>
    </xdr:from>
    <xdr:to>
      <xdr:col>67</xdr:col>
      <xdr:colOff>101600</xdr:colOff>
      <xdr:row>77</xdr:row>
      <xdr:rowOff>157194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2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2271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57511</xdr:rowOff>
    </xdr:from>
    <xdr:to>
      <xdr:col>85</xdr:col>
      <xdr:colOff>127000</xdr:colOff>
      <xdr:row>96</xdr:row>
      <xdr:rowOff>81583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516711"/>
          <a:ext cx="838200" cy="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81583</xdr:rowOff>
    </xdr:from>
    <xdr:to>
      <xdr:col>81</xdr:col>
      <xdr:colOff>50800</xdr:colOff>
      <xdr:row>96</xdr:row>
      <xdr:rowOff>108038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540783"/>
          <a:ext cx="889000" cy="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108038</xdr:rowOff>
    </xdr:from>
    <xdr:to>
      <xdr:col>76</xdr:col>
      <xdr:colOff>114300</xdr:colOff>
      <xdr:row>97</xdr:row>
      <xdr:rowOff>5976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567238"/>
          <a:ext cx="8890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5976</xdr:rowOff>
    </xdr:from>
    <xdr:to>
      <xdr:col>71</xdr:col>
      <xdr:colOff>177800</xdr:colOff>
      <xdr:row>97</xdr:row>
      <xdr:rowOff>37630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36626"/>
          <a:ext cx="8890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6711</xdr:rowOff>
    </xdr:from>
    <xdr:to>
      <xdr:col>85</xdr:col>
      <xdr:colOff>177800</xdr:colOff>
      <xdr:row>96</xdr:row>
      <xdr:rowOff>108311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4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29588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3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30783</xdr:rowOff>
    </xdr:from>
    <xdr:to>
      <xdr:col>81</xdr:col>
      <xdr:colOff>101600</xdr:colOff>
      <xdr:row>96</xdr:row>
      <xdr:rowOff>132383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4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148910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57238</xdr:rowOff>
    </xdr:from>
    <xdr:to>
      <xdr:col>76</xdr:col>
      <xdr:colOff>165100</xdr:colOff>
      <xdr:row>96</xdr:row>
      <xdr:rowOff>158838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3915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126626</xdr:rowOff>
    </xdr:from>
    <xdr:to>
      <xdr:col>72</xdr:col>
      <xdr:colOff>38100</xdr:colOff>
      <xdr:row>97</xdr:row>
      <xdr:rowOff>56776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47903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158280</xdr:rowOff>
    </xdr:from>
    <xdr:to>
      <xdr:col>67</xdr:col>
      <xdr:colOff>101600</xdr:colOff>
      <xdr:row>97</xdr:row>
      <xdr:rowOff>88430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79557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753,073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い主なものとしては消防費・衛生費が挙げられる。最も類似団体平均と差が大きいのが消防費で、防災行政無線デジタル化整備事業や消防・防災センター整備事業が主な要因である。令和元年度と比較して大きく増加しているものとしては、総務費・消防費・衛生費となっており、総務費については特別定額給付金給付事業により全団体で増加している。また、衛生費については、新クリーンセンター用地造成事業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いての消防・防災センター整備事業、新クリーンセンター建設事業等の実施に伴う消防費・衛生費の増加、緊急防災・減災事業債及び過疎対策事業債に係る元金償還の増加に伴う公債費の増加が見込まれる。大規模事業の実施にあたっては、財政状況を注視しながら事業費の抑制、分散化に努める。また、施設（出張所・保育所・学校等）の統廃合、施設管理業務や事務事業の民間委託、民間ノウハウの導入、事務効率化等を推進し、類似団体平均を考慮しつつ事業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人口減少や地価下落による町税の自然減など自主財源の確保は依然として厳しい状況が続いており、令和２年度については財政調整基金を</a:t>
          </a:r>
          <a:r>
            <a:rPr kumimoji="1" lang="en-US" altLang="ja-JP" sz="1200">
              <a:latin typeface="ＭＳ ゴシック" pitchFamily="49" charset="-128"/>
              <a:ea typeface="ＭＳ ゴシック" pitchFamily="49" charset="-128"/>
            </a:rPr>
            <a:t>50,000</a:t>
          </a:r>
          <a:r>
            <a:rPr kumimoji="1" lang="ja-JP" altLang="en-US" sz="1200">
              <a:latin typeface="ＭＳ ゴシック" pitchFamily="49" charset="-128"/>
              <a:ea typeface="ＭＳ ゴシック" pitchFamily="49" charset="-128"/>
            </a:rPr>
            <a:t>千円取り崩すこととなった。令和２年度は実質収支額が令和元年度より減少し、令和２年度の実質収支比率は</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となった。また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実質単年度収支についても令和元年度より減少しており▲</a:t>
          </a:r>
          <a:r>
            <a:rPr kumimoji="1" lang="en-US" altLang="ja-JP" sz="1200">
              <a:latin typeface="ＭＳ ゴシック" pitchFamily="49" charset="-128"/>
              <a:ea typeface="ＭＳ ゴシック" pitchFamily="49" charset="-128"/>
            </a:rPr>
            <a:t>2.53%</a:t>
          </a:r>
          <a:r>
            <a:rPr kumimoji="1" lang="ja-JP" altLang="en-US" sz="1200">
              <a:latin typeface="ＭＳ ゴシック" pitchFamily="49" charset="-128"/>
              <a:ea typeface="ＭＳ ゴシック" pitchFamily="49" charset="-128"/>
            </a:rPr>
            <a:t>となっている。これらの主な要因としては、公債費や物件費の増加が考えられる。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今後も大規模事業が予定されているため、歳入の維持や経常経費の削減等により財政状況を健全に保ち、公債費の増加を見据えて少しでも多くの基金を積立てる必要がある。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連結実質赤字比率については、各会計で黒字となっており、町全体としても健全な財政状況を維持できている。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水道・病院事業会計では施設の老朽化や人口減少等による経営悪化が予想され、介護保険事業費特別会計、後期高齢者医療事業費特別会計では高齢化等により給付費が更に増大することが予想され、下水道事業費特別会計では施設の老朽化による大規模修繕が必要になってく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今後も経営戦略や公立病院改革プランに基づき経営の効率化を図り、各特別会計・公営企業会計それぞれが健全な財政運営を行うことで、町全体の財政状況の健全化に努めていく。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11280804</v>
      </c>
      <c r="BO4" s="464"/>
      <c r="BP4" s="464"/>
      <c r="BQ4" s="464"/>
      <c r="BR4" s="464"/>
      <c r="BS4" s="464"/>
      <c r="BT4" s="464"/>
      <c r="BU4" s="465"/>
      <c r="BV4" s="463">
        <v>8034345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v>
      </c>
      <c r="CU4" s="648"/>
      <c r="CV4" s="648"/>
      <c r="CW4" s="648"/>
      <c r="CX4" s="648"/>
      <c r="CY4" s="648"/>
      <c r="CZ4" s="648"/>
      <c r="DA4" s="649"/>
      <c r="DB4" s="647">
        <v>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11000142</v>
      </c>
      <c r="BO5" s="469"/>
      <c r="BP5" s="469"/>
      <c r="BQ5" s="469"/>
      <c r="BR5" s="469"/>
      <c r="BS5" s="469"/>
      <c r="BT5" s="469"/>
      <c r="BU5" s="470"/>
      <c r="BV5" s="468">
        <v>7856837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97.8</v>
      </c>
      <c r="CU5" s="439"/>
      <c r="CV5" s="439"/>
      <c r="CW5" s="439"/>
      <c r="CX5" s="439"/>
      <c r="CY5" s="439"/>
      <c r="CZ5" s="439"/>
      <c r="DA5" s="440"/>
      <c r="DB5" s="438">
        <v>97.3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280662</v>
      </c>
      <c r="BO6" s="469"/>
      <c r="BP6" s="469"/>
      <c r="BQ6" s="469"/>
      <c r="BR6" s="469"/>
      <c r="BS6" s="469"/>
      <c r="BT6" s="469"/>
      <c r="BU6" s="470"/>
      <c r="BV6" s="468">
        <v>177508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101.3</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215352</v>
      </c>
      <c r="BO7" s="469"/>
      <c r="BP7" s="469"/>
      <c r="BQ7" s="469"/>
      <c r="BR7" s="469"/>
      <c r="BS7" s="469"/>
      <c r="BT7" s="469"/>
      <c r="BU7" s="470"/>
      <c r="BV7" s="468">
        <v>31087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5176192</v>
      </c>
      <c r="CU7" s="469"/>
      <c r="CV7" s="469"/>
      <c r="CW7" s="469"/>
      <c r="CX7" s="469"/>
      <c r="CY7" s="469"/>
      <c r="CZ7" s="469"/>
      <c r="DA7" s="470"/>
      <c r="DB7" s="468">
        <v>4893424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65310</v>
      </c>
      <c r="BO8" s="469"/>
      <c r="BP8" s="469"/>
      <c r="BQ8" s="469"/>
      <c r="BR8" s="469"/>
      <c r="BS8" s="469"/>
      <c r="BT8" s="469"/>
      <c r="BU8" s="470"/>
      <c r="BV8" s="468">
        <v>146421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0.33</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14137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-81111</v>
      </c>
      <c r="BO9" s="469"/>
      <c r="BP9" s="469"/>
      <c r="BQ9" s="469"/>
      <c r="BR9" s="469"/>
      <c r="BS9" s="469"/>
      <c r="BT9" s="469"/>
      <c r="BU9" s="470"/>
      <c r="BV9" s="468">
        <v>45238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14.5</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15682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188</v>
      </c>
      <c r="BO10" s="469"/>
      <c r="BP10" s="469"/>
      <c r="BQ10" s="469"/>
      <c r="BR10" s="469"/>
      <c r="BS10" s="469"/>
      <c r="BT10" s="469"/>
      <c r="BU10" s="470"/>
      <c r="BV10" s="468">
        <v>50244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14607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126</v>
      </c>
      <c r="AV12" s="526"/>
      <c r="AW12" s="526"/>
      <c r="AX12" s="526"/>
      <c r="AY12" s="448" t="s">
        <v>135</v>
      </c>
      <c r="AZ12" s="449"/>
      <c r="BA12" s="449"/>
      <c r="BB12" s="449"/>
      <c r="BC12" s="449"/>
      <c r="BD12" s="449"/>
      <c r="BE12" s="449"/>
      <c r="BF12" s="449"/>
      <c r="BG12" s="449"/>
      <c r="BH12" s="449"/>
      <c r="BI12" s="449"/>
      <c r="BJ12" s="449"/>
      <c r="BK12" s="449"/>
      <c r="BL12" s="449"/>
      <c r="BM12" s="450"/>
      <c r="BN12" s="468">
        <v>50000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14479</v>
      </c>
      <c r="S13" s="572"/>
      <c r="T13" s="572"/>
      <c r="U13" s="572"/>
      <c r="V13" s="573"/>
      <c r="W13" s="559" t="s">
        <v>139</v>
      </c>
      <c r="X13" s="481"/>
      <c r="Y13" s="481"/>
      <c r="Z13" s="481"/>
      <c r="AA13" s="481"/>
      <c r="AB13" s="482"/>
      <c r="AC13" s="444">
        <v>353</v>
      </c>
      <c r="AD13" s="445"/>
      <c r="AE13" s="445"/>
      <c r="AF13" s="445"/>
      <c r="AG13" s="446"/>
      <c r="AH13" s="444">
        <v>458</v>
      </c>
      <c r="AI13" s="445"/>
      <c r="AJ13" s="445"/>
      <c r="AK13" s="445"/>
      <c r="AL13" s="447"/>
      <c r="AM13" s="537" t="s">
        <v>140</v>
      </c>
      <c r="AN13" s="442"/>
      <c r="AO13" s="442"/>
      <c r="AP13" s="442"/>
      <c r="AQ13" s="442"/>
      <c r="AR13" s="442"/>
      <c r="AS13" s="442"/>
      <c r="AT13" s="443"/>
      <c r="AU13" s="525" t="s">
        <v>126</v>
      </c>
      <c r="AV13" s="526"/>
      <c r="AW13" s="526"/>
      <c r="AX13" s="526"/>
      <c r="AY13" s="448" t="s">
        <v>141</v>
      </c>
      <c r="AZ13" s="449"/>
      <c r="BA13" s="449"/>
      <c r="BB13" s="449"/>
      <c r="BC13" s="449"/>
      <c r="BD13" s="449"/>
      <c r="BE13" s="449"/>
      <c r="BF13" s="449"/>
      <c r="BG13" s="449"/>
      <c r="BH13" s="449"/>
      <c r="BI13" s="449"/>
      <c r="BJ13" s="449"/>
      <c r="BK13" s="449"/>
      <c r="BL13" s="449"/>
      <c r="BM13" s="450"/>
      <c r="BN13" s="468">
        <v>-130923</v>
      </c>
      <c r="BO13" s="469"/>
      <c r="BP13" s="469"/>
      <c r="BQ13" s="469"/>
      <c r="BR13" s="469"/>
      <c r="BS13" s="469"/>
      <c r="BT13" s="469"/>
      <c r="BU13" s="470"/>
      <c r="BV13" s="468">
        <v>95482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7.6</v>
      </c>
      <c r="CU13" s="439"/>
      <c r="CV13" s="439"/>
      <c r="CW13" s="439"/>
      <c r="CX13" s="439"/>
      <c r="CY13" s="439"/>
      <c r="CZ13" s="439"/>
      <c r="DA13" s="440"/>
      <c r="DB13" s="438">
        <v>6.7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14904</v>
      </c>
      <c r="S14" s="572"/>
      <c r="T14" s="572"/>
      <c r="U14" s="572"/>
      <c r="V14" s="573"/>
      <c r="W14" s="574"/>
      <c r="X14" s="484"/>
      <c r="Y14" s="484"/>
      <c r="Z14" s="484"/>
      <c r="AA14" s="484"/>
      <c r="AB14" s="485"/>
      <c r="AC14" s="564">
        <v>5.2</v>
      </c>
      <c r="AD14" s="565"/>
      <c r="AE14" s="565"/>
      <c r="AF14" s="565"/>
      <c r="AG14" s="566"/>
      <c r="AH14" s="564">
        <v>6.3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26.9</v>
      </c>
      <c r="CU14" s="576"/>
      <c r="CV14" s="576"/>
      <c r="CW14" s="576"/>
      <c r="CX14" s="576"/>
      <c r="CY14" s="576"/>
      <c r="CZ14" s="576"/>
      <c r="DA14" s="577"/>
      <c r="DB14" s="575">
        <v>37.5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14772</v>
      </c>
      <c r="S15" s="572"/>
      <c r="T15" s="572"/>
      <c r="U15" s="572"/>
      <c r="V15" s="573"/>
      <c r="W15" s="559" t="s">
        <v>145</v>
      </c>
      <c r="X15" s="481"/>
      <c r="Y15" s="481"/>
      <c r="Z15" s="481"/>
      <c r="AA15" s="481"/>
      <c r="AB15" s="482"/>
      <c r="AC15" s="444">
        <v>996</v>
      </c>
      <c r="AD15" s="445"/>
      <c r="AE15" s="445"/>
      <c r="AF15" s="445"/>
      <c r="AG15" s="446"/>
      <c r="AH15" s="444">
        <v>983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1513265</v>
      </c>
      <c r="BO15" s="464"/>
      <c r="BP15" s="464"/>
      <c r="BQ15" s="464"/>
      <c r="BR15" s="464"/>
      <c r="BS15" s="464"/>
      <c r="BT15" s="464"/>
      <c r="BU15" s="465"/>
      <c r="BV15" s="463">
        <v>1439685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14.6</v>
      </c>
      <c r="AD16" s="565"/>
      <c r="AE16" s="565"/>
      <c r="AF16" s="565"/>
      <c r="AG16" s="566"/>
      <c r="AH16" s="564">
        <v>13.6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4622727</v>
      </c>
      <c r="BO16" s="469"/>
      <c r="BP16" s="469"/>
      <c r="BQ16" s="469"/>
      <c r="BR16" s="469"/>
      <c r="BS16" s="469"/>
      <c r="BT16" s="469"/>
      <c r="BU16" s="470"/>
      <c r="BV16" s="468">
        <v>4339111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5458</v>
      </c>
      <c r="AD17" s="445"/>
      <c r="AE17" s="445"/>
      <c r="AF17" s="445"/>
      <c r="AG17" s="446"/>
      <c r="AH17" s="444">
        <v>5779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1890308</v>
      </c>
      <c r="BO17" s="469"/>
      <c r="BP17" s="469"/>
      <c r="BQ17" s="469"/>
      <c r="BR17" s="469"/>
      <c r="BS17" s="469"/>
      <c r="BT17" s="469"/>
      <c r="BU17" s="470"/>
      <c r="BV17" s="468">
        <v>1818782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183.31</v>
      </c>
      <c r="M18" s="533"/>
      <c r="N18" s="533"/>
      <c r="O18" s="533"/>
      <c r="P18" s="533"/>
      <c r="Q18" s="533"/>
      <c r="R18" s="534"/>
      <c r="S18" s="534"/>
      <c r="T18" s="534"/>
      <c r="U18" s="534"/>
      <c r="V18" s="535"/>
      <c r="W18" s="549"/>
      <c r="X18" s="550"/>
      <c r="Y18" s="550"/>
      <c r="Z18" s="550"/>
      <c r="AA18" s="550"/>
      <c r="AB18" s="560"/>
      <c r="AC18" s="432">
        <v>80.2</v>
      </c>
      <c r="AD18" s="433"/>
      <c r="AE18" s="433"/>
      <c r="AF18" s="433"/>
      <c r="AG18" s="536"/>
      <c r="AH18" s="432">
        <v>80</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5061961</v>
      </c>
      <c r="BO18" s="469"/>
      <c r="BP18" s="469"/>
      <c r="BQ18" s="469"/>
      <c r="BR18" s="469"/>
      <c r="BS18" s="469"/>
      <c r="BT18" s="469"/>
      <c r="BU18" s="470"/>
      <c r="BV18" s="468">
        <v>4834925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77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6346505</v>
      </c>
      <c r="BO19" s="469"/>
      <c r="BP19" s="469"/>
      <c r="BQ19" s="469"/>
      <c r="BR19" s="469"/>
      <c r="BS19" s="469"/>
      <c r="BT19" s="469"/>
      <c r="BU19" s="470"/>
      <c r="BV19" s="468">
        <v>5829405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6795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11619584</v>
      </c>
      <c r="BO23" s="469"/>
      <c r="BP23" s="469"/>
      <c r="BQ23" s="469"/>
      <c r="BR23" s="469"/>
      <c r="BS23" s="469"/>
      <c r="BT23" s="469"/>
      <c r="BU23" s="470"/>
      <c r="BV23" s="468">
        <v>10606182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6700</v>
      </c>
      <c r="R24" s="445"/>
      <c r="S24" s="445"/>
      <c r="T24" s="445"/>
      <c r="U24" s="445"/>
      <c r="V24" s="446"/>
      <c r="W24" s="510"/>
      <c r="X24" s="501"/>
      <c r="Y24" s="502"/>
      <c r="Z24" s="441" t="s">
        <v>168</v>
      </c>
      <c r="AA24" s="442"/>
      <c r="AB24" s="442"/>
      <c r="AC24" s="442"/>
      <c r="AD24" s="442"/>
      <c r="AE24" s="442"/>
      <c r="AF24" s="442"/>
      <c r="AG24" s="443"/>
      <c r="AH24" s="444">
        <v>190</v>
      </c>
      <c r="AI24" s="445"/>
      <c r="AJ24" s="445"/>
      <c r="AK24" s="445"/>
      <c r="AL24" s="446"/>
      <c r="AM24" s="444">
        <v>546440</v>
      </c>
      <c r="AN24" s="445"/>
      <c r="AO24" s="445"/>
      <c r="AP24" s="445"/>
      <c r="AQ24" s="445"/>
      <c r="AR24" s="446"/>
      <c r="AS24" s="444">
        <v>2876</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9978901</v>
      </c>
      <c r="BO24" s="469"/>
      <c r="BP24" s="469"/>
      <c r="BQ24" s="469"/>
      <c r="BR24" s="469"/>
      <c r="BS24" s="469"/>
      <c r="BT24" s="469"/>
      <c r="BU24" s="470"/>
      <c r="BV24" s="468">
        <v>8809380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5600</v>
      </c>
      <c r="R25" s="445"/>
      <c r="S25" s="445"/>
      <c r="T25" s="445"/>
      <c r="U25" s="445"/>
      <c r="V25" s="446"/>
      <c r="W25" s="510"/>
      <c r="X25" s="501"/>
      <c r="Y25" s="502"/>
      <c r="Z25" s="441" t="s">
        <v>171</v>
      </c>
      <c r="AA25" s="442"/>
      <c r="AB25" s="442"/>
      <c r="AC25" s="442"/>
      <c r="AD25" s="442"/>
      <c r="AE25" s="442"/>
      <c r="AF25" s="442"/>
      <c r="AG25" s="443"/>
      <c r="AH25" s="444">
        <v>40</v>
      </c>
      <c r="AI25" s="445"/>
      <c r="AJ25" s="445"/>
      <c r="AK25" s="445"/>
      <c r="AL25" s="446"/>
      <c r="AM25" s="444">
        <v>115160</v>
      </c>
      <c r="AN25" s="445"/>
      <c r="AO25" s="445"/>
      <c r="AP25" s="445"/>
      <c r="AQ25" s="445"/>
      <c r="AR25" s="446"/>
      <c r="AS25" s="444">
        <v>2879</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9450</v>
      </c>
      <c r="BO25" s="464"/>
      <c r="BP25" s="464"/>
      <c r="BQ25" s="464"/>
      <c r="BR25" s="464"/>
      <c r="BS25" s="464"/>
      <c r="BT25" s="464"/>
      <c r="BU25" s="465"/>
      <c r="BV25" s="463">
        <v>597810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5000</v>
      </c>
      <c r="R26" s="445"/>
      <c r="S26" s="445"/>
      <c r="T26" s="445"/>
      <c r="U26" s="445"/>
      <c r="V26" s="446"/>
      <c r="W26" s="510"/>
      <c r="X26" s="501"/>
      <c r="Y26" s="502"/>
      <c r="Z26" s="441" t="s">
        <v>174</v>
      </c>
      <c r="AA26" s="523"/>
      <c r="AB26" s="523"/>
      <c r="AC26" s="523"/>
      <c r="AD26" s="523"/>
      <c r="AE26" s="523"/>
      <c r="AF26" s="523"/>
      <c r="AG26" s="524"/>
      <c r="AH26" s="444" t="s">
        <v>137</v>
      </c>
      <c r="AI26" s="445"/>
      <c r="AJ26" s="445"/>
      <c r="AK26" s="445"/>
      <c r="AL26" s="446"/>
      <c r="AM26" s="444" t="s">
        <v>137</v>
      </c>
      <c r="AN26" s="445"/>
      <c r="AO26" s="445"/>
      <c r="AP26" s="445"/>
      <c r="AQ26" s="445"/>
      <c r="AR26" s="446"/>
      <c r="AS26" s="444" t="s">
        <v>137</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2800</v>
      </c>
      <c r="R27" s="445"/>
      <c r="S27" s="445"/>
      <c r="T27" s="445"/>
      <c r="U27" s="445"/>
      <c r="V27" s="446"/>
      <c r="W27" s="510"/>
      <c r="X27" s="501"/>
      <c r="Y27" s="502"/>
      <c r="Z27" s="441" t="s">
        <v>177</v>
      </c>
      <c r="AA27" s="442"/>
      <c r="AB27" s="442"/>
      <c r="AC27" s="442"/>
      <c r="AD27" s="442"/>
      <c r="AE27" s="442"/>
      <c r="AF27" s="442"/>
      <c r="AG27" s="443"/>
      <c r="AH27" s="444">
        <v>2</v>
      </c>
      <c r="AI27" s="445"/>
      <c r="AJ27" s="445"/>
      <c r="AK27" s="445"/>
      <c r="AL27" s="446"/>
      <c r="AM27" s="444" t="s">
        <v>178</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473421</v>
      </c>
      <c r="BO27" s="472"/>
      <c r="BP27" s="472"/>
      <c r="BQ27" s="472"/>
      <c r="BR27" s="472"/>
      <c r="BS27" s="472"/>
      <c r="BT27" s="472"/>
      <c r="BU27" s="473"/>
      <c r="BV27" s="471">
        <v>467370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2300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927741</v>
      </c>
      <c r="BO28" s="464"/>
      <c r="BP28" s="464"/>
      <c r="BQ28" s="464"/>
      <c r="BR28" s="464"/>
      <c r="BS28" s="464"/>
      <c r="BT28" s="464"/>
      <c r="BU28" s="465"/>
      <c r="BV28" s="463">
        <v>977553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10</v>
      </c>
      <c r="M29" s="445"/>
      <c r="N29" s="445"/>
      <c r="O29" s="445"/>
      <c r="P29" s="446"/>
      <c r="Q29" s="444">
        <v>2100</v>
      </c>
      <c r="R29" s="445"/>
      <c r="S29" s="445"/>
      <c r="T29" s="445"/>
      <c r="U29" s="445"/>
      <c r="V29" s="446"/>
      <c r="W29" s="511"/>
      <c r="X29" s="512"/>
      <c r="Y29" s="513"/>
      <c r="Z29" s="441" t="s">
        <v>185</v>
      </c>
      <c r="AA29" s="442"/>
      <c r="AB29" s="442"/>
      <c r="AC29" s="442"/>
      <c r="AD29" s="442"/>
      <c r="AE29" s="442"/>
      <c r="AF29" s="442"/>
      <c r="AG29" s="443"/>
      <c r="AH29" s="444">
        <v>192</v>
      </c>
      <c r="AI29" s="445"/>
      <c r="AJ29" s="445"/>
      <c r="AK29" s="445"/>
      <c r="AL29" s="446"/>
      <c r="AM29" s="444">
        <v>554274</v>
      </c>
      <c r="AN29" s="445"/>
      <c r="AO29" s="445"/>
      <c r="AP29" s="445"/>
      <c r="AQ29" s="445"/>
      <c r="AR29" s="446"/>
      <c r="AS29" s="444">
        <v>2887</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1226691</v>
      </c>
      <c r="BO29" s="469"/>
      <c r="BP29" s="469"/>
      <c r="BQ29" s="469"/>
      <c r="BR29" s="469"/>
      <c r="BS29" s="469"/>
      <c r="BT29" s="469"/>
      <c r="BU29" s="470"/>
      <c r="BV29" s="468">
        <v>1226525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1539682</v>
      </c>
      <c r="BO30" s="472"/>
      <c r="BP30" s="472"/>
      <c r="BQ30" s="472"/>
      <c r="BR30" s="472"/>
      <c r="BS30" s="472"/>
      <c r="BT30" s="472"/>
      <c r="BU30" s="473"/>
      <c r="BV30" s="471">
        <v>1700311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国民健康保険事業費特別会計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IF('各会計、関係団体の財政状況及び健全化判断比率'!B35="","",'各会計、関係団体の財政状況及び健全化判断比率'!B35)</f>
        <v>下水道事業費特別会計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和歌山県市町村総合事務組合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那智勝浦冷蔵株式会社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土地取得事業費特別会計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後期高齢者医療事業費特別会計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町立温泉病院事業会計</v>
      </c>
      <c r="AP35" s="426"/>
      <c r="AQ35" s="426"/>
      <c r="AR35" s="426"/>
      <c r="AS35" s="426"/>
      <c r="AT35" s="426"/>
      <c r="AU35" s="426"/>
      <c r="AV35" s="426"/>
      <c r="AW35" s="426"/>
      <c r="AX35" s="426"/>
      <c r="AY35" s="426"/>
      <c r="AZ35" s="426"/>
      <c r="BA35" s="426"/>
      <c r="BB35" s="426"/>
      <c r="BC35" s="426"/>
      <c r="BD35" s="214"/>
      <c r="BE35" s="427">
        <f t="shared" ref="BE35:BE43" si="1">IF(BG35="","",BE34+1)</f>
        <v>12</v>
      </c>
      <c r="BF35" s="427"/>
      <c r="BG35" s="426" t="str">
        <f>IF('各会計、関係団体の財政状況及び健全化判断比率'!B36="","",'各会計、関係団体の財政状況及び健全化判断比率'!B36)</f>
        <v>勝浦地方卸売市場事業費特別会計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紀南学園事務組合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育英奨学金貸与事業費特別会計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介護保険事業費特別会計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東牟婁郡町村新宮市老人福祉施設事務組合（一般会計）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通所介護事業費特別会計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東牟婁郡町村新宮市老人福祉施設事務組合（特別会計）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介護認定審査会共同設置事業費特別会計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那智勝浦町・太地町環境衛生施設一部事務組合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新宮周辺広域市町村圏事務組合（一般会計）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新宮周辺広域市町村圏事務組合（特別会計）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和歌山地方税回収機構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和歌山県後期高齢者医療広域連合（一般会計）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和歌山県後期高齢者医療広域連合（特別会計）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BCXiisWitqjEiO7XrRsp3yneIYWSlY/J0KJNLThX6LUuteWsaci1wEw1csuKXipZQX9QdbaGs7bFGE2yeJcWg==" saltValue="pKdpFgjXiogcE8Oh5ihX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10.47</v>
      </c>
      <c r="G34" s="33">
        <v>12.46</v>
      </c>
      <c r="H34" s="33">
        <v>11.75</v>
      </c>
      <c r="I34" s="33">
        <v>11.04</v>
      </c>
      <c r="J34" s="34">
        <v>9.99</v>
      </c>
      <c r="K34" s="22"/>
      <c r="L34" s="22"/>
      <c r="M34" s="22"/>
      <c r="N34" s="22"/>
      <c r="O34" s="22"/>
      <c r="P34" s="22"/>
    </row>
    <row r="35" spans="1:16" ht="39" customHeight="1" x14ac:dyDescent="0.15">
      <c r="A35" s="22"/>
      <c r="B35" s="35"/>
      <c r="C35" s="1244" t="s">
        <v>569</v>
      </c>
      <c r="D35" s="1245"/>
      <c r="E35" s="1246"/>
      <c r="F35" s="36">
        <v>10.44</v>
      </c>
      <c r="G35" s="37">
        <v>5</v>
      </c>
      <c r="H35" s="37">
        <v>4.3899999999999997</v>
      </c>
      <c r="I35" s="37">
        <v>3.59</v>
      </c>
      <c r="J35" s="38">
        <v>5.9</v>
      </c>
      <c r="K35" s="22"/>
      <c r="L35" s="22"/>
      <c r="M35" s="22"/>
      <c r="N35" s="22"/>
      <c r="O35" s="22"/>
      <c r="P35" s="22"/>
    </row>
    <row r="36" spans="1:16" ht="39" customHeight="1" x14ac:dyDescent="0.15">
      <c r="A36" s="22"/>
      <c r="B36" s="35"/>
      <c r="C36" s="1244" t="s">
        <v>570</v>
      </c>
      <c r="D36" s="1245"/>
      <c r="E36" s="1246"/>
      <c r="F36" s="36">
        <v>3.31</v>
      </c>
      <c r="G36" s="37">
        <v>1.38</v>
      </c>
      <c r="H36" s="37">
        <v>2.0499999999999998</v>
      </c>
      <c r="I36" s="37">
        <v>2.97</v>
      </c>
      <c r="J36" s="38">
        <v>1.25</v>
      </c>
      <c r="K36" s="22"/>
      <c r="L36" s="22"/>
      <c r="M36" s="22"/>
      <c r="N36" s="22"/>
      <c r="O36" s="22"/>
      <c r="P36" s="22"/>
    </row>
    <row r="37" spans="1:16" ht="39" customHeight="1" x14ac:dyDescent="0.15">
      <c r="A37" s="22"/>
      <c r="B37" s="35"/>
      <c r="C37" s="1244" t="s">
        <v>571</v>
      </c>
      <c r="D37" s="1245"/>
      <c r="E37" s="1246"/>
      <c r="F37" s="36">
        <v>1.47</v>
      </c>
      <c r="G37" s="37">
        <v>0.65</v>
      </c>
      <c r="H37" s="37">
        <v>0.39</v>
      </c>
      <c r="I37" s="37">
        <v>0.27</v>
      </c>
      <c r="J37" s="38">
        <v>0.49</v>
      </c>
      <c r="K37" s="22"/>
      <c r="L37" s="22"/>
      <c r="M37" s="22"/>
      <c r="N37" s="22"/>
      <c r="O37" s="22"/>
      <c r="P37" s="22"/>
    </row>
    <row r="38" spans="1:16" ht="39" customHeight="1" x14ac:dyDescent="0.15">
      <c r="A38" s="22"/>
      <c r="B38" s="35"/>
      <c r="C38" s="1244" t="s">
        <v>572</v>
      </c>
      <c r="D38" s="1245"/>
      <c r="E38" s="1246"/>
      <c r="F38" s="36">
        <v>0</v>
      </c>
      <c r="G38" s="37">
        <v>0</v>
      </c>
      <c r="H38" s="37">
        <v>0</v>
      </c>
      <c r="I38" s="37">
        <v>0</v>
      </c>
      <c r="J38" s="38">
        <v>0.06</v>
      </c>
      <c r="K38" s="22"/>
      <c r="L38" s="22"/>
      <c r="M38" s="22"/>
      <c r="N38" s="22"/>
      <c r="O38" s="22"/>
      <c r="P38" s="22"/>
    </row>
    <row r="39" spans="1:16" ht="39" customHeight="1" x14ac:dyDescent="0.15">
      <c r="A39" s="22"/>
      <c r="B39" s="35"/>
      <c r="C39" s="1244" t="s">
        <v>573</v>
      </c>
      <c r="D39" s="1245"/>
      <c r="E39" s="1246"/>
      <c r="F39" s="36">
        <v>0.01</v>
      </c>
      <c r="G39" s="37">
        <v>0.03</v>
      </c>
      <c r="H39" s="37">
        <v>0.01</v>
      </c>
      <c r="I39" s="37">
        <v>0.01</v>
      </c>
      <c r="J39" s="38">
        <v>0.02</v>
      </c>
      <c r="K39" s="22"/>
      <c r="L39" s="22"/>
      <c r="M39" s="22"/>
      <c r="N39" s="22"/>
      <c r="O39" s="22"/>
      <c r="P39" s="22"/>
    </row>
    <row r="40" spans="1:16" ht="39" customHeight="1" x14ac:dyDescent="0.15">
      <c r="A40" s="22"/>
      <c r="B40" s="35"/>
      <c r="C40" s="1244" t="s">
        <v>574</v>
      </c>
      <c r="D40" s="1245"/>
      <c r="E40" s="1246"/>
      <c r="F40" s="36">
        <v>0.38</v>
      </c>
      <c r="G40" s="37">
        <v>0.71</v>
      </c>
      <c r="H40" s="37">
        <v>0.68</v>
      </c>
      <c r="I40" s="37">
        <v>0.17</v>
      </c>
      <c r="J40" s="38">
        <v>0.01</v>
      </c>
      <c r="K40" s="22"/>
      <c r="L40" s="22"/>
      <c r="M40" s="22"/>
      <c r="N40" s="22"/>
      <c r="O40" s="22"/>
      <c r="P40" s="22"/>
    </row>
    <row r="41" spans="1:16" ht="39" customHeight="1" x14ac:dyDescent="0.15">
      <c r="A41" s="22"/>
      <c r="B41" s="35"/>
      <c r="C41" s="1244" t="s">
        <v>575</v>
      </c>
      <c r="D41" s="1245"/>
      <c r="E41" s="1246"/>
      <c r="F41" s="36">
        <v>0</v>
      </c>
      <c r="G41" s="37">
        <v>0</v>
      </c>
      <c r="H41" s="37">
        <v>0</v>
      </c>
      <c r="I41" s="37">
        <v>0.01</v>
      </c>
      <c r="J41" s="38">
        <v>0</v>
      </c>
      <c r="K41" s="22"/>
      <c r="L41" s="22"/>
      <c r="M41" s="22"/>
      <c r="N41" s="22"/>
      <c r="O41" s="22"/>
      <c r="P41" s="22"/>
    </row>
    <row r="42" spans="1:16" ht="39" customHeight="1" x14ac:dyDescent="0.15">
      <c r="A42" s="22"/>
      <c r="B42" s="39"/>
      <c r="C42" s="1244" t="s">
        <v>576</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577</v>
      </c>
      <c r="D43" s="1248"/>
      <c r="E43" s="1249"/>
      <c r="F43" s="41">
        <v>0.92</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I2auMMNrKgvW6oFwgApA6vLNE7CYTx8bXS9T1O8NV1CLZiYN47mOmQknZwqqfIvwrV+lUozGkmhJu06DDY4+g==" saltValue="QaBl5pLI62vs6dkn2efd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733</v>
      </c>
      <c r="L45" s="60">
        <v>779</v>
      </c>
      <c r="M45" s="60">
        <v>901</v>
      </c>
      <c r="N45" s="60">
        <v>933</v>
      </c>
      <c r="O45" s="61">
        <v>961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48</v>
      </c>
      <c r="L48" s="64">
        <v>52</v>
      </c>
      <c r="M48" s="64">
        <v>69</v>
      </c>
      <c r="N48" s="64">
        <v>95</v>
      </c>
      <c r="O48" s="65">
        <v>146</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519</v>
      </c>
      <c r="L49" s="64" t="s">
        <v>519</v>
      </c>
      <c r="M49" s="64" t="s">
        <v>519</v>
      </c>
      <c r="N49" s="64" t="s">
        <v>519</v>
      </c>
      <c r="O49" s="65" t="s">
        <v>519</v>
      </c>
      <c r="P49" s="48"/>
      <c r="Q49" s="48"/>
      <c r="R49" s="48"/>
      <c r="S49" s="48"/>
      <c r="T49" s="48"/>
      <c r="U49" s="48"/>
    </row>
    <row r="50" spans="1:21" ht="30.75" customHeight="1" x14ac:dyDescent="0.15">
      <c r="A50" s="48"/>
      <c r="B50" s="1272"/>
      <c r="C50" s="1273"/>
      <c r="D50" s="62"/>
      <c r="E50" s="1254" t="s">
        <v>17</v>
      </c>
      <c r="F50" s="1254"/>
      <c r="G50" s="1254"/>
      <c r="H50" s="1254"/>
      <c r="I50" s="1254"/>
      <c r="J50" s="1255"/>
      <c r="K50" s="63">
        <v>105</v>
      </c>
      <c r="L50" s="64" t="s">
        <v>519</v>
      </c>
      <c r="M50" s="64" t="s">
        <v>519</v>
      </c>
      <c r="N50" s="64" t="s">
        <v>519</v>
      </c>
      <c r="O50" s="65" t="s">
        <v>519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519</v>
      </c>
      <c r="L51" s="64">
        <v>0</v>
      </c>
      <c r="M51" s="64" t="s">
        <v>519</v>
      </c>
      <c r="N51" s="64" t="s">
        <v>519</v>
      </c>
      <c r="O51" s="65" t="s">
        <v>519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596</v>
      </c>
      <c r="L52" s="64">
        <v>601</v>
      </c>
      <c r="M52" s="64">
        <v>675</v>
      </c>
      <c r="N52" s="64">
        <v>700</v>
      </c>
      <c r="O52" s="65">
        <v>741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290</v>
      </c>
      <c r="L53" s="69">
        <v>230</v>
      </c>
      <c r="M53" s="69">
        <v>295</v>
      </c>
      <c r="N53" s="69">
        <v>328</v>
      </c>
      <c r="O53" s="70">
        <v>366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Zf2sYVqkrAql9j1o9iQrNNgIrxT1gvDraeV0Al+u1C4UytlBfHss891DsT5NfHqw3q8+0CZbyb9n+bRRlGTmg==" saltValue="se0MaVuWLVt6zTdhRW7K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10999</v>
      </c>
      <c r="J41" s="104">
        <v>12222</v>
      </c>
      <c r="K41" s="104">
        <v>12399</v>
      </c>
      <c r="L41" s="104">
        <v>12299</v>
      </c>
      <c r="M41" s="105">
        <v>13258</v>
      </c>
    </row>
    <row r="42" spans="2:13" ht="27.75" customHeight="1" x14ac:dyDescent="0.15">
      <c r="B42" s="1280"/>
      <c r="C42" s="1281"/>
      <c r="D42" s="106"/>
      <c r="E42" s="1284" t="s">
        <v>32</v>
      </c>
      <c r="F42" s="1284"/>
      <c r="G42" s="1284"/>
      <c r="H42" s="1285"/>
      <c r="I42" s="107" t="s">
        <v>519</v>
      </c>
      <c r="J42" s="108" t="s">
        <v>519</v>
      </c>
      <c r="K42" s="108" t="s">
        <v>519</v>
      </c>
      <c r="L42" s="108" t="s">
        <v>519</v>
      </c>
      <c r="M42" s="109" t="s">
        <v>519</v>
      </c>
    </row>
    <row r="43" spans="2:13" ht="27.75" customHeight="1" x14ac:dyDescent="0.15">
      <c r="B43" s="1280"/>
      <c r="C43" s="1281"/>
      <c r="D43" s="106"/>
      <c r="E43" s="1284" t="s">
        <v>33</v>
      </c>
      <c r="F43" s="1284"/>
      <c r="G43" s="1284"/>
      <c r="H43" s="1285"/>
      <c r="I43" s="107">
        <v>1102</v>
      </c>
      <c r="J43" s="108">
        <v>2097</v>
      </c>
      <c r="K43" s="108">
        <v>1999</v>
      </c>
      <c r="L43" s="108">
        <v>1820</v>
      </c>
      <c r="M43" s="109">
        <v>1650</v>
      </c>
    </row>
    <row r="44" spans="2:13" ht="27.75" customHeight="1" x14ac:dyDescent="0.15">
      <c r="B44" s="1280"/>
      <c r="C44" s="1281"/>
      <c r="D44" s="106"/>
      <c r="E44" s="1284" t="s">
        <v>34</v>
      </c>
      <c r="F44" s="1284"/>
      <c r="G44" s="1284"/>
      <c r="H44" s="1285"/>
      <c r="I44" s="107">
        <v>210</v>
      </c>
      <c r="J44" s="108">
        <v>210</v>
      </c>
      <c r="K44" s="108">
        <v>208</v>
      </c>
      <c r="L44" s="108">
        <v>200</v>
      </c>
      <c r="M44" s="109">
        <v>192</v>
      </c>
    </row>
    <row r="45" spans="2:13" ht="27.75" customHeight="1" x14ac:dyDescent="0.15">
      <c r="B45" s="1280"/>
      <c r="C45" s="1281"/>
      <c r="D45" s="106"/>
      <c r="E45" s="1284" t="s">
        <v>35</v>
      </c>
      <c r="F45" s="1284"/>
      <c r="G45" s="1284"/>
      <c r="H45" s="1285"/>
      <c r="I45" s="107">
        <v>1409</v>
      </c>
      <c r="J45" s="108">
        <v>1261</v>
      </c>
      <c r="K45" s="108">
        <v>1160</v>
      </c>
      <c r="L45" s="108">
        <v>1193</v>
      </c>
      <c r="M45" s="109">
        <v>1129</v>
      </c>
    </row>
    <row r="46" spans="2:13" ht="27.75" customHeight="1" x14ac:dyDescent="0.15">
      <c r="B46" s="1280"/>
      <c r="C46" s="1281"/>
      <c r="D46" s="110"/>
      <c r="E46" s="1284" t="s">
        <v>36</v>
      </c>
      <c r="F46" s="1284"/>
      <c r="G46" s="1284"/>
      <c r="H46" s="1285"/>
      <c r="I46" s="107" t="s">
        <v>519</v>
      </c>
      <c r="J46" s="108" t="s">
        <v>519</v>
      </c>
      <c r="K46" s="108" t="s">
        <v>519</v>
      </c>
      <c r="L46" s="108" t="s">
        <v>519</v>
      </c>
      <c r="M46" s="109" t="s">
        <v>519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3891</v>
      </c>
      <c r="J50" s="108">
        <v>4214</v>
      </c>
      <c r="K50" s="108">
        <v>4336</v>
      </c>
      <c r="L50" s="108">
        <v>4371</v>
      </c>
      <c r="M50" s="109">
        <v>4244</v>
      </c>
    </row>
    <row r="51" spans="2:13" ht="27.75" customHeight="1" x14ac:dyDescent="0.15">
      <c r="B51" s="1280"/>
      <c r="C51" s="1281"/>
      <c r="D51" s="106"/>
      <c r="E51" s="1284" t="s">
        <v>42</v>
      </c>
      <c r="F51" s="1284"/>
      <c r="G51" s="1284"/>
      <c r="H51" s="1285"/>
      <c r="I51" s="107">
        <v>6</v>
      </c>
      <c r="J51" s="108">
        <v>3</v>
      </c>
      <c r="K51" s="108">
        <v>1</v>
      </c>
      <c r="L51" s="108">
        <v>1</v>
      </c>
      <c r="M51" s="109">
        <v>1</v>
      </c>
    </row>
    <row r="52" spans="2:13" ht="27.75" customHeight="1" x14ac:dyDescent="0.15">
      <c r="B52" s="1282"/>
      <c r="C52" s="1283"/>
      <c r="D52" s="106"/>
      <c r="E52" s="1284" t="s">
        <v>43</v>
      </c>
      <c r="F52" s="1284"/>
      <c r="G52" s="1284"/>
      <c r="H52" s="1285"/>
      <c r="I52" s="107">
        <v>8363</v>
      </c>
      <c r="J52" s="108">
        <v>9447</v>
      </c>
      <c r="K52" s="108">
        <v>9646</v>
      </c>
      <c r="L52" s="108">
        <v>9565</v>
      </c>
      <c r="M52" s="109">
        <v>10788</v>
      </c>
    </row>
    <row r="53" spans="2:13" ht="27.75" customHeight="1" thickBot="1" x14ac:dyDescent="0.2">
      <c r="B53" s="1286" t="s">
        <v>44</v>
      </c>
      <c r="C53" s="1287"/>
      <c r="D53" s="113"/>
      <c r="E53" s="1288" t="s">
        <v>45</v>
      </c>
      <c r="F53" s="1288"/>
      <c r="G53" s="1288"/>
      <c r="H53" s="1289"/>
      <c r="I53" s="114">
        <v>1461</v>
      </c>
      <c r="J53" s="115">
        <v>2125</v>
      </c>
      <c r="K53" s="115">
        <v>1783</v>
      </c>
      <c r="L53" s="115">
        <v>1574</v>
      </c>
      <c r="M53" s="116">
        <v>1196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O3NDNacCpJk+RT4SvcjfBRWCX/JNayA26ajErKQN6CQBOdOw6CzD6nCpYYxVL2+sBU6yiYekop2yrurBmrm/w==" saltValue="hmXPsa0qpQI6VcXFZ4ax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927</v>
      </c>
      <c r="G55" s="128">
        <v>978</v>
      </c>
      <c r="H55" s="129">
        <v>928</v>
      </c>
    </row>
    <row r="56" spans="2:8" ht="52.5" customHeight="1" x14ac:dyDescent="0.15">
      <c r="B56" s="130"/>
      <c r="C56" s="1307" t="s">
        <v>49</v>
      </c>
      <c r="D56" s="1307"/>
      <c r="E56" s="1308"/>
      <c r="F56" s="131">
        <v>1226</v>
      </c>
      <c r="G56" s="131">
        <v>1227</v>
      </c>
      <c r="H56" s="132">
        <v>1227</v>
      </c>
    </row>
    <row r="57" spans="2:8" ht="53.25" customHeight="1" x14ac:dyDescent="0.15">
      <c r="B57" s="130"/>
      <c r="C57" s="1309" t="s">
        <v>50</v>
      </c>
      <c r="D57" s="1309"/>
      <c r="E57" s="1310"/>
      <c r="F57" s="133">
        <v>1803</v>
      </c>
      <c r="G57" s="133">
        <v>1700</v>
      </c>
      <c r="H57" s="134">
        <v>1540</v>
      </c>
    </row>
    <row r="58" spans="2:8" ht="45.75" customHeight="1" x14ac:dyDescent="0.15">
      <c r="B58" s="135"/>
      <c r="C58" s="1297" t="s">
        <v>597</v>
      </c>
      <c r="D58" s="1298"/>
      <c r="E58" s="1299"/>
      <c r="F58" s="136">
        <v>350</v>
      </c>
      <c r="G58" s="136">
        <v>356</v>
      </c>
      <c r="H58" s="137">
        <v>358</v>
      </c>
    </row>
    <row r="59" spans="2:8" ht="45.75" customHeight="1" x14ac:dyDescent="0.15">
      <c r="B59" s="135"/>
      <c r="C59" s="1297" t="s">
        <v>598</v>
      </c>
      <c r="D59" s="1298"/>
      <c r="E59" s="1299"/>
      <c r="F59" s="136">
        <v>343</v>
      </c>
      <c r="G59" s="136">
        <v>345</v>
      </c>
      <c r="H59" s="137">
        <v>346</v>
      </c>
    </row>
    <row r="60" spans="2:8" ht="45.75" customHeight="1" x14ac:dyDescent="0.15">
      <c r="B60" s="135"/>
      <c r="C60" s="1297" t="s">
        <v>599</v>
      </c>
      <c r="D60" s="1298"/>
      <c r="E60" s="1299"/>
      <c r="F60" s="136">
        <v>430</v>
      </c>
      <c r="G60" s="136">
        <v>349</v>
      </c>
      <c r="H60" s="137">
        <v>288</v>
      </c>
    </row>
    <row r="61" spans="2:8" ht="45.75" customHeight="1" x14ac:dyDescent="0.15">
      <c r="B61" s="135"/>
      <c r="C61" s="1297" t="s">
        <v>600</v>
      </c>
      <c r="D61" s="1298"/>
      <c r="E61" s="1299"/>
      <c r="F61" s="136">
        <v>453</v>
      </c>
      <c r="G61" s="136">
        <v>404</v>
      </c>
      <c r="H61" s="137">
        <v>264</v>
      </c>
    </row>
    <row r="62" spans="2:8" ht="45.75" customHeight="1" thickBot="1" x14ac:dyDescent="0.2">
      <c r="B62" s="138"/>
      <c r="C62" s="1300" t="s">
        <v>601</v>
      </c>
      <c r="D62" s="1301"/>
      <c r="E62" s="1302"/>
      <c r="F62" s="139">
        <v>103</v>
      </c>
      <c r="G62" s="139">
        <v>106</v>
      </c>
      <c r="H62" s="140">
        <v>111</v>
      </c>
    </row>
    <row r="63" spans="2:8" ht="52.5" customHeight="1" thickBot="1" x14ac:dyDescent="0.2">
      <c r="B63" s="141"/>
      <c r="C63" s="1303" t="s">
        <v>51</v>
      </c>
      <c r="D63" s="1303"/>
      <c r="E63" s="1304"/>
      <c r="F63" s="142">
        <v>3957</v>
      </c>
      <c r="G63" s="142">
        <v>3904</v>
      </c>
      <c r="H63" s="143">
        <v>3694</v>
      </c>
    </row>
    <row r="64" spans="2:8" ht="15" customHeight="1" x14ac:dyDescent="0.15"/>
  </sheetData>
  <sheetProtection algorithmName="SHA-512" hashValue="P3JZBTarGO5GxEbdaW+rTeh+gwpELaJ+ozKuiOHN0JD7Q8EGoYy0t4I3bxOc+5yCuh0Xm8To5ry83zGXfMhhnA==" saltValue="Q9mTk3dVXTlgMPFvDMpU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U19" zoomScale="70" zoomScaleNormal="70" zoomScaleSheetLayoutView="55" workbookViewId="0">
      <selection activeCell="AN48" sqref="AN48"/>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560</v>
      </c>
      <c r="BQ50" s="1326"/>
      <c r="BR50" s="1326"/>
      <c r="BS50" s="1326"/>
      <c r="BT50" s="1326"/>
      <c r="BU50" s="1326"/>
      <c r="BV50" s="1326"/>
      <c r="BW50" s="1326"/>
      <c r="BX50" s="1326" t="s">
        <v>561</v>
      </c>
      <c r="BY50" s="1326"/>
      <c r="BZ50" s="1326"/>
      <c r="CA50" s="1326"/>
      <c r="CB50" s="1326"/>
      <c r="CC50" s="1326"/>
      <c r="CD50" s="1326"/>
      <c r="CE50" s="1326"/>
      <c r="CF50" s="1326" t="s">
        <v>562</v>
      </c>
      <c r="CG50" s="1326"/>
      <c r="CH50" s="1326"/>
      <c r="CI50" s="1326"/>
      <c r="CJ50" s="1326"/>
      <c r="CK50" s="1326"/>
      <c r="CL50" s="1326"/>
      <c r="CM50" s="1326"/>
      <c r="CN50" s="1326" t="s">
        <v>563</v>
      </c>
      <c r="CO50" s="1326"/>
      <c r="CP50" s="1326"/>
      <c r="CQ50" s="1326"/>
      <c r="CR50" s="1326"/>
      <c r="CS50" s="1326"/>
      <c r="CT50" s="1326"/>
      <c r="CU50" s="1326"/>
      <c r="CV50" s="1326" t="s">
        <v>564</v>
      </c>
      <c r="CW50" s="1326"/>
      <c r="CX50" s="1326"/>
      <c r="CY50" s="1326"/>
      <c r="CZ50" s="1326"/>
      <c r="DA50" s="1326"/>
      <c r="DB50" s="1326"/>
      <c r="DC50" s="1326"/>
    </row>
    <row r="51" spans="1:109" ht="13.5" customHeight="1" x14ac:dyDescent="0.15">
      <c r="B51" s="389"/>
      <c r="G51" s="1312"/>
      <c r="H51" s="1312"/>
      <c r="I51" s="1330"/>
      <c r="J51" s="1330"/>
      <c r="K51" s="1327"/>
      <c r="L51" s="1327"/>
      <c r="M51" s="1327"/>
      <c r="N51" s="1327"/>
      <c r="AM51" s="396"/>
      <c r="AN51" s="1328" t="s">
        <v>605</v>
      </c>
      <c r="AO51" s="1328"/>
      <c r="AP51" s="1328"/>
      <c r="AQ51" s="1328"/>
      <c r="AR51" s="1328"/>
      <c r="AS51" s="1328"/>
      <c r="AT51" s="1328"/>
      <c r="AU51" s="1328"/>
      <c r="AV51" s="1328"/>
      <c r="AW51" s="1328"/>
      <c r="AX51" s="1328"/>
      <c r="AY51" s="1328"/>
      <c r="AZ51" s="1328"/>
      <c r="BA51" s="1328"/>
      <c r="BB51" s="1328" t="s">
        <v>603</v>
      </c>
      <c r="BC51" s="1328"/>
      <c r="BD51" s="1328"/>
      <c r="BE51" s="1328"/>
      <c r="BF51" s="1328"/>
      <c r="BG51" s="1328"/>
      <c r="BH51" s="1328"/>
      <c r="BI51" s="1328"/>
      <c r="BJ51" s="1328"/>
      <c r="BK51" s="1328"/>
      <c r="BL51" s="1328"/>
      <c r="BM51" s="1328"/>
      <c r="BN51" s="1328"/>
      <c r="BO51" s="1328"/>
      <c r="BP51" s="1311">
        <v>34.4</v>
      </c>
      <c r="BQ51" s="1311"/>
      <c r="BR51" s="1311"/>
      <c r="BS51" s="1311"/>
      <c r="BT51" s="1311"/>
      <c r="BU51" s="1311"/>
      <c r="BV51" s="1311"/>
      <c r="BW51" s="1311"/>
      <c r="BX51" s="1311">
        <v>50.6</v>
      </c>
      <c r="BY51" s="1311"/>
      <c r="BZ51" s="1311"/>
      <c r="CA51" s="1311"/>
      <c r="CB51" s="1311"/>
      <c r="CC51" s="1311"/>
      <c r="CD51" s="1311"/>
      <c r="CE51" s="1311"/>
      <c r="CF51" s="1311">
        <v>42.1</v>
      </c>
      <c r="CG51" s="1311"/>
      <c r="CH51" s="1311"/>
      <c r="CI51" s="1311"/>
      <c r="CJ51" s="1311"/>
      <c r="CK51" s="1311"/>
      <c r="CL51" s="1311"/>
      <c r="CM51" s="1311"/>
      <c r="CN51" s="1311">
        <v>37.5</v>
      </c>
      <c r="CO51" s="1311"/>
      <c r="CP51" s="1311"/>
      <c r="CQ51" s="1311"/>
      <c r="CR51" s="1311"/>
      <c r="CS51" s="1311"/>
      <c r="CT51" s="1311"/>
      <c r="CU51" s="1311"/>
      <c r="CV51" s="1311">
        <v>26.9</v>
      </c>
      <c r="CW51" s="1311"/>
      <c r="CX51" s="1311"/>
      <c r="CY51" s="1311"/>
      <c r="CZ51" s="1311"/>
      <c r="DA51" s="1311"/>
      <c r="DB51" s="1311"/>
      <c r="DC51" s="1311"/>
    </row>
    <row r="52" spans="1:109" ht="13.5" x14ac:dyDescent="0.1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11">
        <v>64.3</v>
      </c>
      <c r="BQ53" s="1311"/>
      <c r="BR53" s="1311"/>
      <c r="BS53" s="1311"/>
      <c r="BT53" s="1311"/>
      <c r="BU53" s="1311"/>
      <c r="BV53" s="1311"/>
      <c r="BW53" s="1311"/>
      <c r="BX53" s="1311">
        <v>65.400000000000006</v>
      </c>
      <c r="BY53" s="1311"/>
      <c r="BZ53" s="1311"/>
      <c r="CA53" s="1311"/>
      <c r="CB53" s="1311"/>
      <c r="CC53" s="1311"/>
      <c r="CD53" s="1311"/>
      <c r="CE53" s="1311"/>
      <c r="CF53" s="1311">
        <v>64.8</v>
      </c>
      <c r="CG53" s="1311"/>
      <c r="CH53" s="1311"/>
      <c r="CI53" s="1311"/>
      <c r="CJ53" s="1311"/>
      <c r="CK53" s="1311"/>
      <c r="CL53" s="1311"/>
      <c r="CM53" s="1311"/>
      <c r="CN53" s="1311">
        <v>65.8</v>
      </c>
      <c r="CO53" s="1311"/>
      <c r="CP53" s="1311"/>
      <c r="CQ53" s="1311"/>
      <c r="CR53" s="1311"/>
      <c r="CS53" s="1311"/>
      <c r="CT53" s="1311"/>
      <c r="CU53" s="1311"/>
      <c r="CV53" s="1311">
        <v>66.5</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26" t="s">
        <v>604</v>
      </c>
      <c r="AO55" s="1326"/>
      <c r="AP55" s="1326"/>
      <c r="AQ55" s="1326"/>
      <c r="AR55" s="1326"/>
      <c r="AS55" s="1326"/>
      <c r="AT55" s="1326"/>
      <c r="AU55" s="1326"/>
      <c r="AV55" s="1326"/>
      <c r="AW55" s="1326"/>
      <c r="AX55" s="1326"/>
      <c r="AY55" s="1326"/>
      <c r="AZ55" s="1326"/>
      <c r="BA55" s="1326"/>
      <c r="BB55" s="1328" t="s">
        <v>603</v>
      </c>
      <c r="BC55" s="1328"/>
      <c r="BD55" s="1328"/>
      <c r="BE55" s="1328"/>
      <c r="BF55" s="1328"/>
      <c r="BG55" s="1328"/>
      <c r="BH55" s="1328"/>
      <c r="BI55" s="1328"/>
      <c r="BJ55" s="1328"/>
      <c r="BK55" s="1328"/>
      <c r="BL55" s="1328"/>
      <c r="BM55" s="1328"/>
      <c r="BN55" s="1328"/>
      <c r="BO55" s="1328"/>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13.7</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610</v>
      </c>
      <c r="BC57" s="1328"/>
      <c r="BD57" s="1328"/>
      <c r="BE57" s="1328"/>
      <c r="BF57" s="1328"/>
      <c r="BG57" s="1328"/>
      <c r="BH57" s="1328"/>
      <c r="BI57" s="1328"/>
      <c r="BJ57" s="1328"/>
      <c r="BK57" s="1328"/>
      <c r="BL57" s="1328"/>
      <c r="BM57" s="1328"/>
      <c r="BN57" s="1328"/>
      <c r="BO57" s="1328"/>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61.9</v>
      </c>
      <c r="CW57" s="1311"/>
      <c r="CX57" s="1311"/>
      <c r="CY57" s="1311"/>
      <c r="CZ57" s="1311"/>
      <c r="DA57" s="1311"/>
      <c r="DB57" s="1311"/>
      <c r="DC57" s="1311"/>
      <c r="DD57" s="415"/>
      <c r="DE57" s="410"/>
    </row>
    <row r="58" spans="1:109" s="404" customFormat="1" ht="13.5" x14ac:dyDescent="0.1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609</v>
      </c>
    </row>
    <row r="64" spans="1:109" ht="13.5" x14ac:dyDescent="0.1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560</v>
      </c>
      <c r="BQ72" s="1326"/>
      <c r="BR72" s="1326"/>
      <c r="BS72" s="1326"/>
      <c r="BT72" s="1326"/>
      <c r="BU72" s="1326"/>
      <c r="BV72" s="1326"/>
      <c r="BW72" s="1326"/>
      <c r="BX72" s="1326" t="s">
        <v>561</v>
      </c>
      <c r="BY72" s="1326"/>
      <c r="BZ72" s="1326"/>
      <c r="CA72" s="1326"/>
      <c r="CB72" s="1326"/>
      <c r="CC72" s="1326"/>
      <c r="CD72" s="1326"/>
      <c r="CE72" s="1326"/>
      <c r="CF72" s="1326" t="s">
        <v>562</v>
      </c>
      <c r="CG72" s="1326"/>
      <c r="CH72" s="1326"/>
      <c r="CI72" s="1326"/>
      <c r="CJ72" s="1326"/>
      <c r="CK72" s="1326"/>
      <c r="CL72" s="1326"/>
      <c r="CM72" s="1326"/>
      <c r="CN72" s="1326" t="s">
        <v>563</v>
      </c>
      <c r="CO72" s="1326"/>
      <c r="CP72" s="1326"/>
      <c r="CQ72" s="1326"/>
      <c r="CR72" s="1326"/>
      <c r="CS72" s="1326"/>
      <c r="CT72" s="1326"/>
      <c r="CU72" s="1326"/>
      <c r="CV72" s="1326" t="s">
        <v>564</v>
      </c>
      <c r="CW72" s="1326"/>
      <c r="CX72" s="1326"/>
      <c r="CY72" s="1326"/>
      <c r="CZ72" s="1326"/>
      <c r="DA72" s="1326"/>
      <c r="DB72" s="1326"/>
      <c r="DC72" s="1326"/>
    </row>
    <row r="73" spans="2:107" ht="13.5" x14ac:dyDescent="0.15">
      <c r="B73" s="389"/>
      <c r="G73" s="1312"/>
      <c r="H73" s="1312"/>
      <c r="I73" s="1312"/>
      <c r="J73" s="1312"/>
      <c r="K73" s="1331"/>
      <c r="L73" s="1331"/>
      <c r="M73" s="1331"/>
      <c r="N73" s="1331"/>
      <c r="AM73" s="396"/>
      <c r="AN73" s="1328" t="s">
        <v>605</v>
      </c>
      <c r="AO73" s="1328"/>
      <c r="AP73" s="1328"/>
      <c r="AQ73" s="1328"/>
      <c r="AR73" s="1328"/>
      <c r="AS73" s="1328"/>
      <c r="AT73" s="1328"/>
      <c r="AU73" s="1328"/>
      <c r="AV73" s="1328"/>
      <c r="AW73" s="1328"/>
      <c r="AX73" s="1328"/>
      <c r="AY73" s="1328"/>
      <c r="AZ73" s="1328"/>
      <c r="BA73" s="1328"/>
      <c r="BB73" s="1328" t="s">
        <v>603</v>
      </c>
      <c r="BC73" s="1328"/>
      <c r="BD73" s="1328"/>
      <c r="BE73" s="1328"/>
      <c r="BF73" s="1328"/>
      <c r="BG73" s="1328"/>
      <c r="BH73" s="1328"/>
      <c r="BI73" s="1328"/>
      <c r="BJ73" s="1328"/>
      <c r="BK73" s="1328"/>
      <c r="BL73" s="1328"/>
      <c r="BM73" s="1328"/>
      <c r="BN73" s="1328"/>
      <c r="BO73" s="1328"/>
      <c r="BP73" s="1311">
        <v>34.4</v>
      </c>
      <c r="BQ73" s="1311"/>
      <c r="BR73" s="1311"/>
      <c r="BS73" s="1311"/>
      <c r="BT73" s="1311"/>
      <c r="BU73" s="1311"/>
      <c r="BV73" s="1311"/>
      <c r="BW73" s="1311"/>
      <c r="BX73" s="1311">
        <v>50.6</v>
      </c>
      <c r="BY73" s="1311"/>
      <c r="BZ73" s="1311"/>
      <c r="CA73" s="1311"/>
      <c r="CB73" s="1311"/>
      <c r="CC73" s="1311"/>
      <c r="CD73" s="1311"/>
      <c r="CE73" s="1311"/>
      <c r="CF73" s="1311">
        <v>42.1</v>
      </c>
      <c r="CG73" s="1311"/>
      <c r="CH73" s="1311"/>
      <c r="CI73" s="1311"/>
      <c r="CJ73" s="1311"/>
      <c r="CK73" s="1311"/>
      <c r="CL73" s="1311"/>
      <c r="CM73" s="1311"/>
      <c r="CN73" s="1311">
        <v>37.5</v>
      </c>
      <c r="CO73" s="1311"/>
      <c r="CP73" s="1311"/>
      <c r="CQ73" s="1311"/>
      <c r="CR73" s="1311"/>
      <c r="CS73" s="1311"/>
      <c r="CT73" s="1311"/>
      <c r="CU73" s="1311"/>
      <c r="CV73" s="1311">
        <v>26.9</v>
      </c>
      <c r="CW73" s="1311"/>
      <c r="CX73" s="1311"/>
      <c r="CY73" s="1311"/>
      <c r="CZ73" s="1311"/>
      <c r="DA73" s="1311"/>
      <c r="DB73" s="1311"/>
      <c r="DC73" s="1311"/>
    </row>
    <row r="74" spans="2:107" ht="13.5" x14ac:dyDescent="0.1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602</v>
      </c>
      <c r="BC75" s="1328"/>
      <c r="BD75" s="1328"/>
      <c r="BE75" s="1328"/>
      <c r="BF75" s="1328"/>
      <c r="BG75" s="1328"/>
      <c r="BH75" s="1328"/>
      <c r="BI75" s="1328"/>
      <c r="BJ75" s="1328"/>
      <c r="BK75" s="1328"/>
      <c r="BL75" s="1328"/>
      <c r="BM75" s="1328"/>
      <c r="BN75" s="1328"/>
      <c r="BO75" s="1328"/>
      <c r="BP75" s="1311">
        <v>5.2</v>
      </c>
      <c r="BQ75" s="1311"/>
      <c r="BR75" s="1311"/>
      <c r="BS75" s="1311"/>
      <c r="BT75" s="1311"/>
      <c r="BU75" s="1311"/>
      <c r="BV75" s="1311"/>
      <c r="BW75" s="1311"/>
      <c r="BX75" s="1311">
        <v>5.5</v>
      </c>
      <c r="BY75" s="1311"/>
      <c r="BZ75" s="1311"/>
      <c r="CA75" s="1311"/>
      <c r="CB75" s="1311"/>
      <c r="CC75" s="1311"/>
      <c r="CD75" s="1311"/>
      <c r="CE75" s="1311"/>
      <c r="CF75" s="1311">
        <v>6.4</v>
      </c>
      <c r="CG75" s="1311"/>
      <c r="CH75" s="1311"/>
      <c r="CI75" s="1311"/>
      <c r="CJ75" s="1311"/>
      <c r="CK75" s="1311"/>
      <c r="CL75" s="1311"/>
      <c r="CM75" s="1311"/>
      <c r="CN75" s="1311">
        <v>6.7</v>
      </c>
      <c r="CO75" s="1311"/>
      <c r="CP75" s="1311"/>
      <c r="CQ75" s="1311"/>
      <c r="CR75" s="1311"/>
      <c r="CS75" s="1311"/>
      <c r="CT75" s="1311"/>
      <c r="CU75" s="1311"/>
      <c r="CV75" s="1311">
        <v>7.6</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1"/>
      <c r="L77" s="1331"/>
      <c r="M77" s="1331"/>
      <c r="N77" s="1331"/>
      <c r="AN77" s="1326" t="s">
        <v>604</v>
      </c>
      <c r="AO77" s="1326"/>
      <c r="AP77" s="1326"/>
      <c r="AQ77" s="1326"/>
      <c r="AR77" s="1326"/>
      <c r="AS77" s="1326"/>
      <c r="AT77" s="1326"/>
      <c r="AU77" s="1326"/>
      <c r="AV77" s="1326"/>
      <c r="AW77" s="1326"/>
      <c r="AX77" s="1326"/>
      <c r="AY77" s="1326"/>
      <c r="AZ77" s="1326"/>
      <c r="BA77" s="1326"/>
      <c r="BB77" s="1328" t="s">
        <v>603</v>
      </c>
      <c r="BC77" s="1328"/>
      <c r="BD77" s="1328"/>
      <c r="BE77" s="1328"/>
      <c r="BF77" s="1328"/>
      <c r="BG77" s="1328"/>
      <c r="BH77" s="1328"/>
      <c r="BI77" s="1328"/>
      <c r="BJ77" s="1328"/>
      <c r="BK77" s="1328"/>
      <c r="BL77" s="1328"/>
      <c r="BM77" s="1328"/>
      <c r="BN77" s="1328"/>
      <c r="BO77" s="1328"/>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13.7</v>
      </c>
      <c r="CW77" s="1311"/>
      <c r="CX77" s="1311"/>
      <c r="CY77" s="1311"/>
      <c r="CZ77" s="1311"/>
      <c r="DA77" s="1311"/>
      <c r="DB77" s="1311"/>
      <c r="DC77" s="1311"/>
    </row>
    <row r="78" spans="2:107" ht="13.5" x14ac:dyDescent="0.1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602</v>
      </c>
      <c r="BC79" s="1328"/>
      <c r="BD79" s="1328"/>
      <c r="BE79" s="1328"/>
      <c r="BF79" s="1328"/>
      <c r="BG79" s="1328"/>
      <c r="BH79" s="1328"/>
      <c r="BI79" s="1328"/>
      <c r="BJ79" s="1328"/>
      <c r="BK79" s="1328"/>
      <c r="BL79" s="1328"/>
      <c r="BM79" s="1328"/>
      <c r="BN79" s="1328"/>
      <c r="BO79" s="1328"/>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7.9</v>
      </c>
      <c r="CW79" s="1311"/>
      <c r="CX79" s="1311"/>
      <c r="CY79" s="1311"/>
      <c r="CZ79" s="1311"/>
      <c r="DA79" s="1311"/>
      <c r="DB79" s="1311"/>
      <c r="DC79" s="1311"/>
    </row>
    <row r="80" spans="2:107" ht="13.5" x14ac:dyDescent="0.15">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1+YB0ecU5kaaHySBxGcUaC+tHwT9wFIgwNbpcKU/kjIbNn/rb0oUFrXaWZRLntj1MnRXCGp1pcBKHeELDoa8Q==" saltValue="45hFd2ccUiyezSjTLyRpo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CoMzArSmPcHGdBL0ZiXeobReNZsBImpSiGM74ao5kooujpockfFPZkHfLNnRk/VO8fUchIhB+UBs1/3RhQb3zQ==" saltValue="r74Hox4oBhqKvDGl4mAu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55" workbookViewId="0">
      <selection activeCell="AN48" sqref="AN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b0a9SZQIpHUiaQEKPpxZxARCuW38y71UmgWz6pL/TBhPdE7/dPDfQdZdfsxiPzlt+W7ZZILZK2KlkNe780aJww==" saltValue="Pq5wuv2dY9C/H1WXcLrs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51832</v>
      </c>
      <c r="E3" s="162"/>
      <c r="F3" s="163">
        <v>67293</v>
      </c>
      <c r="G3" s="164"/>
      <c r="H3" s="165"/>
    </row>
    <row r="4" spans="1:8" x14ac:dyDescent="0.15">
      <c r="A4" s="166"/>
      <c r="B4" s="167"/>
      <c r="C4" s="168"/>
      <c r="D4" s="169">
        <v>33078</v>
      </c>
      <c r="E4" s="170"/>
      <c r="F4" s="171">
        <v>35076</v>
      </c>
      <c r="G4" s="172"/>
      <c r="H4" s="173"/>
    </row>
    <row r="5" spans="1:8" x14ac:dyDescent="0.15">
      <c r="A5" s="154" t="s">
        <v>552</v>
      </c>
      <c r="B5" s="159"/>
      <c r="C5" s="160"/>
      <c r="D5" s="161">
        <v>36985</v>
      </c>
      <c r="E5" s="162"/>
      <c r="F5" s="163">
        <v>67343</v>
      </c>
      <c r="G5" s="164"/>
      <c r="H5" s="165"/>
    </row>
    <row r="6" spans="1:8" x14ac:dyDescent="0.15">
      <c r="A6" s="166"/>
      <c r="B6" s="167"/>
      <c r="C6" s="168"/>
      <c r="D6" s="169">
        <v>23050</v>
      </c>
      <c r="E6" s="170"/>
      <c r="F6" s="171">
        <v>32865</v>
      </c>
      <c r="G6" s="172"/>
      <c r="H6" s="173"/>
    </row>
    <row r="7" spans="1:8" x14ac:dyDescent="0.15">
      <c r="A7" s="154" t="s">
        <v>553</v>
      </c>
      <c r="B7" s="159"/>
      <c r="C7" s="160"/>
      <c r="D7" s="161">
        <v>109580</v>
      </c>
      <c r="E7" s="162"/>
      <c r="F7" s="163">
        <v>73475</v>
      </c>
      <c r="G7" s="164"/>
      <c r="H7" s="165"/>
    </row>
    <row r="8" spans="1:8" x14ac:dyDescent="0.15">
      <c r="A8" s="166"/>
      <c r="B8" s="167"/>
      <c r="C8" s="168"/>
      <c r="D8" s="169">
        <v>95331</v>
      </c>
      <c r="E8" s="170"/>
      <c r="F8" s="171">
        <v>43072</v>
      </c>
      <c r="G8" s="172"/>
      <c r="H8" s="173"/>
    </row>
    <row r="9" spans="1:8" x14ac:dyDescent="0.15">
      <c r="A9" s="154" t="s">
        <v>554</v>
      </c>
      <c r="B9" s="159"/>
      <c r="C9" s="160"/>
      <c r="D9" s="161">
        <v>57624</v>
      </c>
      <c r="E9" s="162"/>
      <c r="F9" s="163">
        <v>87464</v>
      </c>
      <c r="G9" s="164"/>
      <c r="H9" s="165"/>
    </row>
    <row r="10" spans="1:8" x14ac:dyDescent="0.15">
      <c r="A10" s="166"/>
      <c r="B10" s="167"/>
      <c r="C10" s="168"/>
      <c r="D10" s="169">
        <v>49871</v>
      </c>
      <c r="E10" s="170"/>
      <c r="F10" s="171">
        <v>47479</v>
      </c>
      <c r="G10" s="172"/>
      <c r="H10" s="173"/>
    </row>
    <row r="11" spans="1:8" x14ac:dyDescent="0.15">
      <c r="A11" s="154" t="s">
        <v>555</v>
      </c>
      <c r="B11" s="159"/>
      <c r="C11" s="160"/>
      <c r="D11" s="161">
        <v>123649</v>
      </c>
      <c r="E11" s="162"/>
      <c r="F11" s="163">
        <v>117234</v>
      </c>
      <c r="G11" s="164"/>
      <c r="H11" s="165"/>
    </row>
    <row r="12" spans="1:8" x14ac:dyDescent="0.15">
      <c r="A12" s="166"/>
      <c r="B12" s="167"/>
      <c r="C12" s="174"/>
      <c r="D12" s="169">
        <v>107431</v>
      </c>
      <c r="E12" s="170"/>
      <c r="F12" s="171">
        <v>59796</v>
      </c>
      <c r="G12" s="172"/>
      <c r="H12" s="173"/>
    </row>
    <row r="13" spans="1:8" x14ac:dyDescent="0.15">
      <c r="A13" s="154"/>
      <c r="B13" s="159"/>
      <c r="C13" s="175"/>
      <c r="D13" s="176">
        <v>75934</v>
      </c>
      <c r="E13" s="177"/>
      <c r="F13" s="178">
        <v>82562</v>
      </c>
      <c r="G13" s="179"/>
      <c r="H13" s="165"/>
    </row>
    <row r="14" spans="1:8" x14ac:dyDescent="0.15">
      <c r="A14" s="166"/>
      <c r="B14" s="167"/>
      <c r="C14" s="168"/>
      <c r="D14" s="169">
        <v>61752</v>
      </c>
      <c r="E14" s="170"/>
      <c r="F14" s="171">
        <v>43658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3.34</v>
      </c>
      <c r="C19" s="180">
        <f>ROUND(VALUE(SUBSTITUTE(実質収支比率等に係る経年分析!G$48,"▲","-")),2)</f>
        <v>1.42</v>
      </c>
      <c r="D19" s="180">
        <f>ROUND(VALUE(SUBSTITUTE(実質収支比率等に係る経年分析!H$48,"▲","-")),2)</f>
        <v>2.06</v>
      </c>
      <c r="E19" s="180">
        <f>ROUND(VALUE(SUBSTITUTE(実質収支比率等に係る経年分析!I$48,"▲","-")),2)</f>
        <v>2.99</v>
      </c>
      <c r="F19" s="180">
        <f>ROUND(VALUE(SUBSTITUTE(実質収支比率等に係る経年分析!J$48,"▲","-")),2)</f>
        <v>1.26</v>
      </c>
    </row>
    <row r="20" spans="1:11" x14ac:dyDescent="0.15">
      <c r="A20" s="180" t="s">
        <v>55</v>
      </c>
      <c r="B20" s="180">
        <f>ROUND(VALUE(SUBSTITUTE(実質収支比率等に係る経年分析!F$47,"▲","-")),2)</f>
        <v>21.29</v>
      </c>
      <c r="C20" s="180">
        <f>ROUND(VALUE(SUBSTITUTE(実質収支比率等に係る経年分析!G$47,"▲","-")),2)</f>
        <v>20.39</v>
      </c>
      <c r="D20" s="180">
        <f>ROUND(VALUE(SUBSTITUTE(実質収支比率等に係る経年分析!H$47,"▲","-")),2)</f>
        <v>18.920000000000002</v>
      </c>
      <c r="E20" s="180">
        <f>ROUND(VALUE(SUBSTITUTE(実質収支比率等に係る経年分析!I$47,"▲","-")),2)</f>
        <v>19.98</v>
      </c>
      <c r="F20" s="180">
        <f>ROUND(VALUE(SUBSTITUTE(実質収支比率等に係る経年分析!J$47,"▲","-")),2)</f>
        <v>17.920000000000002</v>
      </c>
    </row>
    <row r="21" spans="1:11" x14ac:dyDescent="0.15">
      <c r="A21" s="180" t="s">
        <v>56</v>
      </c>
      <c r="B21" s="180">
        <f>IF(ISNUMBER(VALUE(SUBSTITUTE(実質収支比率等に係る経年分析!F$49,"▲","-"))),ROUND(VALUE(SUBSTITUTE(実質収支比率等に係る経年分析!F$49,"▲","-")),2),NA())</f>
        <v>0.77</v>
      </c>
      <c r="C21" s="180">
        <f>IF(ISNUMBER(VALUE(SUBSTITUTE(実質収支比率等に係る経年分析!G$49,"▲","-"))),ROUND(VALUE(SUBSTITUTE(実質収支比率等に係る経年分析!G$49,"▲","-")),2),NA())</f>
        <v>-2.97</v>
      </c>
      <c r="D21" s="180">
        <f>IF(ISNUMBER(VALUE(SUBSTITUTE(実質収支比率等に係る経年分析!H$49,"▲","-"))),ROUND(VALUE(SUBSTITUTE(実質収支比率等に係る経年分析!H$49,"▲","-")),2),NA())</f>
        <v>-0.33</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-2.5299999999999998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育英奨学金貸与事業費特別会計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勝浦地方卸売市場事業費特別会計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介護保険事業費特別会計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1.25</v>
      </c>
    </row>
    <row r="35" spans="1:16" x14ac:dyDescent="0.15">
      <c r="A35" s="181" t="str">
        <f>IF(連結実質赤字比率に係る赤字・黒字の構成分析!C$35="",NA(),連結実質赤字比率に係る赤字・黒字の構成分析!C$35)</f>
        <v>町立温泉病院事業会計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596</v>
      </c>
      <c r="E42" s="182"/>
      <c r="F42" s="182"/>
      <c r="G42" s="182">
        <f>'実質公債費比率（分子）の構造'!L$52</f>
        <v>601</v>
      </c>
      <c r="H42" s="182"/>
      <c r="I42" s="182"/>
      <c r="J42" s="182">
        <f>'実質公債費比率（分子）の構造'!M$52</f>
        <v>675</v>
      </c>
      <c r="K42" s="182"/>
      <c r="L42" s="182"/>
      <c r="M42" s="182">
        <f>'実質公債費比率（分子）の構造'!N$52</f>
        <v>700</v>
      </c>
      <c r="N42" s="182"/>
      <c r="O42" s="182"/>
      <c r="P42" s="182">
        <f>'実質公債費比率（分子）の構造'!O$52</f>
        <v>741</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105</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48</v>
      </c>
      <c r="C46" s="182"/>
      <c r="D46" s="182"/>
      <c r="E46" s="182">
        <f>'実質公債費比率（分子）の構造'!L$48</f>
        <v>52</v>
      </c>
      <c r="F46" s="182"/>
      <c r="G46" s="182"/>
      <c r="H46" s="182">
        <f>'実質公債費比率（分子）の構造'!M$48</f>
        <v>69</v>
      </c>
      <c r="I46" s="182"/>
      <c r="J46" s="182"/>
      <c r="K46" s="182">
        <f>'実質公債費比率（分子）の構造'!N$48</f>
        <v>95</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733</v>
      </c>
      <c r="C49" s="182"/>
      <c r="D49" s="182"/>
      <c r="E49" s="182">
        <f>'実質公債費比率（分子）の構造'!L$45</f>
        <v>779</v>
      </c>
      <c r="F49" s="182"/>
      <c r="G49" s="182"/>
      <c r="H49" s="182">
        <f>'実質公債費比率（分子）の構造'!M$45</f>
        <v>901</v>
      </c>
      <c r="I49" s="182"/>
      <c r="J49" s="182"/>
      <c r="K49" s="182">
        <f>'実質公債費比率（分子）の構造'!N$45</f>
        <v>933</v>
      </c>
      <c r="L49" s="182"/>
      <c r="M49" s="182"/>
      <c r="N49" s="182">
        <f>'実質公債費比率（分子）の構造'!O$45</f>
        <v>961</v>
      </c>
      <c r="O49" s="182"/>
      <c r="P49" s="182"/>
    </row>
    <row r="50" spans="1:16" x14ac:dyDescent="0.15">
      <c r="A50" s="182" t="s">
        <v>71</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230</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328</v>
      </c>
      <c r="M50" s="182" t="e">
        <f>NA()</f>
        <v>#N/A</v>
      </c>
      <c r="N50" s="182" t="e">
        <f>NA()</f>
        <v>#N/A</v>
      </c>
      <c r="O50" s="182">
        <f>IF(ISNUMBER('実質公債費比率（分子）の構造'!O$53),'実質公債費比率（分子）の構造'!O$53,NA())</f>
        <v>366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8363</v>
      </c>
      <c r="E56" s="181"/>
      <c r="F56" s="181"/>
      <c r="G56" s="181">
        <f>'将来負担比率（分子）の構造'!J$52</f>
        <v>9447</v>
      </c>
      <c r="H56" s="181"/>
      <c r="I56" s="181"/>
      <c r="J56" s="181">
        <f>'将来負担比率（分子）の構造'!K$52</f>
        <v>9646</v>
      </c>
      <c r="K56" s="181"/>
      <c r="L56" s="181"/>
      <c r="M56" s="181">
        <f>'将来負担比率（分子）の構造'!L$52</f>
        <v>9565</v>
      </c>
      <c r="N56" s="181"/>
      <c r="O56" s="181"/>
      <c r="P56" s="181">
        <f>'将来負担比率（分子）の構造'!M$52</f>
        <v>10788</v>
      </c>
    </row>
    <row r="57" spans="1:16" x14ac:dyDescent="0.15">
      <c r="A57" s="181" t="s">
        <v>42</v>
      </c>
      <c r="B57" s="181"/>
      <c r="C57" s="181"/>
      <c r="D57" s="181">
        <f>'将来負担比率（分子）の構造'!I$51</f>
        <v>6</v>
      </c>
      <c r="E57" s="181"/>
      <c r="F57" s="181"/>
      <c r="G57" s="181">
        <f>'将来負担比率（分子）の構造'!J$51</f>
        <v>3</v>
      </c>
      <c r="H57" s="181"/>
      <c r="I57" s="181"/>
      <c r="J57" s="181">
        <f>'将来負担比率（分子）の構造'!K$51</f>
        <v>1</v>
      </c>
      <c r="K57" s="181"/>
      <c r="L57" s="181"/>
      <c r="M57" s="181">
        <f>'将来負担比率（分子）の構造'!L$51</f>
        <v>1</v>
      </c>
      <c r="N57" s="181"/>
      <c r="O57" s="181"/>
      <c r="P57" s="181">
        <f>'将来負担比率（分子）の構造'!M$51</f>
        <v>1</v>
      </c>
    </row>
    <row r="58" spans="1:16" x14ac:dyDescent="0.15">
      <c r="A58" s="181" t="s">
        <v>41</v>
      </c>
      <c r="B58" s="181"/>
      <c r="C58" s="181"/>
      <c r="D58" s="181">
        <f>'将来負担比率（分子）の構造'!I$50</f>
        <v>3891</v>
      </c>
      <c r="E58" s="181"/>
      <c r="F58" s="181"/>
      <c r="G58" s="181">
        <f>'将来負担比率（分子）の構造'!J$50</f>
        <v>4214</v>
      </c>
      <c r="H58" s="181"/>
      <c r="I58" s="181"/>
      <c r="J58" s="181">
        <f>'将来負担比率（分子）の構造'!K$50</f>
        <v>4336</v>
      </c>
      <c r="K58" s="181"/>
      <c r="L58" s="181"/>
      <c r="M58" s="181">
        <f>'将来負担比率（分子）の構造'!L$50</f>
        <v>4371</v>
      </c>
      <c r="N58" s="181"/>
      <c r="O58" s="181"/>
      <c r="P58" s="181">
        <f>'将来負担比率（分子）の構造'!M$50</f>
        <v>4244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1409</v>
      </c>
      <c r="C62" s="181"/>
      <c r="D62" s="181"/>
      <c r="E62" s="181">
        <f>'将来負担比率（分子）の構造'!J$45</f>
        <v>1261</v>
      </c>
      <c r="F62" s="181"/>
      <c r="G62" s="181"/>
      <c r="H62" s="181">
        <f>'将来負担比率（分子）の構造'!K$45</f>
        <v>1160</v>
      </c>
      <c r="I62" s="181"/>
      <c r="J62" s="181"/>
      <c r="K62" s="181">
        <f>'将来負担比率（分子）の構造'!L$45</f>
        <v>1193</v>
      </c>
      <c r="L62" s="181"/>
      <c r="M62" s="181"/>
      <c r="N62" s="181">
        <f>'将来負担比率（分子）の構造'!M$45</f>
        <v>1129</v>
      </c>
      <c r="O62" s="181"/>
      <c r="P62" s="181"/>
    </row>
    <row r="63" spans="1:16" x14ac:dyDescent="0.15">
      <c r="A63" s="181" t="s">
        <v>34</v>
      </c>
      <c r="B63" s="181">
        <f>'将来負担比率（分子）の構造'!I$44</f>
        <v>210</v>
      </c>
      <c r="C63" s="181"/>
      <c r="D63" s="181"/>
      <c r="E63" s="181">
        <f>'将来負担比率（分子）の構造'!J$44</f>
        <v>210</v>
      </c>
      <c r="F63" s="181"/>
      <c r="G63" s="181"/>
      <c r="H63" s="181">
        <f>'将来負担比率（分子）の構造'!K$44</f>
        <v>208</v>
      </c>
      <c r="I63" s="181"/>
      <c r="J63" s="181"/>
      <c r="K63" s="181">
        <f>'将来負担比率（分子）の構造'!L$44</f>
        <v>200</v>
      </c>
      <c r="L63" s="181"/>
      <c r="M63" s="181"/>
      <c r="N63" s="181">
        <f>'将来負担比率（分子）の構造'!M$44</f>
        <v>192</v>
      </c>
      <c r="O63" s="181"/>
      <c r="P63" s="181"/>
    </row>
    <row r="64" spans="1:16" x14ac:dyDescent="0.15">
      <c r="A64" s="181" t="s">
        <v>33</v>
      </c>
      <c r="B64" s="181">
        <f>'将来負担比率（分子）の構造'!I$43</f>
        <v>1102</v>
      </c>
      <c r="C64" s="181"/>
      <c r="D64" s="181"/>
      <c r="E64" s="181">
        <f>'将来負担比率（分子）の構造'!J$43</f>
        <v>2097</v>
      </c>
      <c r="F64" s="181"/>
      <c r="G64" s="181"/>
      <c r="H64" s="181">
        <f>'将来負担比率（分子）の構造'!K$43</f>
        <v>1999</v>
      </c>
      <c r="I64" s="181"/>
      <c r="J64" s="181"/>
      <c r="K64" s="181">
        <f>'将来負担比率（分子）の構造'!L$43</f>
        <v>1820</v>
      </c>
      <c r="L64" s="181"/>
      <c r="M64" s="181"/>
      <c r="N64" s="181">
        <f>'将来負担比率（分子）の構造'!M$43</f>
        <v>1650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10999</v>
      </c>
      <c r="C66" s="181"/>
      <c r="D66" s="181"/>
      <c r="E66" s="181">
        <f>'将来負担比率（分子）の構造'!J$41</f>
        <v>12222</v>
      </c>
      <c r="F66" s="181"/>
      <c r="G66" s="181"/>
      <c r="H66" s="181">
        <f>'将来負担比率（分子）の構造'!K$41</f>
        <v>12399</v>
      </c>
      <c r="I66" s="181"/>
      <c r="J66" s="181"/>
      <c r="K66" s="181">
        <f>'将来負担比率（分子）の構造'!L$41</f>
        <v>12299</v>
      </c>
      <c r="L66" s="181"/>
      <c r="M66" s="181"/>
      <c r="N66" s="181">
        <f>'将来負担比率（分子）の構造'!M$41</f>
        <v>13258</v>
      </c>
      <c r="O66" s="181"/>
      <c r="P66" s="181"/>
    </row>
    <row r="67" spans="1:16" x14ac:dyDescent="0.15">
      <c r="A67" s="181" t="s">
        <v>75</v>
      </c>
      <c r="B67" s="181" t="e">
        <f>NA()</f>
        <v>#N/A</v>
      </c>
      <c r="C67" s="181">
        <f>IF(ISNUMBER('将来負担比率（分子）の構造'!I$53), IF('将来負担比率（分子）の構造'!I$53 &lt; 0, 0, '将来負担比率（分子）の構造'!I$53), NA())</f>
        <v>1461</v>
      </c>
      <c r="D67" s="181" t="e">
        <f>NA()</f>
        <v>#N/A</v>
      </c>
      <c r="E67" s="181" t="e">
        <f>NA()</f>
        <v>#N/A</v>
      </c>
      <c r="F67" s="181">
        <f>IF(ISNUMBER('将来負担比率（分子）の構造'!J$53), IF('将来負担比率（分子）の構造'!J$53 &lt; 0, 0, '将来負担比率（分子）の構造'!J$53), NA())</f>
        <v>2125</v>
      </c>
      <c r="G67" s="181" t="e">
        <f>NA()</f>
        <v>#N/A</v>
      </c>
      <c r="H67" s="181" t="e">
        <f>NA()</f>
        <v>#N/A</v>
      </c>
      <c r="I67" s="181">
        <f>IF(ISNUMBER('将来負担比率（分子）の構造'!K$53), IF('将来負担比率（分子）の構造'!K$53 &lt; 0, 0, '将来負担比率（分子）の構造'!K$53), NA())</f>
        <v>1783</v>
      </c>
      <c r="J67" s="181" t="e">
        <f>NA()</f>
        <v>#N/A</v>
      </c>
      <c r="K67" s="181" t="e">
        <f>NA()</f>
        <v>#N/A</v>
      </c>
      <c r="L67" s="181">
        <f>IF(ISNUMBER('将来負担比率（分子）の構造'!L$53), IF('将来負担比率（分子）の構造'!L$53 &lt; 0, 0, '将来負担比率（分子）の構造'!L$53), NA())</f>
        <v>1574</v>
      </c>
      <c r="M67" s="181" t="e">
        <f>NA()</f>
        <v>#N/A</v>
      </c>
      <c r="N67" s="181" t="e">
        <f>NA()</f>
        <v>#N/A</v>
      </c>
      <c r="O67" s="181">
        <f>IF(ISNUMBER('将来負担比率（分子）の構造'!M$53), IF('将来負担比率（分子）の構造'!M$53 &lt; 0, 0, '将来負担比率（分子）の構造'!M$53), NA())</f>
        <v>1196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927</v>
      </c>
      <c r="C72" s="185">
        <f>基金残高に係る経年分析!G55</f>
        <v>978</v>
      </c>
      <c r="D72" s="185">
        <f>基金残高に係る経年分析!H55</f>
        <v>928</v>
      </c>
    </row>
    <row r="73" spans="1:16" x14ac:dyDescent="0.15">
      <c r="A73" s="184" t="s">
        <v>78</v>
      </c>
      <c r="B73" s="185">
        <f>基金残高に係る経年分析!F56</f>
        <v>1226</v>
      </c>
      <c r="C73" s="185">
        <f>基金残高に係る経年分析!G56</f>
        <v>1227</v>
      </c>
      <c r="D73" s="185">
        <f>基金残高に係る経年分析!H56</f>
        <v>1227</v>
      </c>
    </row>
    <row r="74" spans="1:16" x14ac:dyDescent="0.15">
      <c r="A74" s="184" t="s">
        <v>79</v>
      </c>
      <c r="B74" s="185">
        <f>基金残高に係る経年分析!F57</f>
        <v>1803</v>
      </c>
      <c r="C74" s="185">
        <f>基金残高に係る経年分析!G57</f>
        <v>1700</v>
      </c>
      <c r="D74" s="185">
        <f>基金残高に係る経年分析!H57</f>
        <v>1540</v>
      </c>
    </row>
  </sheetData>
  <sheetProtection algorithmName="SHA-512" hashValue="bc0kruK7QJyZj9EUP4cMMow+NxzFI+O5XXyW2Tx3oIZqpgCw/I26MkU/gjdS2vD5GmkLPcQcFPOFrWqxXSpcDw==" saltValue="Rd41ZVDDzZqgk1ummRX3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1368824</v>
      </c>
      <c r="S5" s="736"/>
      <c r="T5" s="736"/>
      <c r="U5" s="736"/>
      <c r="V5" s="736"/>
      <c r="W5" s="736"/>
      <c r="X5" s="736"/>
      <c r="Y5" s="779"/>
      <c r="Z5" s="797">
        <v>12.1</v>
      </c>
      <c r="AA5" s="797"/>
      <c r="AB5" s="797"/>
      <c r="AC5" s="797"/>
      <c r="AD5" s="798">
        <v>1368824</v>
      </c>
      <c r="AE5" s="798"/>
      <c r="AF5" s="798"/>
      <c r="AG5" s="798"/>
      <c r="AH5" s="798"/>
      <c r="AI5" s="798"/>
      <c r="AJ5" s="798"/>
      <c r="AK5" s="798"/>
      <c r="AL5" s="780">
        <v>27.4</v>
      </c>
      <c r="AM5" s="751"/>
      <c r="AN5" s="751"/>
      <c r="AO5" s="781"/>
      <c r="AP5" s="746" t="s">
        <v>225</v>
      </c>
      <c r="AQ5" s="747"/>
      <c r="AR5" s="747"/>
      <c r="AS5" s="747"/>
      <c r="AT5" s="747"/>
      <c r="AU5" s="747"/>
      <c r="AV5" s="747"/>
      <c r="AW5" s="747"/>
      <c r="AX5" s="747"/>
      <c r="AY5" s="747"/>
      <c r="AZ5" s="747"/>
      <c r="BA5" s="747"/>
      <c r="BB5" s="747"/>
      <c r="BC5" s="747"/>
      <c r="BD5" s="747"/>
      <c r="BE5" s="747"/>
      <c r="BF5" s="748"/>
      <c r="BG5" s="680">
        <v>1343036</v>
      </c>
      <c r="BH5" s="681"/>
      <c r="BI5" s="681"/>
      <c r="BJ5" s="681"/>
      <c r="BK5" s="681"/>
      <c r="BL5" s="681"/>
      <c r="BM5" s="681"/>
      <c r="BN5" s="682"/>
      <c r="BO5" s="713">
        <v>98.1</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90141</v>
      </c>
      <c r="S6" s="681"/>
      <c r="T6" s="681"/>
      <c r="U6" s="681"/>
      <c r="V6" s="681"/>
      <c r="W6" s="681"/>
      <c r="X6" s="681"/>
      <c r="Y6" s="682"/>
      <c r="Z6" s="713">
        <v>0.8</v>
      </c>
      <c r="AA6" s="713"/>
      <c r="AB6" s="713"/>
      <c r="AC6" s="713"/>
      <c r="AD6" s="714">
        <v>90141</v>
      </c>
      <c r="AE6" s="714"/>
      <c r="AF6" s="714"/>
      <c r="AG6" s="714"/>
      <c r="AH6" s="714"/>
      <c r="AI6" s="714"/>
      <c r="AJ6" s="714"/>
      <c r="AK6" s="714"/>
      <c r="AL6" s="683">
        <v>1.8</v>
      </c>
      <c r="AM6" s="684"/>
      <c r="AN6" s="684"/>
      <c r="AO6" s="715"/>
      <c r="AP6" s="677" t="s">
        <v>231</v>
      </c>
      <c r="AQ6" s="678"/>
      <c r="AR6" s="678"/>
      <c r="AS6" s="678"/>
      <c r="AT6" s="678"/>
      <c r="AU6" s="678"/>
      <c r="AV6" s="678"/>
      <c r="AW6" s="678"/>
      <c r="AX6" s="678"/>
      <c r="AY6" s="678"/>
      <c r="AZ6" s="678"/>
      <c r="BA6" s="678"/>
      <c r="BB6" s="678"/>
      <c r="BC6" s="678"/>
      <c r="BD6" s="678"/>
      <c r="BE6" s="678"/>
      <c r="BF6" s="679"/>
      <c r="BG6" s="680">
        <v>1343036</v>
      </c>
      <c r="BH6" s="681"/>
      <c r="BI6" s="681"/>
      <c r="BJ6" s="681"/>
      <c r="BK6" s="681"/>
      <c r="BL6" s="681"/>
      <c r="BM6" s="681"/>
      <c r="BN6" s="682"/>
      <c r="BO6" s="713">
        <v>98.1</v>
      </c>
      <c r="BP6" s="713"/>
      <c r="BQ6" s="713"/>
      <c r="BR6" s="713"/>
      <c r="BS6" s="714" t="s">
        <v>232</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76119</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76119</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1824</v>
      </c>
      <c r="S7" s="681"/>
      <c r="T7" s="681"/>
      <c r="U7" s="681"/>
      <c r="V7" s="681"/>
      <c r="W7" s="681"/>
      <c r="X7" s="681"/>
      <c r="Y7" s="682"/>
      <c r="Z7" s="713">
        <v>0</v>
      </c>
      <c r="AA7" s="713"/>
      <c r="AB7" s="713"/>
      <c r="AC7" s="713"/>
      <c r="AD7" s="714">
        <v>1824</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527666</v>
      </c>
      <c r="BH7" s="681"/>
      <c r="BI7" s="681"/>
      <c r="BJ7" s="681"/>
      <c r="BK7" s="681"/>
      <c r="BL7" s="681"/>
      <c r="BM7" s="681"/>
      <c r="BN7" s="682"/>
      <c r="BO7" s="713">
        <v>38.5</v>
      </c>
      <c r="BP7" s="713"/>
      <c r="BQ7" s="713"/>
      <c r="BR7" s="713"/>
      <c r="BS7" s="714" t="s">
        <v>232</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2407493</v>
      </c>
      <c r="CS7" s="681"/>
      <c r="CT7" s="681"/>
      <c r="CU7" s="681"/>
      <c r="CV7" s="681"/>
      <c r="CW7" s="681"/>
      <c r="CX7" s="681"/>
      <c r="CY7" s="682"/>
      <c r="CZ7" s="713">
        <v>21.9</v>
      </c>
      <c r="DA7" s="713"/>
      <c r="DB7" s="713"/>
      <c r="DC7" s="713"/>
      <c r="DD7" s="686">
        <v>31043</v>
      </c>
      <c r="DE7" s="681"/>
      <c r="DF7" s="681"/>
      <c r="DG7" s="681"/>
      <c r="DH7" s="681"/>
      <c r="DI7" s="681"/>
      <c r="DJ7" s="681"/>
      <c r="DK7" s="681"/>
      <c r="DL7" s="681"/>
      <c r="DM7" s="681"/>
      <c r="DN7" s="681"/>
      <c r="DO7" s="681"/>
      <c r="DP7" s="682"/>
      <c r="DQ7" s="686">
        <v>788591</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7096</v>
      </c>
      <c r="S8" s="681"/>
      <c r="T8" s="681"/>
      <c r="U8" s="681"/>
      <c r="V8" s="681"/>
      <c r="W8" s="681"/>
      <c r="X8" s="681"/>
      <c r="Y8" s="682"/>
      <c r="Z8" s="713">
        <v>0.1</v>
      </c>
      <c r="AA8" s="713"/>
      <c r="AB8" s="713"/>
      <c r="AC8" s="713"/>
      <c r="AD8" s="714">
        <v>7096</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23203</v>
      </c>
      <c r="BH8" s="681"/>
      <c r="BI8" s="681"/>
      <c r="BJ8" s="681"/>
      <c r="BK8" s="681"/>
      <c r="BL8" s="681"/>
      <c r="BM8" s="681"/>
      <c r="BN8" s="682"/>
      <c r="BO8" s="713">
        <v>1.7</v>
      </c>
      <c r="BP8" s="713"/>
      <c r="BQ8" s="713"/>
      <c r="BR8" s="713"/>
      <c r="BS8" s="686" t="s">
        <v>232</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2528410</v>
      </c>
      <c r="CS8" s="681"/>
      <c r="CT8" s="681"/>
      <c r="CU8" s="681"/>
      <c r="CV8" s="681"/>
      <c r="CW8" s="681"/>
      <c r="CX8" s="681"/>
      <c r="CY8" s="682"/>
      <c r="CZ8" s="713">
        <v>23</v>
      </c>
      <c r="DA8" s="713"/>
      <c r="DB8" s="713"/>
      <c r="DC8" s="713"/>
      <c r="DD8" s="686">
        <v>10134</v>
      </c>
      <c r="DE8" s="681"/>
      <c r="DF8" s="681"/>
      <c r="DG8" s="681"/>
      <c r="DH8" s="681"/>
      <c r="DI8" s="681"/>
      <c r="DJ8" s="681"/>
      <c r="DK8" s="681"/>
      <c r="DL8" s="681"/>
      <c r="DM8" s="681"/>
      <c r="DN8" s="681"/>
      <c r="DO8" s="681"/>
      <c r="DP8" s="682"/>
      <c r="DQ8" s="686">
        <v>1452976</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7988</v>
      </c>
      <c r="S9" s="681"/>
      <c r="T9" s="681"/>
      <c r="U9" s="681"/>
      <c r="V9" s="681"/>
      <c r="W9" s="681"/>
      <c r="X9" s="681"/>
      <c r="Y9" s="682"/>
      <c r="Z9" s="713">
        <v>0.1</v>
      </c>
      <c r="AA9" s="713"/>
      <c r="AB9" s="713"/>
      <c r="AC9" s="713"/>
      <c r="AD9" s="714">
        <v>7988</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455356</v>
      </c>
      <c r="BH9" s="681"/>
      <c r="BI9" s="681"/>
      <c r="BJ9" s="681"/>
      <c r="BK9" s="681"/>
      <c r="BL9" s="681"/>
      <c r="BM9" s="681"/>
      <c r="BN9" s="682"/>
      <c r="BO9" s="713">
        <v>33.299999999999997</v>
      </c>
      <c r="BP9" s="713"/>
      <c r="BQ9" s="713"/>
      <c r="BR9" s="713"/>
      <c r="BS9" s="686" t="s">
        <v>232</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1515656</v>
      </c>
      <c r="CS9" s="681"/>
      <c r="CT9" s="681"/>
      <c r="CU9" s="681"/>
      <c r="CV9" s="681"/>
      <c r="CW9" s="681"/>
      <c r="CX9" s="681"/>
      <c r="CY9" s="682"/>
      <c r="CZ9" s="713">
        <v>13.8</v>
      </c>
      <c r="DA9" s="713"/>
      <c r="DB9" s="713"/>
      <c r="DC9" s="713"/>
      <c r="DD9" s="686">
        <v>185269</v>
      </c>
      <c r="DE9" s="681"/>
      <c r="DF9" s="681"/>
      <c r="DG9" s="681"/>
      <c r="DH9" s="681"/>
      <c r="DI9" s="681"/>
      <c r="DJ9" s="681"/>
      <c r="DK9" s="681"/>
      <c r="DL9" s="681"/>
      <c r="DM9" s="681"/>
      <c r="DN9" s="681"/>
      <c r="DO9" s="681"/>
      <c r="DP9" s="682"/>
      <c r="DQ9" s="686">
        <v>990707</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31383</v>
      </c>
      <c r="BH10" s="681"/>
      <c r="BI10" s="681"/>
      <c r="BJ10" s="681"/>
      <c r="BK10" s="681"/>
      <c r="BL10" s="681"/>
      <c r="BM10" s="681"/>
      <c r="BN10" s="682"/>
      <c r="BO10" s="713">
        <v>2.2999999999999998</v>
      </c>
      <c r="BP10" s="713"/>
      <c r="BQ10" s="713"/>
      <c r="BR10" s="713"/>
      <c r="BS10" s="686" t="s">
        <v>232</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137</v>
      </c>
      <c r="CS10" s="681"/>
      <c r="CT10" s="681"/>
      <c r="CU10" s="681"/>
      <c r="CV10" s="681"/>
      <c r="CW10" s="681"/>
      <c r="CX10" s="681"/>
      <c r="CY10" s="682"/>
      <c r="CZ10" s="713" t="s">
        <v>232</v>
      </c>
      <c r="DA10" s="713"/>
      <c r="DB10" s="713"/>
      <c r="DC10" s="713"/>
      <c r="DD10" s="686" t="s">
        <v>232</v>
      </c>
      <c r="DE10" s="681"/>
      <c r="DF10" s="681"/>
      <c r="DG10" s="681"/>
      <c r="DH10" s="681"/>
      <c r="DI10" s="681"/>
      <c r="DJ10" s="681"/>
      <c r="DK10" s="681"/>
      <c r="DL10" s="681"/>
      <c r="DM10" s="681"/>
      <c r="DN10" s="681"/>
      <c r="DO10" s="681"/>
      <c r="DP10" s="682"/>
      <c r="DQ10" s="686" t="s">
        <v>232</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330365</v>
      </c>
      <c r="S11" s="681"/>
      <c r="T11" s="681"/>
      <c r="U11" s="681"/>
      <c r="V11" s="681"/>
      <c r="W11" s="681"/>
      <c r="X11" s="681"/>
      <c r="Y11" s="682"/>
      <c r="Z11" s="683">
        <v>2.9</v>
      </c>
      <c r="AA11" s="684"/>
      <c r="AB11" s="684"/>
      <c r="AC11" s="685"/>
      <c r="AD11" s="686">
        <v>330365</v>
      </c>
      <c r="AE11" s="681"/>
      <c r="AF11" s="681"/>
      <c r="AG11" s="681"/>
      <c r="AH11" s="681"/>
      <c r="AI11" s="681"/>
      <c r="AJ11" s="681"/>
      <c r="AK11" s="682"/>
      <c r="AL11" s="683">
        <v>6.6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17724</v>
      </c>
      <c r="BH11" s="681"/>
      <c r="BI11" s="681"/>
      <c r="BJ11" s="681"/>
      <c r="BK11" s="681"/>
      <c r="BL11" s="681"/>
      <c r="BM11" s="681"/>
      <c r="BN11" s="682"/>
      <c r="BO11" s="713">
        <v>1.3</v>
      </c>
      <c r="BP11" s="713"/>
      <c r="BQ11" s="713"/>
      <c r="BR11" s="713"/>
      <c r="BS11" s="686" t="s">
        <v>232</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303241</v>
      </c>
      <c r="CS11" s="681"/>
      <c r="CT11" s="681"/>
      <c r="CU11" s="681"/>
      <c r="CV11" s="681"/>
      <c r="CW11" s="681"/>
      <c r="CX11" s="681"/>
      <c r="CY11" s="682"/>
      <c r="CZ11" s="713">
        <v>2.8</v>
      </c>
      <c r="DA11" s="713"/>
      <c r="DB11" s="713"/>
      <c r="DC11" s="713"/>
      <c r="DD11" s="686">
        <v>30797</v>
      </c>
      <c r="DE11" s="681"/>
      <c r="DF11" s="681"/>
      <c r="DG11" s="681"/>
      <c r="DH11" s="681"/>
      <c r="DI11" s="681"/>
      <c r="DJ11" s="681"/>
      <c r="DK11" s="681"/>
      <c r="DL11" s="681"/>
      <c r="DM11" s="681"/>
      <c r="DN11" s="681"/>
      <c r="DO11" s="681"/>
      <c r="DP11" s="682"/>
      <c r="DQ11" s="686">
        <v>180064</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13886</v>
      </c>
      <c r="S12" s="681"/>
      <c r="T12" s="681"/>
      <c r="U12" s="681"/>
      <c r="V12" s="681"/>
      <c r="W12" s="681"/>
      <c r="X12" s="681"/>
      <c r="Y12" s="682"/>
      <c r="Z12" s="713">
        <v>0.1</v>
      </c>
      <c r="AA12" s="713"/>
      <c r="AB12" s="713"/>
      <c r="AC12" s="713"/>
      <c r="AD12" s="714">
        <v>13886</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639392</v>
      </c>
      <c r="BH12" s="681"/>
      <c r="BI12" s="681"/>
      <c r="BJ12" s="681"/>
      <c r="BK12" s="681"/>
      <c r="BL12" s="681"/>
      <c r="BM12" s="681"/>
      <c r="BN12" s="682"/>
      <c r="BO12" s="713">
        <v>46.7</v>
      </c>
      <c r="BP12" s="713"/>
      <c r="BQ12" s="713"/>
      <c r="BR12" s="713"/>
      <c r="BS12" s="686" t="s">
        <v>232</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455469</v>
      </c>
      <c r="CS12" s="681"/>
      <c r="CT12" s="681"/>
      <c r="CU12" s="681"/>
      <c r="CV12" s="681"/>
      <c r="CW12" s="681"/>
      <c r="CX12" s="681"/>
      <c r="CY12" s="682"/>
      <c r="CZ12" s="713">
        <v>4.0999999999999996</v>
      </c>
      <c r="DA12" s="713"/>
      <c r="DB12" s="713"/>
      <c r="DC12" s="713"/>
      <c r="DD12" s="686">
        <v>20558</v>
      </c>
      <c r="DE12" s="681"/>
      <c r="DF12" s="681"/>
      <c r="DG12" s="681"/>
      <c r="DH12" s="681"/>
      <c r="DI12" s="681"/>
      <c r="DJ12" s="681"/>
      <c r="DK12" s="681"/>
      <c r="DL12" s="681"/>
      <c r="DM12" s="681"/>
      <c r="DN12" s="681"/>
      <c r="DO12" s="681"/>
      <c r="DP12" s="682"/>
      <c r="DQ12" s="686">
        <v>434972</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137</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636751</v>
      </c>
      <c r="BH13" s="681"/>
      <c r="BI13" s="681"/>
      <c r="BJ13" s="681"/>
      <c r="BK13" s="681"/>
      <c r="BL13" s="681"/>
      <c r="BM13" s="681"/>
      <c r="BN13" s="682"/>
      <c r="BO13" s="713">
        <v>46.5</v>
      </c>
      <c r="BP13" s="713"/>
      <c r="BQ13" s="713"/>
      <c r="BR13" s="713"/>
      <c r="BS13" s="686" t="s">
        <v>232</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422094</v>
      </c>
      <c r="CS13" s="681"/>
      <c r="CT13" s="681"/>
      <c r="CU13" s="681"/>
      <c r="CV13" s="681"/>
      <c r="CW13" s="681"/>
      <c r="CX13" s="681"/>
      <c r="CY13" s="682"/>
      <c r="CZ13" s="713">
        <v>3.8</v>
      </c>
      <c r="DA13" s="713"/>
      <c r="DB13" s="713"/>
      <c r="DC13" s="713"/>
      <c r="DD13" s="686">
        <v>174044</v>
      </c>
      <c r="DE13" s="681"/>
      <c r="DF13" s="681"/>
      <c r="DG13" s="681"/>
      <c r="DH13" s="681"/>
      <c r="DI13" s="681"/>
      <c r="DJ13" s="681"/>
      <c r="DK13" s="681"/>
      <c r="DL13" s="681"/>
      <c r="DM13" s="681"/>
      <c r="DN13" s="681"/>
      <c r="DO13" s="681"/>
      <c r="DP13" s="682"/>
      <c r="DQ13" s="686">
        <v>329419</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232</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56676</v>
      </c>
      <c r="BH14" s="681"/>
      <c r="BI14" s="681"/>
      <c r="BJ14" s="681"/>
      <c r="BK14" s="681"/>
      <c r="BL14" s="681"/>
      <c r="BM14" s="681"/>
      <c r="BN14" s="682"/>
      <c r="BO14" s="713">
        <v>4.0999999999999996</v>
      </c>
      <c r="BP14" s="713"/>
      <c r="BQ14" s="713"/>
      <c r="BR14" s="713"/>
      <c r="BS14" s="686" t="s">
        <v>232</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1568555</v>
      </c>
      <c r="CS14" s="681"/>
      <c r="CT14" s="681"/>
      <c r="CU14" s="681"/>
      <c r="CV14" s="681"/>
      <c r="CW14" s="681"/>
      <c r="CX14" s="681"/>
      <c r="CY14" s="682"/>
      <c r="CZ14" s="713">
        <v>14.3</v>
      </c>
      <c r="DA14" s="713"/>
      <c r="DB14" s="713"/>
      <c r="DC14" s="713"/>
      <c r="DD14" s="686">
        <v>1186421</v>
      </c>
      <c r="DE14" s="681"/>
      <c r="DF14" s="681"/>
      <c r="DG14" s="681"/>
      <c r="DH14" s="681"/>
      <c r="DI14" s="681"/>
      <c r="DJ14" s="681"/>
      <c r="DK14" s="681"/>
      <c r="DL14" s="681"/>
      <c r="DM14" s="681"/>
      <c r="DN14" s="681"/>
      <c r="DO14" s="681"/>
      <c r="DP14" s="682"/>
      <c r="DQ14" s="686">
        <v>397729</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119302</v>
      </c>
      <c r="BH15" s="681"/>
      <c r="BI15" s="681"/>
      <c r="BJ15" s="681"/>
      <c r="BK15" s="681"/>
      <c r="BL15" s="681"/>
      <c r="BM15" s="681"/>
      <c r="BN15" s="682"/>
      <c r="BO15" s="713">
        <v>8.6999999999999993</v>
      </c>
      <c r="BP15" s="713"/>
      <c r="BQ15" s="713"/>
      <c r="BR15" s="713"/>
      <c r="BS15" s="686" t="s">
        <v>232</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704680</v>
      </c>
      <c r="CS15" s="681"/>
      <c r="CT15" s="681"/>
      <c r="CU15" s="681"/>
      <c r="CV15" s="681"/>
      <c r="CW15" s="681"/>
      <c r="CX15" s="681"/>
      <c r="CY15" s="682"/>
      <c r="CZ15" s="713">
        <v>6.4</v>
      </c>
      <c r="DA15" s="713"/>
      <c r="DB15" s="713"/>
      <c r="DC15" s="713"/>
      <c r="DD15" s="686">
        <v>167877</v>
      </c>
      <c r="DE15" s="681"/>
      <c r="DF15" s="681"/>
      <c r="DG15" s="681"/>
      <c r="DH15" s="681"/>
      <c r="DI15" s="681"/>
      <c r="DJ15" s="681"/>
      <c r="DK15" s="681"/>
      <c r="DL15" s="681"/>
      <c r="DM15" s="681"/>
      <c r="DN15" s="681"/>
      <c r="DO15" s="681"/>
      <c r="DP15" s="682"/>
      <c r="DQ15" s="686">
        <v>475260</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4945</v>
      </c>
      <c r="S16" s="681"/>
      <c r="T16" s="681"/>
      <c r="U16" s="681"/>
      <c r="V16" s="681"/>
      <c r="W16" s="681"/>
      <c r="X16" s="681"/>
      <c r="Y16" s="682"/>
      <c r="Z16" s="713">
        <v>0</v>
      </c>
      <c r="AA16" s="713"/>
      <c r="AB16" s="713"/>
      <c r="AC16" s="713"/>
      <c r="AD16" s="714">
        <v>4945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57495</v>
      </c>
      <c r="CS16" s="681"/>
      <c r="CT16" s="681"/>
      <c r="CU16" s="681"/>
      <c r="CV16" s="681"/>
      <c r="CW16" s="681"/>
      <c r="CX16" s="681"/>
      <c r="CY16" s="682"/>
      <c r="CZ16" s="713">
        <v>0.5</v>
      </c>
      <c r="DA16" s="713"/>
      <c r="DB16" s="713"/>
      <c r="DC16" s="713"/>
      <c r="DD16" s="686" t="s">
        <v>232</v>
      </c>
      <c r="DE16" s="681"/>
      <c r="DF16" s="681"/>
      <c r="DG16" s="681"/>
      <c r="DH16" s="681"/>
      <c r="DI16" s="681"/>
      <c r="DJ16" s="681"/>
      <c r="DK16" s="681"/>
      <c r="DL16" s="681"/>
      <c r="DM16" s="681"/>
      <c r="DN16" s="681"/>
      <c r="DO16" s="681"/>
      <c r="DP16" s="682"/>
      <c r="DQ16" s="686">
        <v>20617</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3426</v>
      </c>
      <c r="S17" s="681"/>
      <c r="T17" s="681"/>
      <c r="U17" s="681"/>
      <c r="V17" s="681"/>
      <c r="W17" s="681"/>
      <c r="X17" s="681"/>
      <c r="Y17" s="682"/>
      <c r="Z17" s="713">
        <v>0</v>
      </c>
      <c r="AA17" s="713"/>
      <c r="AB17" s="713"/>
      <c r="AC17" s="713"/>
      <c r="AD17" s="714">
        <v>3426</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960930</v>
      </c>
      <c r="CS17" s="681"/>
      <c r="CT17" s="681"/>
      <c r="CU17" s="681"/>
      <c r="CV17" s="681"/>
      <c r="CW17" s="681"/>
      <c r="CX17" s="681"/>
      <c r="CY17" s="682"/>
      <c r="CZ17" s="713">
        <v>8.6999999999999993</v>
      </c>
      <c r="DA17" s="713"/>
      <c r="DB17" s="713"/>
      <c r="DC17" s="713"/>
      <c r="DD17" s="686" t="s">
        <v>232</v>
      </c>
      <c r="DE17" s="681"/>
      <c r="DF17" s="681"/>
      <c r="DG17" s="681"/>
      <c r="DH17" s="681"/>
      <c r="DI17" s="681"/>
      <c r="DJ17" s="681"/>
      <c r="DK17" s="681"/>
      <c r="DL17" s="681"/>
      <c r="DM17" s="681"/>
      <c r="DN17" s="681"/>
      <c r="DO17" s="681"/>
      <c r="DP17" s="682"/>
      <c r="DQ17" s="686">
        <v>919389</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10164</v>
      </c>
      <c r="S18" s="681"/>
      <c r="T18" s="681"/>
      <c r="U18" s="681"/>
      <c r="V18" s="681"/>
      <c r="W18" s="681"/>
      <c r="X18" s="681"/>
      <c r="Y18" s="682"/>
      <c r="Z18" s="713">
        <v>0.1</v>
      </c>
      <c r="AA18" s="713"/>
      <c r="AB18" s="713"/>
      <c r="AC18" s="713"/>
      <c r="AD18" s="714">
        <v>10164</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6663</v>
      </c>
      <c r="S19" s="681"/>
      <c r="T19" s="681"/>
      <c r="U19" s="681"/>
      <c r="V19" s="681"/>
      <c r="W19" s="681"/>
      <c r="X19" s="681"/>
      <c r="Y19" s="682"/>
      <c r="Z19" s="713">
        <v>0.1</v>
      </c>
      <c r="AA19" s="713"/>
      <c r="AB19" s="713"/>
      <c r="AC19" s="713"/>
      <c r="AD19" s="714">
        <v>6663</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25788</v>
      </c>
      <c r="BH19" s="681"/>
      <c r="BI19" s="681"/>
      <c r="BJ19" s="681"/>
      <c r="BK19" s="681"/>
      <c r="BL19" s="681"/>
      <c r="BM19" s="681"/>
      <c r="BN19" s="682"/>
      <c r="BO19" s="713">
        <v>1.9</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2188</v>
      </c>
      <c r="S20" s="681"/>
      <c r="T20" s="681"/>
      <c r="U20" s="681"/>
      <c r="V20" s="681"/>
      <c r="W20" s="681"/>
      <c r="X20" s="681"/>
      <c r="Y20" s="682"/>
      <c r="Z20" s="713">
        <v>0</v>
      </c>
      <c r="AA20" s="713"/>
      <c r="AB20" s="713"/>
      <c r="AC20" s="713"/>
      <c r="AD20" s="714">
        <v>2188</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25788</v>
      </c>
      <c r="BH20" s="681"/>
      <c r="BI20" s="681"/>
      <c r="BJ20" s="681"/>
      <c r="BK20" s="681"/>
      <c r="BL20" s="681"/>
      <c r="BM20" s="681"/>
      <c r="BN20" s="682"/>
      <c r="BO20" s="713">
        <v>1.9</v>
      </c>
      <c r="BP20" s="713"/>
      <c r="BQ20" s="713"/>
      <c r="BR20" s="713"/>
      <c r="BS20" s="686" t="s">
        <v>232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11000142</v>
      </c>
      <c r="CS20" s="681"/>
      <c r="CT20" s="681"/>
      <c r="CU20" s="681"/>
      <c r="CV20" s="681"/>
      <c r="CW20" s="681"/>
      <c r="CX20" s="681"/>
      <c r="CY20" s="682"/>
      <c r="CZ20" s="713">
        <v>100</v>
      </c>
      <c r="DA20" s="713"/>
      <c r="DB20" s="713"/>
      <c r="DC20" s="713"/>
      <c r="DD20" s="686">
        <v>1806143</v>
      </c>
      <c r="DE20" s="681"/>
      <c r="DF20" s="681"/>
      <c r="DG20" s="681"/>
      <c r="DH20" s="681"/>
      <c r="DI20" s="681"/>
      <c r="DJ20" s="681"/>
      <c r="DK20" s="681"/>
      <c r="DL20" s="681"/>
      <c r="DM20" s="681"/>
      <c r="DN20" s="681"/>
      <c r="DO20" s="681"/>
      <c r="DP20" s="682"/>
      <c r="DQ20" s="686">
        <v>6065843</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1313</v>
      </c>
      <c r="S21" s="681"/>
      <c r="T21" s="681"/>
      <c r="U21" s="681"/>
      <c r="V21" s="681"/>
      <c r="W21" s="681"/>
      <c r="X21" s="681"/>
      <c r="Y21" s="682"/>
      <c r="Z21" s="713">
        <v>0</v>
      </c>
      <c r="AA21" s="713"/>
      <c r="AB21" s="713"/>
      <c r="AC21" s="713"/>
      <c r="AD21" s="714">
        <v>1313</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25788</v>
      </c>
      <c r="BH21" s="681"/>
      <c r="BI21" s="681"/>
      <c r="BJ21" s="681"/>
      <c r="BK21" s="681"/>
      <c r="BL21" s="681"/>
      <c r="BM21" s="681"/>
      <c r="BN21" s="682"/>
      <c r="BO21" s="713">
        <v>1.9</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3514592</v>
      </c>
      <c r="S22" s="681"/>
      <c r="T22" s="681"/>
      <c r="U22" s="681"/>
      <c r="V22" s="681"/>
      <c r="W22" s="681"/>
      <c r="X22" s="681"/>
      <c r="Y22" s="682"/>
      <c r="Z22" s="713">
        <v>31.2</v>
      </c>
      <c r="AA22" s="713"/>
      <c r="AB22" s="713"/>
      <c r="AC22" s="713"/>
      <c r="AD22" s="714">
        <v>3106656</v>
      </c>
      <c r="AE22" s="714"/>
      <c r="AF22" s="714"/>
      <c r="AG22" s="714"/>
      <c r="AH22" s="714"/>
      <c r="AI22" s="714"/>
      <c r="AJ22" s="714"/>
      <c r="AK22" s="714"/>
      <c r="AL22" s="683">
        <v>62.2</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137</v>
      </c>
      <c r="BP22" s="713"/>
      <c r="BQ22" s="713"/>
      <c r="BR22" s="713"/>
      <c r="BS22" s="686" t="s">
        <v>232</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3106656</v>
      </c>
      <c r="S23" s="681"/>
      <c r="T23" s="681"/>
      <c r="U23" s="681"/>
      <c r="V23" s="681"/>
      <c r="W23" s="681"/>
      <c r="X23" s="681"/>
      <c r="Y23" s="682"/>
      <c r="Z23" s="713">
        <v>27.5</v>
      </c>
      <c r="AA23" s="713"/>
      <c r="AB23" s="713"/>
      <c r="AC23" s="713"/>
      <c r="AD23" s="714">
        <v>3106656</v>
      </c>
      <c r="AE23" s="714"/>
      <c r="AF23" s="714"/>
      <c r="AG23" s="714"/>
      <c r="AH23" s="714"/>
      <c r="AI23" s="714"/>
      <c r="AJ23" s="714"/>
      <c r="AK23" s="714"/>
      <c r="AL23" s="683">
        <v>62.2</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232</v>
      </c>
      <c r="BH23" s="681"/>
      <c r="BI23" s="681"/>
      <c r="BJ23" s="681"/>
      <c r="BK23" s="681"/>
      <c r="BL23" s="681"/>
      <c r="BM23" s="681"/>
      <c r="BN23" s="682"/>
      <c r="BO23" s="713" t="s">
        <v>232</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407936</v>
      </c>
      <c r="S24" s="681"/>
      <c r="T24" s="681"/>
      <c r="U24" s="681"/>
      <c r="V24" s="681"/>
      <c r="W24" s="681"/>
      <c r="X24" s="681"/>
      <c r="Y24" s="682"/>
      <c r="Z24" s="713">
        <v>3.6</v>
      </c>
      <c r="AA24" s="713"/>
      <c r="AB24" s="713"/>
      <c r="AC24" s="713"/>
      <c r="AD24" s="714" t="s">
        <v>232</v>
      </c>
      <c r="AE24" s="714"/>
      <c r="AF24" s="714"/>
      <c r="AG24" s="714"/>
      <c r="AH24" s="714"/>
      <c r="AI24" s="714"/>
      <c r="AJ24" s="714"/>
      <c r="AK24" s="714"/>
      <c r="AL24" s="683" t="s">
        <v>232</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3599295</v>
      </c>
      <c r="CS24" s="736"/>
      <c r="CT24" s="736"/>
      <c r="CU24" s="736"/>
      <c r="CV24" s="736"/>
      <c r="CW24" s="736"/>
      <c r="CX24" s="736"/>
      <c r="CY24" s="779"/>
      <c r="CZ24" s="780">
        <v>32.700000000000003</v>
      </c>
      <c r="DA24" s="751"/>
      <c r="DB24" s="751"/>
      <c r="DC24" s="783"/>
      <c r="DD24" s="778">
        <v>2833608</v>
      </c>
      <c r="DE24" s="736"/>
      <c r="DF24" s="736"/>
      <c r="DG24" s="736"/>
      <c r="DH24" s="736"/>
      <c r="DI24" s="736"/>
      <c r="DJ24" s="736"/>
      <c r="DK24" s="779"/>
      <c r="DL24" s="778">
        <v>2818148</v>
      </c>
      <c r="DM24" s="736"/>
      <c r="DN24" s="736"/>
      <c r="DO24" s="736"/>
      <c r="DP24" s="736"/>
      <c r="DQ24" s="736"/>
      <c r="DR24" s="736"/>
      <c r="DS24" s="736"/>
      <c r="DT24" s="736"/>
      <c r="DU24" s="736"/>
      <c r="DV24" s="779"/>
      <c r="DW24" s="780">
        <v>54.5</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137</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1728792</v>
      </c>
      <c r="CS25" s="699"/>
      <c r="CT25" s="699"/>
      <c r="CU25" s="699"/>
      <c r="CV25" s="699"/>
      <c r="CW25" s="699"/>
      <c r="CX25" s="699"/>
      <c r="CY25" s="700"/>
      <c r="CZ25" s="683">
        <v>15.7</v>
      </c>
      <c r="DA25" s="701"/>
      <c r="DB25" s="701"/>
      <c r="DC25" s="702"/>
      <c r="DD25" s="686">
        <v>1666596</v>
      </c>
      <c r="DE25" s="699"/>
      <c r="DF25" s="699"/>
      <c r="DG25" s="699"/>
      <c r="DH25" s="699"/>
      <c r="DI25" s="699"/>
      <c r="DJ25" s="699"/>
      <c r="DK25" s="700"/>
      <c r="DL25" s="686">
        <v>1660936</v>
      </c>
      <c r="DM25" s="699"/>
      <c r="DN25" s="699"/>
      <c r="DO25" s="699"/>
      <c r="DP25" s="699"/>
      <c r="DQ25" s="699"/>
      <c r="DR25" s="699"/>
      <c r="DS25" s="699"/>
      <c r="DT25" s="699"/>
      <c r="DU25" s="699"/>
      <c r="DV25" s="700"/>
      <c r="DW25" s="683">
        <v>32.1</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5353251</v>
      </c>
      <c r="S26" s="681"/>
      <c r="T26" s="681"/>
      <c r="U26" s="681"/>
      <c r="V26" s="681"/>
      <c r="W26" s="681"/>
      <c r="X26" s="681"/>
      <c r="Y26" s="682"/>
      <c r="Z26" s="713">
        <v>47.5</v>
      </c>
      <c r="AA26" s="713"/>
      <c r="AB26" s="713"/>
      <c r="AC26" s="713"/>
      <c r="AD26" s="714">
        <v>4945315</v>
      </c>
      <c r="AE26" s="714"/>
      <c r="AF26" s="714"/>
      <c r="AG26" s="714"/>
      <c r="AH26" s="714"/>
      <c r="AI26" s="714"/>
      <c r="AJ26" s="714"/>
      <c r="AK26" s="714"/>
      <c r="AL26" s="683">
        <v>99</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972523</v>
      </c>
      <c r="CS26" s="681"/>
      <c r="CT26" s="681"/>
      <c r="CU26" s="681"/>
      <c r="CV26" s="681"/>
      <c r="CW26" s="681"/>
      <c r="CX26" s="681"/>
      <c r="CY26" s="682"/>
      <c r="CZ26" s="683">
        <v>8.8000000000000007</v>
      </c>
      <c r="DA26" s="701"/>
      <c r="DB26" s="701"/>
      <c r="DC26" s="702"/>
      <c r="DD26" s="686">
        <v>946722</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748</v>
      </c>
      <c r="S27" s="681"/>
      <c r="T27" s="681"/>
      <c r="U27" s="681"/>
      <c r="V27" s="681"/>
      <c r="W27" s="681"/>
      <c r="X27" s="681"/>
      <c r="Y27" s="682"/>
      <c r="Z27" s="713">
        <v>0</v>
      </c>
      <c r="AA27" s="713"/>
      <c r="AB27" s="713"/>
      <c r="AC27" s="713"/>
      <c r="AD27" s="714">
        <v>748</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1368824</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909573</v>
      </c>
      <c r="CS27" s="699"/>
      <c r="CT27" s="699"/>
      <c r="CU27" s="699"/>
      <c r="CV27" s="699"/>
      <c r="CW27" s="699"/>
      <c r="CX27" s="699"/>
      <c r="CY27" s="700"/>
      <c r="CZ27" s="683">
        <v>8.3000000000000007</v>
      </c>
      <c r="DA27" s="701"/>
      <c r="DB27" s="701"/>
      <c r="DC27" s="702"/>
      <c r="DD27" s="686">
        <v>247623</v>
      </c>
      <c r="DE27" s="699"/>
      <c r="DF27" s="699"/>
      <c r="DG27" s="699"/>
      <c r="DH27" s="699"/>
      <c r="DI27" s="699"/>
      <c r="DJ27" s="699"/>
      <c r="DK27" s="700"/>
      <c r="DL27" s="686">
        <v>237823</v>
      </c>
      <c r="DM27" s="699"/>
      <c r="DN27" s="699"/>
      <c r="DO27" s="699"/>
      <c r="DP27" s="699"/>
      <c r="DQ27" s="699"/>
      <c r="DR27" s="699"/>
      <c r="DS27" s="699"/>
      <c r="DT27" s="699"/>
      <c r="DU27" s="699"/>
      <c r="DV27" s="700"/>
      <c r="DW27" s="683">
        <v>4.5999999999999996</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21223</v>
      </c>
      <c r="S28" s="681"/>
      <c r="T28" s="681"/>
      <c r="U28" s="681"/>
      <c r="V28" s="681"/>
      <c r="W28" s="681"/>
      <c r="X28" s="681"/>
      <c r="Y28" s="682"/>
      <c r="Z28" s="713">
        <v>0.2</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960930</v>
      </c>
      <c r="CS28" s="681"/>
      <c r="CT28" s="681"/>
      <c r="CU28" s="681"/>
      <c r="CV28" s="681"/>
      <c r="CW28" s="681"/>
      <c r="CX28" s="681"/>
      <c r="CY28" s="682"/>
      <c r="CZ28" s="683">
        <v>8.6999999999999993</v>
      </c>
      <c r="DA28" s="701"/>
      <c r="DB28" s="701"/>
      <c r="DC28" s="702"/>
      <c r="DD28" s="686">
        <v>919389</v>
      </c>
      <c r="DE28" s="681"/>
      <c r="DF28" s="681"/>
      <c r="DG28" s="681"/>
      <c r="DH28" s="681"/>
      <c r="DI28" s="681"/>
      <c r="DJ28" s="681"/>
      <c r="DK28" s="682"/>
      <c r="DL28" s="686">
        <v>919389</v>
      </c>
      <c r="DM28" s="681"/>
      <c r="DN28" s="681"/>
      <c r="DO28" s="681"/>
      <c r="DP28" s="681"/>
      <c r="DQ28" s="681"/>
      <c r="DR28" s="681"/>
      <c r="DS28" s="681"/>
      <c r="DT28" s="681"/>
      <c r="DU28" s="681"/>
      <c r="DV28" s="682"/>
      <c r="DW28" s="683">
        <v>17.8</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116352</v>
      </c>
      <c r="S29" s="681"/>
      <c r="T29" s="681"/>
      <c r="U29" s="681"/>
      <c r="V29" s="681"/>
      <c r="W29" s="681"/>
      <c r="X29" s="681"/>
      <c r="Y29" s="682"/>
      <c r="Z29" s="713">
        <v>1</v>
      </c>
      <c r="AA29" s="713"/>
      <c r="AB29" s="713"/>
      <c r="AC29" s="713"/>
      <c r="AD29" s="714">
        <v>30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960930</v>
      </c>
      <c r="CS29" s="699"/>
      <c r="CT29" s="699"/>
      <c r="CU29" s="699"/>
      <c r="CV29" s="699"/>
      <c r="CW29" s="699"/>
      <c r="CX29" s="699"/>
      <c r="CY29" s="700"/>
      <c r="CZ29" s="683">
        <v>8.6999999999999993</v>
      </c>
      <c r="DA29" s="701"/>
      <c r="DB29" s="701"/>
      <c r="DC29" s="702"/>
      <c r="DD29" s="686">
        <v>919389</v>
      </c>
      <c r="DE29" s="699"/>
      <c r="DF29" s="699"/>
      <c r="DG29" s="699"/>
      <c r="DH29" s="699"/>
      <c r="DI29" s="699"/>
      <c r="DJ29" s="699"/>
      <c r="DK29" s="700"/>
      <c r="DL29" s="686">
        <v>919389</v>
      </c>
      <c r="DM29" s="699"/>
      <c r="DN29" s="699"/>
      <c r="DO29" s="699"/>
      <c r="DP29" s="699"/>
      <c r="DQ29" s="699"/>
      <c r="DR29" s="699"/>
      <c r="DS29" s="699"/>
      <c r="DT29" s="699"/>
      <c r="DU29" s="699"/>
      <c r="DV29" s="700"/>
      <c r="DW29" s="683">
        <v>17.8</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47604</v>
      </c>
      <c r="S30" s="681"/>
      <c r="T30" s="681"/>
      <c r="U30" s="681"/>
      <c r="V30" s="681"/>
      <c r="W30" s="681"/>
      <c r="X30" s="681"/>
      <c r="Y30" s="682"/>
      <c r="Z30" s="713">
        <v>0.4</v>
      </c>
      <c r="AA30" s="713"/>
      <c r="AB30" s="713"/>
      <c r="AC30" s="713"/>
      <c r="AD30" s="714">
        <v>1269</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918113</v>
      </c>
      <c r="CS30" s="681"/>
      <c r="CT30" s="681"/>
      <c r="CU30" s="681"/>
      <c r="CV30" s="681"/>
      <c r="CW30" s="681"/>
      <c r="CX30" s="681"/>
      <c r="CY30" s="682"/>
      <c r="CZ30" s="683">
        <v>8.3000000000000007</v>
      </c>
      <c r="DA30" s="701"/>
      <c r="DB30" s="701"/>
      <c r="DC30" s="702"/>
      <c r="DD30" s="686">
        <v>878690</v>
      </c>
      <c r="DE30" s="681"/>
      <c r="DF30" s="681"/>
      <c r="DG30" s="681"/>
      <c r="DH30" s="681"/>
      <c r="DI30" s="681"/>
      <c r="DJ30" s="681"/>
      <c r="DK30" s="682"/>
      <c r="DL30" s="686">
        <v>878690</v>
      </c>
      <c r="DM30" s="681"/>
      <c r="DN30" s="681"/>
      <c r="DO30" s="681"/>
      <c r="DP30" s="681"/>
      <c r="DQ30" s="681"/>
      <c r="DR30" s="681"/>
      <c r="DS30" s="681"/>
      <c r="DT30" s="681"/>
      <c r="DU30" s="681"/>
      <c r="DV30" s="682"/>
      <c r="DW30" s="683">
        <v>17</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2591035</v>
      </c>
      <c r="S31" s="681"/>
      <c r="T31" s="681"/>
      <c r="U31" s="681"/>
      <c r="V31" s="681"/>
      <c r="W31" s="681"/>
      <c r="X31" s="681"/>
      <c r="Y31" s="682"/>
      <c r="Z31" s="713">
        <v>23</v>
      </c>
      <c r="AA31" s="713"/>
      <c r="AB31" s="713"/>
      <c r="AC31" s="713"/>
      <c r="AD31" s="714" t="s">
        <v>232</v>
      </c>
      <c r="AE31" s="714"/>
      <c r="AF31" s="714"/>
      <c r="AG31" s="714"/>
      <c r="AH31" s="714"/>
      <c r="AI31" s="714"/>
      <c r="AJ31" s="714"/>
      <c r="AK31" s="714"/>
      <c r="AL31" s="683" t="s">
        <v>232</v>
      </c>
      <c r="AM31" s="684"/>
      <c r="AN31" s="684"/>
      <c r="AO31" s="715"/>
      <c r="AP31" s="756" t="s">
        <v>310</v>
      </c>
      <c r="AQ31" s="757"/>
      <c r="AR31" s="757"/>
      <c r="AS31" s="757"/>
      <c r="AT31" s="762" t="s">
        <v>311</v>
      </c>
      <c r="AU31" s="231"/>
      <c r="AV31" s="231"/>
      <c r="AW31" s="231"/>
      <c r="AX31" s="746" t="s">
        <v>185</v>
      </c>
      <c r="AY31" s="747"/>
      <c r="AZ31" s="747"/>
      <c r="BA31" s="747"/>
      <c r="BB31" s="747"/>
      <c r="BC31" s="747"/>
      <c r="BD31" s="747"/>
      <c r="BE31" s="747"/>
      <c r="BF31" s="748"/>
      <c r="BG31" s="749">
        <v>94.1</v>
      </c>
      <c r="BH31" s="750"/>
      <c r="BI31" s="750"/>
      <c r="BJ31" s="750"/>
      <c r="BK31" s="750"/>
      <c r="BL31" s="750"/>
      <c r="BM31" s="751">
        <v>88.8</v>
      </c>
      <c r="BN31" s="750"/>
      <c r="BO31" s="750"/>
      <c r="BP31" s="750"/>
      <c r="BQ31" s="752"/>
      <c r="BR31" s="749">
        <v>98.7</v>
      </c>
      <c r="BS31" s="750"/>
      <c r="BT31" s="750"/>
      <c r="BU31" s="750"/>
      <c r="BV31" s="750"/>
      <c r="BW31" s="750"/>
      <c r="BX31" s="751">
        <v>92.8</v>
      </c>
      <c r="BY31" s="750"/>
      <c r="BZ31" s="750"/>
      <c r="CA31" s="750"/>
      <c r="CB31" s="752"/>
      <c r="CD31" s="767"/>
      <c r="CE31" s="768"/>
      <c r="CF31" s="719" t="s">
        <v>312</v>
      </c>
      <c r="CG31" s="720"/>
      <c r="CH31" s="720"/>
      <c r="CI31" s="720"/>
      <c r="CJ31" s="720"/>
      <c r="CK31" s="720"/>
      <c r="CL31" s="720"/>
      <c r="CM31" s="720"/>
      <c r="CN31" s="720"/>
      <c r="CO31" s="720"/>
      <c r="CP31" s="720"/>
      <c r="CQ31" s="721"/>
      <c r="CR31" s="680">
        <v>42817</v>
      </c>
      <c r="CS31" s="699"/>
      <c r="CT31" s="699"/>
      <c r="CU31" s="699"/>
      <c r="CV31" s="699"/>
      <c r="CW31" s="699"/>
      <c r="CX31" s="699"/>
      <c r="CY31" s="700"/>
      <c r="CZ31" s="683">
        <v>0.4</v>
      </c>
      <c r="DA31" s="701"/>
      <c r="DB31" s="701"/>
      <c r="DC31" s="702"/>
      <c r="DD31" s="686">
        <v>40699</v>
      </c>
      <c r="DE31" s="699"/>
      <c r="DF31" s="699"/>
      <c r="DG31" s="699"/>
      <c r="DH31" s="699"/>
      <c r="DI31" s="699"/>
      <c r="DJ31" s="699"/>
      <c r="DK31" s="700"/>
      <c r="DL31" s="686">
        <v>40699</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232</v>
      </c>
      <c r="AA32" s="713"/>
      <c r="AB32" s="713"/>
      <c r="AC32" s="713"/>
      <c r="AD32" s="714" t="s">
        <v>232</v>
      </c>
      <c r="AE32" s="714"/>
      <c r="AF32" s="714"/>
      <c r="AG32" s="714"/>
      <c r="AH32" s="714"/>
      <c r="AI32" s="714"/>
      <c r="AJ32" s="714"/>
      <c r="AK32" s="714"/>
      <c r="AL32" s="683" t="s">
        <v>232</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98.9</v>
      </c>
      <c r="BH32" s="699"/>
      <c r="BI32" s="699"/>
      <c r="BJ32" s="699"/>
      <c r="BK32" s="699"/>
      <c r="BL32" s="699"/>
      <c r="BM32" s="684">
        <v>97.1</v>
      </c>
      <c r="BN32" s="745"/>
      <c r="BO32" s="745"/>
      <c r="BP32" s="745"/>
      <c r="BQ32" s="726"/>
      <c r="BR32" s="753">
        <v>98.8</v>
      </c>
      <c r="BS32" s="699"/>
      <c r="BT32" s="699"/>
      <c r="BU32" s="699"/>
      <c r="BV32" s="699"/>
      <c r="BW32" s="699"/>
      <c r="BX32" s="684">
        <v>96.7</v>
      </c>
      <c r="BY32" s="745"/>
      <c r="BZ32" s="745"/>
      <c r="CA32" s="745"/>
      <c r="CB32" s="726"/>
      <c r="CD32" s="769"/>
      <c r="CE32" s="770"/>
      <c r="CF32" s="719" t="s">
        <v>316</v>
      </c>
      <c r="CG32" s="720"/>
      <c r="CH32" s="720"/>
      <c r="CI32" s="720"/>
      <c r="CJ32" s="720"/>
      <c r="CK32" s="720"/>
      <c r="CL32" s="720"/>
      <c r="CM32" s="720"/>
      <c r="CN32" s="720"/>
      <c r="CO32" s="720"/>
      <c r="CP32" s="720"/>
      <c r="CQ32" s="721"/>
      <c r="CR32" s="680" t="s">
        <v>232</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589310</v>
      </c>
      <c r="S33" s="681"/>
      <c r="T33" s="681"/>
      <c r="U33" s="681"/>
      <c r="V33" s="681"/>
      <c r="W33" s="681"/>
      <c r="X33" s="681"/>
      <c r="Y33" s="682"/>
      <c r="Z33" s="713">
        <v>5.2</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88.9</v>
      </c>
      <c r="BH33" s="665"/>
      <c r="BI33" s="665"/>
      <c r="BJ33" s="665"/>
      <c r="BK33" s="665"/>
      <c r="BL33" s="665"/>
      <c r="BM33" s="707">
        <v>80.5</v>
      </c>
      <c r="BN33" s="665"/>
      <c r="BO33" s="665"/>
      <c r="BP33" s="665"/>
      <c r="BQ33" s="709"/>
      <c r="BR33" s="744">
        <v>98.3</v>
      </c>
      <c r="BS33" s="665"/>
      <c r="BT33" s="665"/>
      <c r="BU33" s="665"/>
      <c r="BV33" s="665"/>
      <c r="BW33" s="665"/>
      <c r="BX33" s="707">
        <v>88.5</v>
      </c>
      <c r="BY33" s="665"/>
      <c r="BZ33" s="665"/>
      <c r="CA33" s="665"/>
      <c r="CB33" s="709"/>
      <c r="CD33" s="719" t="s">
        <v>319</v>
      </c>
      <c r="CE33" s="720"/>
      <c r="CF33" s="720"/>
      <c r="CG33" s="720"/>
      <c r="CH33" s="720"/>
      <c r="CI33" s="720"/>
      <c r="CJ33" s="720"/>
      <c r="CK33" s="720"/>
      <c r="CL33" s="720"/>
      <c r="CM33" s="720"/>
      <c r="CN33" s="720"/>
      <c r="CO33" s="720"/>
      <c r="CP33" s="720"/>
      <c r="CQ33" s="721"/>
      <c r="CR33" s="680">
        <v>5537209</v>
      </c>
      <c r="CS33" s="699"/>
      <c r="CT33" s="699"/>
      <c r="CU33" s="699"/>
      <c r="CV33" s="699"/>
      <c r="CW33" s="699"/>
      <c r="CX33" s="699"/>
      <c r="CY33" s="700"/>
      <c r="CZ33" s="683">
        <v>50.3</v>
      </c>
      <c r="DA33" s="701"/>
      <c r="DB33" s="701"/>
      <c r="DC33" s="702"/>
      <c r="DD33" s="686">
        <v>2997413</v>
      </c>
      <c r="DE33" s="699"/>
      <c r="DF33" s="699"/>
      <c r="DG33" s="699"/>
      <c r="DH33" s="699"/>
      <c r="DI33" s="699"/>
      <c r="DJ33" s="699"/>
      <c r="DK33" s="700"/>
      <c r="DL33" s="686">
        <v>2243813</v>
      </c>
      <c r="DM33" s="699"/>
      <c r="DN33" s="699"/>
      <c r="DO33" s="699"/>
      <c r="DP33" s="699"/>
      <c r="DQ33" s="699"/>
      <c r="DR33" s="699"/>
      <c r="DS33" s="699"/>
      <c r="DT33" s="699"/>
      <c r="DU33" s="699"/>
      <c r="DV33" s="700"/>
      <c r="DW33" s="683">
        <v>43.4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27994</v>
      </c>
      <c r="S34" s="681"/>
      <c r="T34" s="681"/>
      <c r="U34" s="681"/>
      <c r="V34" s="681"/>
      <c r="W34" s="681"/>
      <c r="X34" s="681"/>
      <c r="Y34" s="682"/>
      <c r="Z34" s="713">
        <v>0.2</v>
      </c>
      <c r="AA34" s="713"/>
      <c r="AB34" s="713"/>
      <c r="AC34" s="713"/>
      <c r="AD34" s="714">
        <v>22708</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1392612</v>
      </c>
      <c r="CS34" s="681"/>
      <c r="CT34" s="681"/>
      <c r="CU34" s="681"/>
      <c r="CV34" s="681"/>
      <c r="CW34" s="681"/>
      <c r="CX34" s="681"/>
      <c r="CY34" s="682"/>
      <c r="CZ34" s="683">
        <v>12.7</v>
      </c>
      <c r="DA34" s="701"/>
      <c r="DB34" s="701"/>
      <c r="DC34" s="702"/>
      <c r="DD34" s="686">
        <v>1081016</v>
      </c>
      <c r="DE34" s="681"/>
      <c r="DF34" s="681"/>
      <c r="DG34" s="681"/>
      <c r="DH34" s="681"/>
      <c r="DI34" s="681"/>
      <c r="DJ34" s="681"/>
      <c r="DK34" s="682"/>
      <c r="DL34" s="686">
        <v>945109</v>
      </c>
      <c r="DM34" s="681"/>
      <c r="DN34" s="681"/>
      <c r="DO34" s="681"/>
      <c r="DP34" s="681"/>
      <c r="DQ34" s="681"/>
      <c r="DR34" s="681"/>
      <c r="DS34" s="681"/>
      <c r="DT34" s="681"/>
      <c r="DU34" s="681"/>
      <c r="DV34" s="682"/>
      <c r="DW34" s="683">
        <v>18.3</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40903</v>
      </c>
      <c r="S35" s="681"/>
      <c r="T35" s="681"/>
      <c r="U35" s="681"/>
      <c r="V35" s="681"/>
      <c r="W35" s="681"/>
      <c r="X35" s="681"/>
      <c r="Y35" s="682"/>
      <c r="Z35" s="713">
        <v>0.4</v>
      </c>
      <c r="AA35" s="713"/>
      <c r="AB35" s="713"/>
      <c r="AC35" s="713"/>
      <c r="AD35" s="714" t="s">
        <v>232</v>
      </c>
      <c r="AE35" s="714"/>
      <c r="AF35" s="714"/>
      <c r="AG35" s="714"/>
      <c r="AH35" s="714"/>
      <c r="AI35" s="714"/>
      <c r="AJ35" s="714"/>
      <c r="AK35" s="714"/>
      <c r="AL35" s="683" t="s">
        <v>232</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93540</v>
      </c>
      <c r="CS35" s="699"/>
      <c r="CT35" s="699"/>
      <c r="CU35" s="699"/>
      <c r="CV35" s="699"/>
      <c r="CW35" s="699"/>
      <c r="CX35" s="699"/>
      <c r="CY35" s="700"/>
      <c r="CZ35" s="683">
        <v>0.9</v>
      </c>
      <c r="DA35" s="701"/>
      <c r="DB35" s="701"/>
      <c r="DC35" s="702"/>
      <c r="DD35" s="686">
        <v>56811</v>
      </c>
      <c r="DE35" s="699"/>
      <c r="DF35" s="699"/>
      <c r="DG35" s="699"/>
      <c r="DH35" s="699"/>
      <c r="DI35" s="699"/>
      <c r="DJ35" s="699"/>
      <c r="DK35" s="700"/>
      <c r="DL35" s="686">
        <v>53079</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271358</v>
      </c>
      <c r="S36" s="681"/>
      <c r="T36" s="681"/>
      <c r="U36" s="681"/>
      <c r="V36" s="681"/>
      <c r="W36" s="681"/>
      <c r="X36" s="681"/>
      <c r="Y36" s="682"/>
      <c r="Z36" s="713">
        <v>2.4</v>
      </c>
      <c r="AA36" s="713"/>
      <c r="AB36" s="713"/>
      <c r="AC36" s="713"/>
      <c r="AD36" s="714" t="s">
        <v>232</v>
      </c>
      <c r="AE36" s="714"/>
      <c r="AF36" s="714"/>
      <c r="AG36" s="714"/>
      <c r="AH36" s="714"/>
      <c r="AI36" s="714"/>
      <c r="AJ36" s="714"/>
      <c r="AK36" s="714"/>
      <c r="AL36" s="683" t="s">
        <v>232</v>
      </c>
      <c r="AM36" s="684"/>
      <c r="AN36" s="684"/>
      <c r="AO36" s="715"/>
      <c r="AP36" s="235"/>
      <c r="AQ36" s="732" t="s">
        <v>327</v>
      </c>
      <c r="AR36" s="733"/>
      <c r="AS36" s="733"/>
      <c r="AT36" s="733"/>
      <c r="AU36" s="733"/>
      <c r="AV36" s="733"/>
      <c r="AW36" s="733"/>
      <c r="AX36" s="733"/>
      <c r="AY36" s="734"/>
      <c r="AZ36" s="735">
        <v>1548863</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797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2820797</v>
      </c>
      <c r="CS36" s="681"/>
      <c r="CT36" s="681"/>
      <c r="CU36" s="681"/>
      <c r="CV36" s="681"/>
      <c r="CW36" s="681"/>
      <c r="CX36" s="681"/>
      <c r="CY36" s="682"/>
      <c r="CZ36" s="683">
        <v>25.6</v>
      </c>
      <c r="DA36" s="701"/>
      <c r="DB36" s="701"/>
      <c r="DC36" s="702"/>
      <c r="DD36" s="686">
        <v>1028426</v>
      </c>
      <c r="DE36" s="681"/>
      <c r="DF36" s="681"/>
      <c r="DG36" s="681"/>
      <c r="DH36" s="681"/>
      <c r="DI36" s="681"/>
      <c r="DJ36" s="681"/>
      <c r="DK36" s="682"/>
      <c r="DL36" s="686">
        <v>547929</v>
      </c>
      <c r="DM36" s="681"/>
      <c r="DN36" s="681"/>
      <c r="DO36" s="681"/>
      <c r="DP36" s="681"/>
      <c r="DQ36" s="681"/>
      <c r="DR36" s="681"/>
      <c r="DS36" s="681"/>
      <c r="DT36" s="681"/>
      <c r="DU36" s="681"/>
      <c r="DV36" s="682"/>
      <c r="DW36" s="683">
        <v>10.6</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177508</v>
      </c>
      <c r="S37" s="681"/>
      <c r="T37" s="681"/>
      <c r="U37" s="681"/>
      <c r="V37" s="681"/>
      <c r="W37" s="681"/>
      <c r="X37" s="681"/>
      <c r="Y37" s="682"/>
      <c r="Z37" s="713">
        <v>1.6</v>
      </c>
      <c r="AA37" s="713"/>
      <c r="AB37" s="713"/>
      <c r="AC37" s="713"/>
      <c r="AD37" s="714" t="s">
        <v>232</v>
      </c>
      <c r="AE37" s="714"/>
      <c r="AF37" s="714"/>
      <c r="AG37" s="714"/>
      <c r="AH37" s="714"/>
      <c r="AI37" s="714"/>
      <c r="AJ37" s="714"/>
      <c r="AK37" s="714"/>
      <c r="AL37" s="683" t="s">
        <v>232</v>
      </c>
      <c r="AM37" s="684"/>
      <c r="AN37" s="684"/>
      <c r="AO37" s="715"/>
      <c r="AQ37" s="723" t="s">
        <v>331</v>
      </c>
      <c r="AR37" s="724"/>
      <c r="AS37" s="724"/>
      <c r="AT37" s="724"/>
      <c r="AU37" s="724"/>
      <c r="AV37" s="724"/>
      <c r="AW37" s="724"/>
      <c r="AX37" s="724"/>
      <c r="AY37" s="725"/>
      <c r="AZ37" s="680">
        <v>331324</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-50188</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214472</v>
      </c>
      <c r="CS37" s="699"/>
      <c r="CT37" s="699"/>
      <c r="CU37" s="699"/>
      <c r="CV37" s="699"/>
      <c r="CW37" s="699"/>
      <c r="CX37" s="699"/>
      <c r="CY37" s="700"/>
      <c r="CZ37" s="683">
        <v>1.9</v>
      </c>
      <c r="DA37" s="701"/>
      <c r="DB37" s="701"/>
      <c r="DC37" s="702"/>
      <c r="DD37" s="686">
        <v>112441</v>
      </c>
      <c r="DE37" s="699"/>
      <c r="DF37" s="699"/>
      <c r="DG37" s="699"/>
      <c r="DH37" s="699"/>
      <c r="DI37" s="699"/>
      <c r="DJ37" s="699"/>
      <c r="DK37" s="700"/>
      <c r="DL37" s="686">
        <v>112291</v>
      </c>
      <c r="DM37" s="699"/>
      <c r="DN37" s="699"/>
      <c r="DO37" s="699"/>
      <c r="DP37" s="699"/>
      <c r="DQ37" s="699"/>
      <c r="DR37" s="699"/>
      <c r="DS37" s="699"/>
      <c r="DT37" s="699"/>
      <c r="DU37" s="699"/>
      <c r="DV37" s="700"/>
      <c r="DW37" s="683">
        <v>2.2000000000000002</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112003</v>
      </c>
      <c r="S38" s="681"/>
      <c r="T38" s="681"/>
      <c r="U38" s="681"/>
      <c r="V38" s="681"/>
      <c r="W38" s="681"/>
      <c r="X38" s="681"/>
      <c r="Y38" s="682"/>
      <c r="Z38" s="713">
        <v>1</v>
      </c>
      <c r="AA38" s="713"/>
      <c r="AB38" s="713"/>
      <c r="AC38" s="713"/>
      <c r="AD38" s="714">
        <v>26240</v>
      </c>
      <c r="AE38" s="714"/>
      <c r="AF38" s="714"/>
      <c r="AG38" s="714"/>
      <c r="AH38" s="714"/>
      <c r="AI38" s="714"/>
      <c r="AJ38" s="714"/>
      <c r="AK38" s="714"/>
      <c r="AL38" s="683">
        <v>0.5</v>
      </c>
      <c r="AM38" s="684"/>
      <c r="AN38" s="684"/>
      <c r="AO38" s="715"/>
      <c r="AQ38" s="723" t="s">
        <v>335</v>
      </c>
      <c r="AR38" s="724"/>
      <c r="AS38" s="724"/>
      <c r="AT38" s="724"/>
      <c r="AU38" s="724"/>
      <c r="AV38" s="724"/>
      <c r="AW38" s="724"/>
      <c r="AX38" s="724"/>
      <c r="AY38" s="725"/>
      <c r="AZ38" s="680">
        <v>205904</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2975</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1011635</v>
      </c>
      <c r="CS38" s="681"/>
      <c r="CT38" s="681"/>
      <c r="CU38" s="681"/>
      <c r="CV38" s="681"/>
      <c r="CW38" s="681"/>
      <c r="CX38" s="681"/>
      <c r="CY38" s="682"/>
      <c r="CZ38" s="683">
        <v>9.1999999999999993</v>
      </c>
      <c r="DA38" s="701"/>
      <c r="DB38" s="701"/>
      <c r="DC38" s="702"/>
      <c r="DD38" s="686">
        <v>778823</v>
      </c>
      <c r="DE38" s="681"/>
      <c r="DF38" s="681"/>
      <c r="DG38" s="681"/>
      <c r="DH38" s="681"/>
      <c r="DI38" s="681"/>
      <c r="DJ38" s="681"/>
      <c r="DK38" s="682"/>
      <c r="DL38" s="686">
        <v>697664</v>
      </c>
      <c r="DM38" s="681"/>
      <c r="DN38" s="681"/>
      <c r="DO38" s="681"/>
      <c r="DP38" s="681"/>
      <c r="DQ38" s="681"/>
      <c r="DR38" s="681"/>
      <c r="DS38" s="681"/>
      <c r="DT38" s="681"/>
      <c r="DU38" s="681"/>
      <c r="DV38" s="682"/>
      <c r="DW38" s="683">
        <v>13.5</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1931515</v>
      </c>
      <c r="S39" s="681"/>
      <c r="T39" s="681"/>
      <c r="U39" s="681"/>
      <c r="V39" s="681"/>
      <c r="W39" s="681"/>
      <c r="X39" s="681"/>
      <c r="Y39" s="682"/>
      <c r="Z39" s="713">
        <v>17.100000000000001</v>
      </c>
      <c r="AA39" s="713"/>
      <c r="AB39" s="713"/>
      <c r="AC39" s="713"/>
      <c r="AD39" s="714" t="s">
        <v>232</v>
      </c>
      <c r="AE39" s="714"/>
      <c r="AF39" s="714"/>
      <c r="AG39" s="714"/>
      <c r="AH39" s="714"/>
      <c r="AI39" s="714"/>
      <c r="AJ39" s="714"/>
      <c r="AK39" s="714"/>
      <c r="AL39" s="683" t="s">
        <v>232</v>
      </c>
      <c r="AM39" s="684"/>
      <c r="AN39" s="684"/>
      <c r="AO39" s="715"/>
      <c r="AQ39" s="723" t="s">
        <v>339</v>
      </c>
      <c r="AR39" s="724"/>
      <c r="AS39" s="724"/>
      <c r="AT39" s="724"/>
      <c r="AU39" s="724"/>
      <c r="AV39" s="724"/>
      <c r="AW39" s="724"/>
      <c r="AX39" s="724"/>
      <c r="AY39" s="725"/>
      <c r="AZ39" s="680">
        <v>37872</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4635</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59725</v>
      </c>
      <c r="CS39" s="699"/>
      <c r="CT39" s="699"/>
      <c r="CU39" s="699"/>
      <c r="CV39" s="699"/>
      <c r="CW39" s="699"/>
      <c r="CX39" s="699"/>
      <c r="CY39" s="700"/>
      <c r="CZ39" s="683">
        <v>0.5</v>
      </c>
      <c r="DA39" s="701"/>
      <c r="DB39" s="701"/>
      <c r="DC39" s="702"/>
      <c r="DD39" s="686">
        <v>52305</v>
      </c>
      <c r="DE39" s="699"/>
      <c r="DF39" s="699"/>
      <c r="DG39" s="699"/>
      <c r="DH39" s="699"/>
      <c r="DI39" s="699"/>
      <c r="DJ39" s="699"/>
      <c r="DK39" s="700"/>
      <c r="DL39" s="686" t="s">
        <v>137</v>
      </c>
      <c r="DM39" s="699"/>
      <c r="DN39" s="699"/>
      <c r="DO39" s="699"/>
      <c r="DP39" s="699"/>
      <c r="DQ39" s="699"/>
      <c r="DR39" s="699"/>
      <c r="DS39" s="699"/>
      <c r="DT39" s="699"/>
      <c r="DU39" s="699"/>
      <c r="DV39" s="700"/>
      <c r="DW39" s="683" t="s">
        <v>232</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232</v>
      </c>
      <c r="AA40" s="713"/>
      <c r="AB40" s="713"/>
      <c r="AC40" s="713"/>
      <c r="AD40" s="714" t="s">
        <v>232</v>
      </c>
      <c r="AE40" s="714"/>
      <c r="AF40" s="714"/>
      <c r="AG40" s="714"/>
      <c r="AH40" s="714"/>
      <c r="AI40" s="714"/>
      <c r="AJ40" s="714"/>
      <c r="AK40" s="714"/>
      <c r="AL40" s="683" t="s">
        <v>232</v>
      </c>
      <c r="AM40" s="684"/>
      <c r="AN40" s="684"/>
      <c r="AO40" s="715"/>
      <c r="AQ40" s="723" t="s">
        <v>343</v>
      </c>
      <c r="AR40" s="724"/>
      <c r="AS40" s="724"/>
      <c r="AT40" s="724"/>
      <c r="AU40" s="724"/>
      <c r="AV40" s="724"/>
      <c r="AW40" s="724"/>
      <c r="AX40" s="724"/>
      <c r="AY40" s="725"/>
      <c r="AZ40" s="680">
        <v>33221</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84</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158900</v>
      </c>
      <c r="CS40" s="681"/>
      <c r="CT40" s="681"/>
      <c r="CU40" s="681"/>
      <c r="CV40" s="681"/>
      <c r="CW40" s="681"/>
      <c r="CX40" s="681"/>
      <c r="CY40" s="682"/>
      <c r="CZ40" s="683">
        <v>1.4</v>
      </c>
      <c r="DA40" s="701"/>
      <c r="DB40" s="701"/>
      <c r="DC40" s="702"/>
      <c r="DD40" s="686">
        <v>32</v>
      </c>
      <c r="DE40" s="681"/>
      <c r="DF40" s="681"/>
      <c r="DG40" s="681"/>
      <c r="DH40" s="681"/>
      <c r="DI40" s="681"/>
      <c r="DJ40" s="681"/>
      <c r="DK40" s="682"/>
      <c r="DL40" s="686">
        <v>32</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232</v>
      </c>
      <c r="AM41" s="684"/>
      <c r="AN41" s="684"/>
      <c r="AO41" s="715"/>
      <c r="AQ41" s="723" t="s">
        <v>348</v>
      </c>
      <c r="AR41" s="724"/>
      <c r="AS41" s="724"/>
      <c r="AT41" s="724"/>
      <c r="AU41" s="724"/>
      <c r="AV41" s="724"/>
      <c r="AW41" s="724"/>
      <c r="AX41" s="724"/>
      <c r="AY41" s="725"/>
      <c r="AZ41" s="680">
        <v>244718</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179228</v>
      </c>
      <c r="S42" s="681"/>
      <c r="T42" s="681"/>
      <c r="U42" s="681"/>
      <c r="V42" s="681"/>
      <c r="W42" s="681"/>
      <c r="X42" s="681"/>
      <c r="Y42" s="682"/>
      <c r="Z42" s="713">
        <v>1.6</v>
      </c>
      <c r="AA42" s="713"/>
      <c r="AB42" s="713"/>
      <c r="AC42" s="713"/>
      <c r="AD42" s="714" t="s">
        <v>232</v>
      </c>
      <c r="AE42" s="714"/>
      <c r="AF42" s="714"/>
      <c r="AG42" s="714"/>
      <c r="AH42" s="714"/>
      <c r="AI42" s="714"/>
      <c r="AJ42" s="714"/>
      <c r="AK42" s="714"/>
      <c r="AL42" s="683" t="s">
        <v>232</v>
      </c>
      <c r="AM42" s="684"/>
      <c r="AN42" s="684"/>
      <c r="AO42" s="715"/>
      <c r="AQ42" s="716" t="s">
        <v>352</v>
      </c>
      <c r="AR42" s="717"/>
      <c r="AS42" s="717"/>
      <c r="AT42" s="717"/>
      <c r="AU42" s="717"/>
      <c r="AV42" s="717"/>
      <c r="AW42" s="717"/>
      <c r="AX42" s="717"/>
      <c r="AY42" s="718"/>
      <c r="AZ42" s="664">
        <v>695824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1863638</v>
      </c>
      <c r="CS42" s="681"/>
      <c r="CT42" s="681"/>
      <c r="CU42" s="681"/>
      <c r="CV42" s="681"/>
      <c r="CW42" s="681"/>
      <c r="CX42" s="681"/>
      <c r="CY42" s="682"/>
      <c r="CZ42" s="683">
        <v>16.899999999999999</v>
      </c>
      <c r="DA42" s="684"/>
      <c r="DB42" s="684"/>
      <c r="DC42" s="685"/>
      <c r="DD42" s="686">
        <v>234822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11280804</v>
      </c>
      <c r="S43" s="703"/>
      <c r="T43" s="703"/>
      <c r="U43" s="703"/>
      <c r="V43" s="703"/>
      <c r="W43" s="703"/>
      <c r="X43" s="703"/>
      <c r="Y43" s="704"/>
      <c r="Z43" s="705">
        <v>100</v>
      </c>
      <c r="AA43" s="705"/>
      <c r="AB43" s="705"/>
      <c r="AC43" s="705"/>
      <c r="AD43" s="706">
        <v>4996310</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29965</v>
      </c>
      <c r="CS43" s="699"/>
      <c r="CT43" s="699"/>
      <c r="CU43" s="699"/>
      <c r="CV43" s="699"/>
      <c r="CW43" s="699"/>
      <c r="CX43" s="699"/>
      <c r="CY43" s="700"/>
      <c r="CZ43" s="683">
        <v>0.3</v>
      </c>
      <c r="DA43" s="701"/>
      <c r="DB43" s="701"/>
      <c r="DC43" s="702"/>
      <c r="DD43" s="686">
        <v>29965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1806143</v>
      </c>
      <c r="CS44" s="681"/>
      <c r="CT44" s="681"/>
      <c r="CU44" s="681"/>
      <c r="CV44" s="681"/>
      <c r="CW44" s="681"/>
      <c r="CX44" s="681"/>
      <c r="CY44" s="682"/>
      <c r="CZ44" s="683">
        <v>16.399999999999999</v>
      </c>
      <c r="DA44" s="684"/>
      <c r="DB44" s="684"/>
      <c r="DC44" s="685"/>
      <c r="DD44" s="686">
        <v>214205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225068</v>
      </c>
      <c r="CS45" s="699"/>
      <c r="CT45" s="699"/>
      <c r="CU45" s="699"/>
      <c r="CV45" s="699"/>
      <c r="CW45" s="699"/>
      <c r="CX45" s="699"/>
      <c r="CY45" s="700"/>
      <c r="CZ45" s="683">
        <v>2</v>
      </c>
      <c r="DA45" s="701"/>
      <c r="DB45" s="701"/>
      <c r="DC45" s="702"/>
      <c r="DD45" s="686">
        <v>28670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1569248</v>
      </c>
      <c r="CS46" s="681"/>
      <c r="CT46" s="681"/>
      <c r="CU46" s="681"/>
      <c r="CV46" s="681"/>
      <c r="CW46" s="681"/>
      <c r="CX46" s="681"/>
      <c r="CY46" s="682"/>
      <c r="CZ46" s="683">
        <v>14.3</v>
      </c>
      <c r="DA46" s="684"/>
      <c r="DB46" s="684"/>
      <c r="DC46" s="685"/>
      <c r="DD46" s="686">
        <v>183408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57495</v>
      </c>
      <c r="CS47" s="699"/>
      <c r="CT47" s="699"/>
      <c r="CU47" s="699"/>
      <c r="CV47" s="699"/>
      <c r="CW47" s="699"/>
      <c r="CX47" s="699"/>
      <c r="CY47" s="700"/>
      <c r="CZ47" s="683">
        <v>0.5</v>
      </c>
      <c r="DA47" s="701"/>
      <c r="DB47" s="701"/>
      <c r="DC47" s="702"/>
      <c r="DD47" s="686">
        <v>20617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11000142</v>
      </c>
      <c r="CS49" s="665"/>
      <c r="CT49" s="665"/>
      <c r="CU49" s="665"/>
      <c r="CV49" s="665"/>
      <c r="CW49" s="665"/>
      <c r="CX49" s="665"/>
      <c r="CY49" s="666"/>
      <c r="CZ49" s="667">
        <v>100</v>
      </c>
      <c r="DA49" s="668"/>
      <c r="DB49" s="668"/>
      <c r="DC49" s="669"/>
      <c r="DD49" s="670">
        <v>6065843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dqKoxWLziGHhSH3Y+Ue9qXxFJ6vEOl/OQ6h4rmzyhRUHrbyCnsREo18IP1nxNBhOMWMjT9lHO/vuEGDejDkAA==" saltValue="Ig8rKkyf3+25hxDv0wHy3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11269</v>
      </c>
      <c r="R7" s="1200"/>
      <c r="S7" s="1200"/>
      <c r="T7" s="1200"/>
      <c r="U7" s="1200"/>
      <c r="V7" s="1200">
        <v>10989</v>
      </c>
      <c r="W7" s="1200"/>
      <c r="X7" s="1200"/>
      <c r="Y7" s="1200"/>
      <c r="Z7" s="1200"/>
      <c r="AA7" s="1200">
        <v>280</v>
      </c>
      <c r="AB7" s="1200"/>
      <c r="AC7" s="1200"/>
      <c r="AD7" s="1200"/>
      <c r="AE7" s="1201"/>
      <c r="AF7" s="1202">
        <v>65</v>
      </c>
      <c r="AG7" s="1203"/>
      <c r="AH7" s="1203"/>
      <c r="AI7" s="1203"/>
      <c r="AJ7" s="1204"/>
      <c r="AK7" s="1186">
        <v>1</v>
      </c>
      <c r="AL7" s="1187"/>
      <c r="AM7" s="1187"/>
      <c r="AN7" s="1187"/>
      <c r="AO7" s="1187"/>
      <c r="AP7" s="1187">
        <v>13258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35</v>
      </c>
      <c r="CI7" s="1184"/>
      <c r="CJ7" s="1184"/>
      <c r="CK7" s="1184"/>
      <c r="CL7" s="1185"/>
      <c r="CM7" s="1183">
        <v>82</v>
      </c>
      <c r="CN7" s="1184"/>
      <c r="CO7" s="1184"/>
      <c r="CP7" s="1184"/>
      <c r="CQ7" s="1185"/>
      <c r="CR7" s="1183">
        <v>52</v>
      </c>
      <c r="CS7" s="1184"/>
      <c r="CT7" s="1184"/>
      <c r="CU7" s="1184"/>
      <c r="CV7" s="1185"/>
      <c r="CW7" s="1183" t="s">
        <v>584</v>
      </c>
      <c r="CX7" s="1184"/>
      <c r="CY7" s="1184"/>
      <c r="CZ7" s="1184"/>
      <c r="DA7" s="1185"/>
      <c r="DB7" s="1183" t="s">
        <v>584</v>
      </c>
      <c r="DC7" s="1184"/>
      <c r="DD7" s="1184"/>
      <c r="DE7" s="1184"/>
      <c r="DF7" s="1185"/>
      <c r="DG7" s="1183" t="s">
        <v>584</v>
      </c>
      <c r="DH7" s="1184"/>
      <c r="DI7" s="1184"/>
      <c r="DJ7" s="1184"/>
      <c r="DK7" s="1185"/>
      <c r="DL7" s="1183" t="s">
        <v>584</v>
      </c>
      <c r="DM7" s="1184"/>
      <c r="DN7" s="1184"/>
      <c r="DO7" s="1184"/>
      <c r="DP7" s="1185"/>
      <c r="DQ7" s="1183" t="s">
        <v>584</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6</v>
      </c>
      <c r="R8" s="1139"/>
      <c r="S8" s="1139"/>
      <c r="T8" s="1139"/>
      <c r="U8" s="1139"/>
      <c r="V8" s="1139">
        <v>6</v>
      </c>
      <c r="W8" s="1139"/>
      <c r="X8" s="1139"/>
      <c r="Y8" s="1139"/>
      <c r="Z8" s="1139"/>
      <c r="AA8" s="1139" t="s">
        <v>584</v>
      </c>
      <c r="AB8" s="1139"/>
      <c r="AC8" s="1139"/>
      <c r="AD8" s="1139"/>
      <c r="AE8" s="1140"/>
      <c r="AF8" s="1114" t="s">
        <v>390</v>
      </c>
      <c r="AG8" s="1115"/>
      <c r="AH8" s="1115"/>
      <c r="AI8" s="1115"/>
      <c r="AJ8" s="1116"/>
      <c r="AK8" s="1181" t="s">
        <v>584</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6</v>
      </c>
      <c r="R9" s="1139"/>
      <c r="S9" s="1139"/>
      <c r="T9" s="1139"/>
      <c r="U9" s="1139"/>
      <c r="V9" s="1139">
        <v>6</v>
      </c>
      <c r="W9" s="1139"/>
      <c r="X9" s="1139"/>
      <c r="Y9" s="1139"/>
      <c r="Z9" s="1139"/>
      <c r="AA9" s="1139">
        <v>0</v>
      </c>
      <c r="AB9" s="1139"/>
      <c r="AC9" s="1139"/>
      <c r="AD9" s="1139"/>
      <c r="AE9" s="1140"/>
      <c r="AF9" s="1114">
        <v>0</v>
      </c>
      <c r="AG9" s="1115"/>
      <c r="AH9" s="1115"/>
      <c r="AI9" s="1115"/>
      <c r="AJ9" s="1116"/>
      <c r="AK9" s="1181" t="s">
        <v>584</v>
      </c>
      <c r="AL9" s="1182"/>
      <c r="AM9" s="1182"/>
      <c r="AN9" s="1182"/>
      <c r="AO9" s="1182"/>
      <c r="AP9" s="1182" t="s">
        <v>584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11281</v>
      </c>
      <c r="R23" s="1164"/>
      <c r="S23" s="1164"/>
      <c r="T23" s="1164"/>
      <c r="U23" s="1164"/>
      <c r="V23" s="1164">
        <v>11000</v>
      </c>
      <c r="W23" s="1164"/>
      <c r="X23" s="1164"/>
      <c r="Y23" s="1164"/>
      <c r="Z23" s="1164"/>
      <c r="AA23" s="1164">
        <v>281</v>
      </c>
      <c r="AB23" s="1164"/>
      <c r="AC23" s="1164"/>
      <c r="AD23" s="1164"/>
      <c r="AE23" s="1165"/>
      <c r="AF23" s="1166">
        <v>65</v>
      </c>
      <c r="AG23" s="1164"/>
      <c r="AH23" s="1164"/>
      <c r="AI23" s="1164"/>
      <c r="AJ23" s="1167"/>
      <c r="AK23" s="1168"/>
      <c r="AL23" s="1169"/>
      <c r="AM23" s="1169"/>
      <c r="AN23" s="1169"/>
      <c r="AO23" s="1169"/>
      <c r="AP23" s="1164">
        <v>13258</v>
      </c>
      <c r="AQ23" s="1164"/>
      <c r="AR23" s="1164"/>
      <c r="AS23" s="1164"/>
      <c r="AT23" s="1164"/>
      <c r="AU23" s="1170"/>
      <c r="AV23" s="1170"/>
      <c r="AW23" s="1170"/>
      <c r="AX23" s="1170"/>
      <c r="AY23" s="1171"/>
      <c r="AZ23" s="1160" t="s">
        <v>232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2232</v>
      </c>
      <c r="R28" s="1149"/>
      <c r="S28" s="1149"/>
      <c r="T28" s="1149"/>
      <c r="U28" s="1149"/>
      <c r="V28" s="1149">
        <v>2231</v>
      </c>
      <c r="W28" s="1149"/>
      <c r="X28" s="1149"/>
      <c r="Y28" s="1149"/>
      <c r="Z28" s="1149"/>
      <c r="AA28" s="1149">
        <v>1</v>
      </c>
      <c r="AB28" s="1149"/>
      <c r="AC28" s="1149"/>
      <c r="AD28" s="1149"/>
      <c r="AE28" s="1150"/>
      <c r="AF28" s="1151">
        <v>1</v>
      </c>
      <c r="AG28" s="1149"/>
      <c r="AH28" s="1149"/>
      <c r="AI28" s="1149"/>
      <c r="AJ28" s="1152"/>
      <c r="AK28" s="1153">
        <v>247</v>
      </c>
      <c r="AL28" s="1141"/>
      <c r="AM28" s="1141"/>
      <c r="AN28" s="1141"/>
      <c r="AO28" s="1141"/>
      <c r="AP28" s="1141" t="s">
        <v>584</v>
      </c>
      <c r="AQ28" s="1141"/>
      <c r="AR28" s="1141"/>
      <c r="AS28" s="1141"/>
      <c r="AT28" s="1141"/>
      <c r="AU28" s="1141" t="s">
        <v>584</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518</v>
      </c>
      <c r="R29" s="1139"/>
      <c r="S29" s="1139"/>
      <c r="T29" s="1139"/>
      <c r="U29" s="1139"/>
      <c r="V29" s="1139">
        <v>515</v>
      </c>
      <c r="W29" s="1139"/>
      <c r="X29" s="1139"/>
      <c r="Y29" s="1139"/>
      <c r="Z29" s="1139"/>
      <c r="AA29" s="1139">
        <v>3</v>
      </c>
      <c r="AB29" s="1139"/>
      <c r="AC29" s="1139"/>
      <c r="AD29" s="1139"/>
      <c r="AE29" s="1140"/>
      <c r="AF29" s="1114">
        <v>3</v>
      </c>
      <c r="AG29" s="1115"/>
      <c r="AH29" s="1115"/>
      <c r="AI29" s="1115"/>
      <c r="AJ29" s="1116"/>
      <c r="AK29" s="1075">
        <v>346</v>
      </c>
      <c r="AL29" s="1066"/>
      <c r="AM29" s="1066"/>
      <c r="AN29" s="1066"/>
      <c r="AO29" s="1066"/>
      <c r="AP29" s="1066" t="s">
        <v>584</v>
      </c>
      <c r="AQ29" s="1066"/>
      <c r="AR29" s="1066"/>
      <c r="AS29" s="1066"/>
      <c r="AT29" s="1066"/>
      <c r="AU29" s="1066" t="s">
        <v>584</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2077</v>
      </c>
      <c r="R30" s="1139"/>
      <c r="S30" s="1139"/>
      <c r="T30" s="1139"/>
      <c r="U30" s="1139"/>
      <c r="V30" s="1139">
        <v>2051</v>
      </c>
      <c r="W30" s="1139"/>
      <c r="X30" s="1139"/>
      <c r="Y30" s="1139"/>
      <c r="Z30" s="1139"/>
      <c r="AA30" s="1139">
        <v>26</v>
      </c>
      <c r="AB30" s="1139"/>
      <c r="AC30" s="1139"/>
      <c r="AD30" s="1139"/>
      <c r="AE30" s="1140"/>
      <c r="AF30" s="1114">
        <v>26</v>
      </c>
      <c r="AG30" s="1115"/>
      <c r="AH30" s="1115"/>
      <c r="AI30" s="1115"/>
      <c r="AJ30" s="1116"/>
      <c r="AK30" s="1075">
        <v>335</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4</v>
      </c>
      <c r="R31" s="1139"/>
      <c r="S31" s="1139"/>
      <c r="T31" s="1139"/>
      <c r="U31" s="1139"/>
      <c r="V31" s="1139">
        <v>4</v>
      </c>
      <c r="W31" s="1139"/>
      <c r="X31" s="1139"/>
      <c r="Y31" s="1139"/>
      <c r="Z31" s="1139"/>
      <c r="AA31" s="1139" t="s">
        <v>584</v>
      </c>
      <c r="AB31" s="1139"/>
      <c r="AC31" s="1139"/>
      <c r="AD31" s="1139"/>
      <c r="AE31" s="1140"/>
      <c r="AF31" s="1114" t="s">
        <v>232</v>
      </c>
      <c r="AG31" s="1115"/>
      <c r="AH31" s="1115"/>
      <c r="AI31" s="1115"/>
      <c r="AJ31" s="1116"/>
      <c r="AK31" s="1075">
        <v>3</v>
      </c>
      <c r="AL31" s="1066"/>
      <c r="AM31" s="1066"/>
      <c r="AN31" s="1066"/>
      <c r="AO31" s="1066"/>
      <c r="AP31" s="1066">
        <v>3</v>
      </c>
      <c r="AQ31" s="1066"/>
      <c r="AR31" s="1066"/>
      <c r="AS31" s="1066"/>
      <c r="AT31" s="1066"/>
      <c r="AU31" s="1066">
        <v>2</v>
      </c>
      <c r="AV31" s="1066"/>
      <c r="AW31" s="1066"/>
      <c r="AX31" s="1066"/>
      <c r="AY31" s="1066"/>
      <c r="AZ31" s="1137" t="s">
        <v>584</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v>
      </c>
      <c r="R32" s="1139"/>
      <c r="S32" s="1139"/>
      <c r="T32" s="1139"/>
      <c r="U32" s="1139"/>
      <c r="V32" s="1139">
        <v>2</v>
      </c>
      <c r="W32" s="1139"/>
      <c r="X32" s="1139"/>
      <c r="Y32" s="1139"/>
      <c r="Z32" s="1139"/>
      <c r="AA32" s="1139" t="s">
        <v>584</v>
      </c>
      <c r="AB32" s="1139"/>
      <c r="AC32" s="1139"/>
      <c r="AD32" s="1139"/>
      <c r="AE32" s="1140"/>
      <c r="AF32" s="1114" t="s">
        <v>232</v>
      </c>
      <c r="AG32" s="1115"/>
      <c r="AH32" s="1115"/>
      <c r="AI32" s="1115"/>
      <c r="AJ32" s="1116"/>
      <c r="AK32" s="1075">
        <v>2</v>
      </c>
      <c r="AL32" s="1066"/>
      <c r="AM32" s="1066"/>
      <c r="AN32" s="1066"/>
      <c r="AO32" s="1066"/>
      <c r="AP32" s="1066" t="s">
        <v>584</v>
      </c>
      <c r="AQ32" s="1066"/>
      <c r="AR32" s="1066"/>
      <c r="AS32" s="1066"/>
      <c r="AT32" s="1066"/>
      <c r="AU32" s="1066" t="s">
        <v>584</v>
      </c>
      <c r="AV32" s="1066"/>
      <c r="AW32" s="1066"/>
      <c r="AX32" s="1066"/>
      <c r="AY32" s="1066"/>
      <c r="AZ32" s="1137" t="s">
        <v>584</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397</v>
      </c>
      <c r="R33" s="1139"/>
      <c r="S33" s="1139"/>
      <c r="T33" s="1139"/>
      <c r="U33" s="1139"/>
      <c r="V33" s="1139">
        <v>461</v>
      </c>
      <c r="W33" s="1139"/>
      <c r="X33" s="1139"/>
      <c r="Y33" s="1139"/>
      <c r="Z33" s="1139"/>
      <c r="AA33" s="1139">
        <v>-65</v>
      </c>
      <c r="AB33" s="1139"/>
      <c r="AC33" s="1139"/>
      <c r="AD33" s="1139"/>
      <c r="AE33" s="1140"/>
      <c r="AF33" s="1114">
        <v>517</v>
      </c>
      <c r="AG33" s="1115"/>
      <c r="AH33" s="1115"/>
      <c r="AI33" s="1115"/>
      <c r="AJ33" s="1116"/>
      <c r="AK33" s="1075" t="s">
        <v>584</v>
      </c>
      <c r="AL33" s="1066"/>
      <c r="AM33" s="1066"/>
      <c r="AN33" s="1066"/>
      <c r="AO33" s="1066"/>
      <c r="AP33" s="1066">
        <v>3938</v>
      </c>
      <c r="AQ33" s="1066"/>
      <c r="AR33" s="1066"/>
      <c r="AS33" s="1066"/>
      <c r="AT33" s="1066"/>
      <c r="AU33" s="1066">
        <v>602</v>
      </c>
      <c r="AV33" s="1066"/>
      <c r="AW33" s="1066"/>
      <c r="AX33" s="1066"/>
      <c r="AY33" s="1066"/>
      <c r="AZ33" s="1137" t="s">
        <v>584</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2461</v>
      </c>
      <c r="R34" s="1139"/>
      <c r="S34" s="1139"/>
      <c r="T34" s="1139"/>
      <c r="U34" s="1139"/>
      <c r="V34" s="1139">
        <v>2351</v>
      </c>
      <c r="W34" s="1139"/>
      <c r="X34" s="1139"/>
      <c r="Y34" s="1139"/>
      <c r="Z34" s="1139"/>
      <c r="AA34" s="1139">
        <v>-110</v>
      </c>
      <c r="AB34" s="1139"/>
      <c r="AC34" s="1139"/>
      <c r="AD34" s="1139"/>
      <c r="AE34" s="1140"/>
      <c r="AF34" s="1114">
        <v>306</v>
      </c>
      <c r="AG34" s="1115"/>
      <c r="AH34" s="1115"/>
      <c r="AI34" s="1115"/>
      <c r="AJ34" s="1116"/>
      <c r="AK34" s="1075">
        <v>152</v>
      </c>
      <c r="AL34" s="1066"/>
      <c r="AM34" s="1066"/>
      <c r="AN34" s="1066"/>
      <c r="AO34" s="1066"/>
      <c r="AP34" s="1066">
        <v>3193</v>
      </c>
      <c r="AQ34" s="1066"/>
      <c r="AR34" s="1066"/>
      <c r="AS34" s="1066"/>
      <c r="AT34" s="1066"/>
      <c r="AU34" s="1066">
        <v>954</v>
      </c>
      <c r="AV34" s="1066"/>
      <c r="AW34" s="1066"/>
      <c r="AX34" s="1066"/>
      <c r="AY34" s="1066"/>
      <c r="AZ34" s="1137" t="s">
        <v>584</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413</v>
      </c>
      <c r="C35" s="1133"/>
      <c r="D35" s="1133"/>
      <c r="E35" s="1133"/>
      <c r="F35" s="1133"/>
      <c r="G35" s="1133"/>
      <c r="H35" s="1133"/>
      <c r="I35" s="1133"/>
      <c r="J35" s="1133"/>
      <c r="K35" s="1133"/>
      <c r="L35" s="1133"/>
      <c r="M35" s="1133"/>
      <c r="N35" s="1133"/>
      <c r="O35" s="1133"/>
      <c r="P35" s="1134"/>
      <c r="Q35" s="1138">
        <v>40</v>
      </c>
      <c r="R35" s="1139"/>
      <c r="S35" s="1139"/>
      <c r="T35" s="1139"/>
      <c r="U35" s="1139"/>
      <c r="V35" s="1139">
        <v>40</v>
      </c>
      <c r="W35" s="1139"/>
      <c r="X35" s="1139"/>
      <c r="Y35" s="1139"/>
      <c r="Z35" s="1139"/>
      <c r="AA35" s="1139" t="s">
        <v>584</v>
      </c>
      <c r="AB35" s="1139"/>
      <c r="AC35" s="1139"/>
      <c r="AD35" s="1139"/>
      <c r="AE35" s="1140"/>
      <c r="AF35" s="1114" t="s">
        <v>232</v>
      </c>
      <c r="AG35" s="1115"/>
      <c r="AH35" s="1115"/>
      <c r="AI35" s="1115"/>
      <c r="AJ35" s="1116"/>
      <c r="AK35" s="1075">
        <v>38</v>
      </c>
      <c r="AL35" s="1066"/>
      <c r="AM35" s="1066"/>
      <c r="AN35" s="1066"/>
      <c r="AO35" s="1066"/>
      <c r="AP35" s="1066">
        <v>92</v>
      </c>
      <c r="AQ35" s="1066"/>
      <c r="AR35" s="1066"/>
      <c r="AS35" s="1066"/>
      <c r="AT35" s="1066"/>
      <c r="AU35" s="1066">
        <v>92</v>
      </c>
      <c r="AV35" s="1066"/>
      <c r="AW35" s="1066"/>
      <c r="AX35" s="1066"/>
      <c r="AY35" s="1066"/>
      <c r="AZ35" s="1137" t="s">
        <v>584</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415</v>
      </c>
      <c r="C36" s="1133"/>
      <c r="D36" s="1133"/>
      <c r="E36" s="1133"/>
      <c r="F36" s="1133"/>
      <c r="G36" s="1133"/>
      <c r="H36" s="1133"/>
      <c r="I36" s="1133"/>
      <c r="J36" s="1133"/>
      <c r="K36" s="1133"/>
      <c r="L36" s="1133"/>
      <c r="M36" s="1133"/>
      <c r="N36" s="1133"/>
      <c r="O36" s="1133"/>
      <c r="P36" s="1134"/>
      <c r="Q36" s="1138">
        <v>16</v>
      </c>
      <c r="R36" s="1139"/>
      <c r="S36" s="1139"/>
      <c r="T36" s="1139"/>
      <c r="U36" s="1139"/>
      <c r="V36" s="1139">
        <v>6</v>
      </c>
      <c r="W36" s="1139"/>
      <c r="X36" s="1139"/>
      <c r="Y36" s="1139"/>
      <c r="Z36" s="1139"/>
      <c r="AA36" s="1139">
        <v>1</v>
      </c>
      <c r="AB36" s="1139"/>
      <c r="AC36" s="1139"/>
      <c r="AD36" s="1139"/>
      <c r="AE36" s="1140"/>
      <c r="AF36" s="1114">
        <v>1</v>
      </c>
      <c r="AG36" s="1115"/>
      <c r="AH36" s="1115"/>
      <c r="AI36" s="1115"/>
      <c r="AJ36" s="1116"/>
      <c r="AK36" s="1075">
        <v>27</v>
      </c>
      <c r="AL36" s="1066"/>
      <c r="AM36" s="1066"/>
      <c r="AN36" s="1066"/>
      <c r="AO36" s="1066"/>
      <c r="AP36" s="1066">
        <v>27</v>
      </c>
      <c r="AQ36" s="1066"/>
      <c r="AR36" s="1066"/>
      <c r="AS36" s="1066"/>
      <c r="AT36" s="1066"/>
      <c r="AU36" s="1066" t="s">
        <v>584</v>
      </c>
      <c r="AV36" s="1066"/>
      <c r="AW36" s="1066"/>
      <c r="AX36" s="1066"/>
      <c r="AY36" s="1066"/>
      <c r="AZ36" s="1137" t="s">
        <v>584</v>
      </c>
      <c r="BA36" s="1137"/>
      <c r="BB36" s="1137"/>
      <c r="BC36" s="1137"/>
      <c r="BD36" s="1137"/>
      <c r="BE36" s="1127" t="s">
        <v>416</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854</v>
      </c>
      <c r="AG63" s="1054"/>
      <c r="AH63" s="1054"/>
      <c r="AI63" s="1054"/>
      <c r="AJ63" s="1125"/>
      <c r="AK63" s="1126"/>
      <c r="AL63" s="1058"/>
      <c r="AM63" s="1058"/>
      <c r="AN63" s="1058"/>
      <c r="AO63" s="1058"/>
      <c r="AP63" s="1054">
        <v>7253</v>
      </c>
      <c r="AQ63" s="1054"/>
      <c r="AR63" s="1054"/>
      <c r="AS63" s="1054"/>
      <c r="AT63" s="1054"/>
      <c r="AU63" s="1054">
        <v>1650</v>
      </c>
      <c r="AV63" s="1054"/>
      <c r="AW63" s="1054"/>
      <c r="AX63" s="1054"/>
      <c r="AY63" s="1054"/>
      <c r="AZ63" s="1120"/>
      <c r="BA63" s="1120"/>
      <c r="BB63" s="1120"/>
      <c r="BC63" s="1120"/>
      <c r="BD63" s="1120"/>
      <c r="BE63" s="1055"/>
      <c r="BF63" s="1055"/>
      <c r="BG63" s="1055"/>
      <c r="BH63" s="1055"/>
      <c r="BI63" s="1056"/>
      <c r="BJ63" s="1121" t="s">
        <v>232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399</v>
      </c>
      <c r="AB66" s="1097"/>
      <c r="AC66" s="1097"/>
      <c r="AD66" s="1097"/>
      <c r="AE66" s="1098"/>
      <c r="AF66" s="1102" t="s">
        <v>423</v>
      </c>
      <c r="AG66" s="1103"/>
      <c r="AH66" s="1103"/>
      <c r="AI66" s="1103"/>
      <c r="AJ66" s="1104"/>
      <c r="AK66" s="1096" t="s">
        <v>401</v>
      </c>
      <c r="AL66" s="1091"/>
      <c r="AM66" s="1091"/>
      <c r="AN66" s="1091"/>
      <c r="AO66" s="1092"/>
      <c r="AP66" s="1096" t="s">
        <v>402</v>
      </c>
      <c r="AQ66" s="1097"/>
      <c r="AR66" s="1097"/>
      <c r="AS66" s="1097"/>
      <c r="AT66" s="1098"/>
      <c r="AU66" s="1096" t="s">
        <v>424</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584</v>
      </c>
      <c r="AQ68" s="1077"/>
      <c r="AR68" s="1077"/>
      <c r="AS68" s="1077"/>
      <c r="AT68" s="1077"/>
      <c r="AU68" s="1077" t="s">
        <v>584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131</v>
      </c>
      <c r="R69" s="1066"/>
      <c r="S69" s="1066"/>
      <c r="T69" s="1066"/>
      <c r="U69" s="1066"/>
      <c r="V69" s="1066">
        <v>129</v>
      </c>
      <c r="W69" s="1066"/>
      <c r="X69" s="1066"/>
      <c r="Y69" s="1066"/>
      <c r="Z69" s="1066"/>
      <c r="AA69" s="1066">
        <v>3</v>
      </c>
      <c r="AB69" s="1066"/>
      <c r="AC69" s="1066"/>
      <c r="AD69" s="1066"/>
      <c r="AE69" s="1066"/>
      <c r="AF69" s="1066">
        <v>3</v>
      </c>
      <c r="AG69" s="1066"/>
      <c r="AH69" s="1066"/>
      <c r="AI69" s="1066"/>
      <c r="AJ69" s="1066"/>
      <c r="AK69" s="1066" t="s">
        <v>584</v>
      </c>
      <c r="AL69" s="1066"/>
      <c r="AM69" s="1066"/>
      <c r="AN69" s="1066"/>
      <c r="AO69" s="1066"/>
      <c r="AP69" s="1066" t="s">
        <v>584</v>
      </c>
      <c r="AQ69" s="1066"/>
      <c r="AR69" s="1066"/>
      <c r="AS69" s="1066"/>
      <c r="AT69" s="1066"/>
      <c r="AU69" s="1066" t="s">
        <v>584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106</v>
      </c>
      <c r="R70" s="1066"/>
      <c r="S70" s="1066"/>
      <c r="T70" s="1066"/>
      <c r="U70" s="1066"/>
      <c r="V70" s="1066">
        <v>106</v>
      </c>
      <c r="W70" s="1066"/>
      <c r="X70" s="1066"/>
      <c r="Y70" s="1066"/>
      <c r="Z70" s="1066"/>
      <c r="AA70" s="1066">
        <v>0</v>
      </c>
      <c r="AB70" s="1066"/>
      <c r="AC70" s="1066"/>
      <c r="AD70" s="1066"/>
      <c r="AE70" s="1066"/>
      <c r="AF70" s="1066">
        <v>0</v>
      </c>
      <c r="AG70" s="1066"/>
      <c r="AH70" s="1066"/>
      <c r="AI70" s="1066"/>
      <c r="AJ70" s="1066"/>
      <c r="AK70" s="1066">
        <v>9</v>
      </c>
      <c r="AL70" s="1066"/>
      <c r="AM70" s="1066"/>
      <c r="AN70" s="1066"/>
      <c r="AO70" s="1066"/>
      <c r="AP70" s="1066" t="s">
        <v>584</v>
      </c>
      <c r="AQ70" s="1066"/>
      <c r="AR70" s="1066"/>
      <c r="AS70" s="1066"/>
      <c r="AT70" s="1066"/>
      <c r="AU70" s="1066" t="s">
        <v>584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492</v>
      </c>
      <c r="R71" s="1066"/>
      <c r="S71" s="1066"/>
      <c r="T71" s="1066"/>
      <c r="U71" s="1066"/>
      <c r="V71" s="1066">
        <v>469</v>
      </c>
      <c r="W71" s="1066"/>
      <c r="X71" s="1066"/>
      <c r="Y71" s="1066"/>
      <c r="Z71" s="1066"/>
      <c r="AA71" s="1066">
        <v>9</v>
      </c>
      <c r="AB71" s="1066"/>
      <c r="AC71" s="1066"/>
      <c r="AD71" s="1066"/>
      <c r="AE71" s="1066"/>
      <c r="AF71" s="1066">
        <v>9</v>
      </c>
      <c r="AG71" s="1066"/>
      <c r="AH71" s="1066"/>
      <c r="AI71" s="1066"/>
      <c r="AJ71" s="1066"/>
      <c r="AK71" s="1066" t="s">
        <v>584</v>
      </c>
      <c r="AL71" s="1066"/>
      <c r="AM71" s="1066"/>
      <c r="AN71" s="1066"/>
      <c r="AO71" s="1066"/>
      <c r="AP71" s="1066">
        <v>595</v>
      </c>
      <c r="AQ71" s="1066"/>
      <c r="AR71" s="1066"/>
      <c r="AS71" s="1066"/>
      <c r="AT71" s="1066"/>
      <c r="AU71" s="1066">
        <v>192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104</v>
      </c>
      <c r="R72" s="1066"/>
      <c r="S72" s="1066"/>
      <c r="T72" s="1066"/>
      <c r="U72" s="1066"/>
      <c r="V72" s="1066">
        <v>104</v>
      </c>
      <c r="W72" s="1066"/>
      <c r="X72" s="1066"/>
      <c r="Y72" s="1066"/>
      <c r="Z72" s="1066"/>
      <c r="AA72" s="1066" t="s">
        <v>584</v>
      </c>
      <c r="AB72" s="1066"/>
      <c r="AC72" s="1066"/>
      <c r="AD72" s="1066"/>
      <c r="AE72" s="1066"/>
      <c r="AF72" s="1066" t="s">
        <v>584</v>
      </c>
      <c r="AG72" s="1066"/>
      <c r="AH72" s="1066"/>
      <c r="AI72" s="1066"/>
      <c r="AJ72" s="1066"/>
      <c r="AK72" s="1066" t="s">
        <v>584</v>
      </c>
      <c r="AL72" s="1066"/>
      <c r="AM72" s="1066"/>
      <c r="AN72" s="1066"/>
      <c r="AO72" s="1066"/>
      <c r="AP72" s="1066" t="s">
        <v>584</v>
      </c>
      <c r="AQ72" s="1066"/>
      <c r="AR72" s="1066"/>
      <c r="AS72" s="1066"/>
      <c r="AT72" s="1066"/>
      <c r="AU72" s="1066" t="s">
        <v>584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8</v>
      </c>
      <c r="R73" s="1066"/>
      <c r="S73" s="1066"/>
      <c r="T73" s="1066"/>
      <c r="U73" s="1066"/>
      <c r="V73" s="1066">
        <v>7</v>
      </c>
      <c r="W73" s="1066"/>
      <c r="X73" s="1066"/>
      <c r="Y73" s="1066"/>
      <c r="Z73" s="1066"/>
      <c r="AA73" s="1066">
        <v>1</v>
      </c>
      <c r="AB73" s="1066"/>
      <c r="AC73" s="1066"/>
      <c r="AD73" s="1066"/>
      <c r="AE73" s="1066"/>
      <c r="AF73" s="1066">
        <v>1</v>
      </c>
      <c r="AG73" s="1066"/>
      <c r="AH73" s="1066"/>
      <c r="AI73" s="1066"/>
      <c r="AJ73" s="1066"/>
      <c r="AK73" s="1066" t="s">
        <v>584</v>
      </c>
      <c r="AL73" s="1066"/>
      <c r="AM73" s="1066"/>
      <c r="AN73" s="1066"/>
      <c r="AO73" s="1066"/>
      <c r="AP73" s="1066" t="s">
        <v>584</v>
      </c>
      <c r="AQ73" s="1066"/>
      <c r="AR73" s="1066"/>
      <c r="AS73" s="1066"/>
      <c r="AT73" s="1066"/>
      <c r="AU73" s="1066" t="s">
        <v>584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2">
        <v>58</v>
      </c>
      <c r="R74" s="1066"/>
      <c r="S74" s="1066"/>
      <c r="T74" s="1066"/>
      <c r="U74" s="1066"/>
      <c r="V74" s="1066">
        <v>54</v>
      </c>
      <c r="W74" s="1066"/>
      <c r="X74" s="1066"/>
      <c r="Y74" s="1066"/>
      <c r="Z74" s="1066"/>
      <c r="AA74" s="1066">
        <v>13</v>
      </c>
      <c r="AB74" s="1066"/>
      <c r="AC74" s="1066"/>
      <c r="AD74" s="1066"/>
      <c r="AE74" s="1066"/>
      <c r="AF74" s="1066">
        <v>13</v>
      </c>
      <c r="AG74" s="1066"/>
      <c r="AH74" s="1066"/>
      <c r="AI74" s="1066"/>
      <c r="AJ74" s="1066"/>
      <c r="AK74" s="1066" t="s">
        <v>584</v>
      </c>
      <c r="AL74" s="1066"/>
      <c r="AM74" s="1066"/>
      <c r="AN74" s="1066"/>
      <c r="AO74" s="1066"/>
      <c r="AP74" s="1066">
        <v>0</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3">
        <v>126</v>
      </c>
      <c r="R75" s="1074"/>
      <c r="S75" s="1074"/>
      <c r="T75" s="1074"/>
      <c r="U75" s="1075"/>
      <c r="V75" s="1076">
        <v>123</v>
      </c>
      <c r="W75" s="1074"/>
      <c r="X75" s="1074"/>
      <c r="Y75" s="1074"/>
      <c r="Z75" s="1075"/>
      <c r="AA75" s="1076">
        <v>3</v>
      </c>
      <c r="AB75" s="1074"/>
      <c r="AC75" s="1074"/>
      <c r="AD75" s="1074"/>
      <c r="AE75" s="1075"/>
      <c r="AF75" s="1076">
        <v>3</v>
      </c>
      <c r="AG75" s="1074"/>
      <c r="AH75" s="1074"/>
      <c r="AI75" s="1074"/>
      <c r="AJ75" s="1075"/>
      <c r="AK75" s="1076">
        <v>26</v>
      </c>
      <c r="AL75" s="1074"/>
      <c r="AM75" s="1074"/>
      <c r="AN75" s="1074"/>
      <c r="AO75" s="1075"/>
      <c r="AP75" s="1076" t="s">
        <v>584</v>
      </c>
      <c r="AQ75" s="1074"/>
      <c r="AR75" s="1074"/>
      <c r="AS75" s="1074"/>
      <c r="AT75" s="1075"/>
      <c r="AU75" s="1076" t="s">
        <v>584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593</v>
      </c>
      <c r="C76" s="1070"/>
      <c r="D76" s="1070"/>
      <c r="E76" s="1070"/>
      <c r="F76" s="1070"/>
      <c r="G76" s="1070"/>
      <c r="H76" s="1070"/>
      <c r="I76" s="1070"/>
      <c r="J76" s="1070"/>
      <c r="K76" s="1070"/>
      <c r="L76" s="1070"/>
      <c r="M76" s="1070"/>
      <c r="N76" s="1070"/>
      <c r="O76" s="1070"/>
      <c r="P76" s="1071"/>
      <c r="Q76" s="1073">
        <v>121</v>
      </c>
      <c r="R76" s="1074"/>
      <c r="S76" s="1074"/>
      <c r="T76" s="1074"/>
      <c r="U76" s="1075"/>
      <c r="V76" s="1076">
        <v>112</v>
      </c>
      <c r="W76" s="1074"/>
      <c r="X76" s="1074"/>
      <c r="Y76" s="1074"/>
      <c r="Z76" s="1075"/>
      <c r="AA76" s="1076">
        <v>8</v>
      </c>
      <c r="AB76" s="1074"/>
      <c r="AC76" s="1074"/>
      <c r="AD76" s="1074"/>
      <c r="AE76" s="1075"/>
      <c r="AF76" s="1076">
        <v>8</v>
      </c>
      <c r="AG76" s="1074"/>
      <c r="AH76" s="1074"/>
      <c r="AI76" s="1074"/>
      <c r="AJ76" s="1075"/>
      <c r="AK76" s="1076">
        <v>11</v>
      </c>
      <c r="AL76" s="1074"/>
      <c r="AM76" s="1074"/>
      <c r="AN76" s="1074"/>
      <c r="AO76" s="1075"/>
      <c r="AP76" s="1076" t="s">
        <v>584</v>
      </c>
      <c r="AQ76" s="1074"/>
      <c r="AR76" s="1074"/>
      <c r="AS76" s="1074"/>
      <c r="AT76" s="1075"/>
      <c r="AU76" s="1076" t="s">
        <v>584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594</v>
      </c>
      <c r="C77" s="1070"/>
      <c r="D77" s="1070"/>
      <c r="E77" s="1070"/>
      <c r="F77" s="1070"/>
      <c r="G77" s="1070"/>
      <c r="H77" s="1070"/>
      <c r="I77" s="1070"/>
      <c r="J77" s="1070"/>
      <c r="K77" s="1070"/>
      <c r="L77" s="1070"/>
      <c r="M77" s="1070"/>
      <c r="N77" s="1070"/>
      <c r="O77" s="1070"/>
      <c r="P77" s="1071"/>
      <c r="Q77" s="1073">
        <v>152261</v>
      </c>
      <c r="R77" s="1074"/>
      <c r="S77" s="1074"/>
      <c r="T77" s="1074"/>
      <c r="U77" s="1075"/>
      <c r="V77" s="1076">
        <v>145343</v>
      </c>
      <c r="W77" s="1074"/>
      <c r="X77" s="1074"/>
      <c r="Y77" s="1074"/>
      <c r="Z77" s="1075"/>
      <c r="AA77" s="1076">
        <v>6917</v>
      </c>
      <c r="AB77" s="1074"/>
      <c r="AC77" s="1074"/>
      <c r="AD77" s="1074"/>
      <c r="AE77" s="1075"/>
      <c r="AF77" s="1076">
        <v>6917</v>
      </c>
      <c r="AG77" s="1074"/>
      <c r="AH77" s="1074"/>
      <c r="AI77" s="1074"/>
      <c r="AJ77" s="1075"/>
      <c r="AK77" s="1076">
        <v>20</v>
      </c>
      <c r="AL77" s="1074"/>
      <c r="AM77" s="1074"/>
      <c r="AN77" s="1074"/>
      <c r="AO77" s="1075"/>
      <c r="AP77" s="1076" t="s">
        <v>584</v>
      </c>
      <c r="AQ77" s="1074"/>
      <c r="AR77" s="1074"/>
      <c r="AS77" s="1074"/>
      <c r="AT77" s="1075"/>
      <c r="AU77" s="1076" t="s">
        <v>584</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595</v>
      </c>
      <c r="C78" s="1070"/>
      <c r="D78" s="1070"/>
      <c r="E78" s="1070"/>
      <c r="F78" s="1070"/>
      <c r="G78" s="1070"/>
      <c r="H78" s="1070"/>
      <c r="I78" s="1070"/>
      <c r="J78" s="1070"/>
      <c r="K78" s="1070"/>
      <c r="L78" s="1070"/>
      <c r="M78" s="1070"/>
      <c r="N78" s="1070"/>
      <c r="O78" s="1070"/>
      <c r="P78" s="1071"/>
      <c r="Q78" s="1072">
        <v>2649</v>
      </c>
      <c r="R78" s="1066"/>
      <c r="S78" s="1066"/>
      <c r="T78" s="1066"/>
      <c r="U78" s="1066"/>
      <c r="V78" s="1066">
        <v>2640</v>
      </c>
      <c r="W78" s="1066"/>
      <c r="X78" s="1066"/>
      <c r="Y78" s="1066"/>
      <c r="Z78" s="1066"/>
      <c r="AA78" s="1066">
        <v>9</v>
      </c>
      <c r="AB78" s="1066"/>
      <c r="AC78" s="1066"/>
      <c r="AD78" s="1066"/>
      <c r="AE78" s="1066"/>
      <c r="AF78" s="1066">
        <v>8</v>
      </c>
      <c r="AG78" s="1066"/>
      <c r="AH78" s="1066"/>
      <c r="AI78" s="1066"/>
      <c r="AJ78" s="1066"/>
      <c r="AK78" s="1066">
        <v>111</v>
      </c>
      <c r="AL78" s="1066"/>
      <c r="AM78" s="1066"/>
      <c r="AN78" s="1066"/>
      <c r="AO78" s="1066"/>
      <c r="AP78" s="1066" t="s">
        <v>584</v>
      </c>
      <c r="AQ78" s="1066"/>
      <c r="AR78" s="1066"/>
      <c r="AS78" s="1066"/>
      <c r="AT78" s="1066"/>
      <c r="AU78" s="1066" t="s">
        <v>584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7918</v>
      </c>
      <c r="AG88" s="1054"/>
      <c r="AH88" s="1054"/>
      <c r="AI88" s="1054"/>
      <c r="AJ88" s="1054"/>
      <c r="AK88" s="1058"/>
      <c r="AL88" s="1058"/>
      <c r="AM88" s="1058"/>
      <c r="AN88" s="1058"/>
      <c r="AO88" s="1058"/>
      <c r="AP88" s="1054">
        <v>595</v>
      </c>
      <c r="AQ88" s="1054"/>
      <c r="AR88" s="1054"/>
      <c r="AS88" s="1054"/>
      <c r="AT88" s="1054"/>
      <c r="AU88" s="1054">
        <v>192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52</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306</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306</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306</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901340</v>
      </c>
      <c r="AB110" s="982"/>
      <c r="AC110" s="982"/>
      <c r="AD110" s="982"/>
      <c r="AE110" s="983"/>
      <c r="AF110" s="984">
        <v>933390</v>
      </c>
      <c r="AG110" s="982"/>
      <c r="AH110" s="982"/>
      <c r="AI110" s="982"/>
      <c r="AJ110" s="983"/>
      <c r="AK110" s="984">
        <v>960930</v>
      </c>
      <c r="AL110" s="982"/>
      <c r="AM110" s="982"/>
      <c r="AN110" s="982"/>
      <c r="AO110" s="983"/>
      <c r="AP110" s="985">
        <v>21.7</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12399040</v>
      </c>
      <c r="BR110" s="929"/>
      <c r="BS110" s="929"/>
      <c r="BT110" s="929"/>
      <c r="BU110" s="929"/>
      <c r="BV110" s="929">
        <v>12298841</v>
      </c>
      <c r="BW110" s="929"/>
      <c r="BX110" s="929"/>
      <c r="BY110" s="929"/>
      <c r="BZ110" s="929"/>
      <c r="CA110" s="929">
        <v>13257659</v>
      </c>
      <c r="CB110" s="929"/>
      <c r="CC110" s="929"/>
      <c r="CD110" s="929"/>
      <c r="CE110" s="929"/>
      <c r="CF110" s="953">
        <v>298.89999999999998</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442</v>
      </c>
      <c r="DM110" s="929"/>
      <c r="DN110" s="929"/>
      <c r="DO110" s="929"/>
      <c r="DP110" s="929"/>
      <c r="DQ110" s="929" t="s">
        <v>442</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442</v>
      </c>
      <c r="AG111" s="1010"/>
      <c r="AH111" s="1010"/>
      <c r="AI111" s="1010"/>
      <c r="AJ111" s="1011"/>
      <c r="AK111" s="1012" t="s">
        <v>442</v>
      </c>
      <c r="AL111" s="1010"/>
      <c r="AM111" s="1010"/>
      <c r="AN111" s="1010"/>
      <c r="AO111" s="1011"/>
      <c r="AP111" s="1013" t="s">
        <v>442</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232</v>
      </c>
      <c r="BR111" s="901"/>
      <c r="BS111" s="901"/>
      <c r="BT111" s="901"/>
      <c r="BU111" s="901"/>
      <c r="BV111" s="901" t="s">
        <v>232</v>
      </c>
      <c r="BW111" s="901"/>
      <c r="BX111" s="901"/>
      <c r="BY111" s="901"/>
      <c r="BZ111" s="901"/>
      <c r="CA111" s="901" t="s">
        <v>445</v>
      </c>
      <c r="CB111" s="901"/>
      <c r="CC111" s="901"/>
      <c r="CD111" s="901"/>
      <c r="CE111" s="901"/>
      <c r="CF111" s="962" t="s">
        <v>390</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232</v>
      </c>
      <c r="DH111" s="901"/>
      <c r="DI111" s="901"/>
      <c r="DJ111" s="901"/>
      <c r="DK111" s="901"/>
      <c r="DL111" s="901" t="s">
        <v>232</v>
      </c>
      <c r="DM111" s="901"/>
      <c r="DN111" s="901"/>
      <c r="DO111" s="901"/>
      <c r="DP111" s="901"/>
      <c r="DQ111" s="901" t="s">
        <v>232</v>
      </c>
      <c r="DR111" s="901"/>
      <c r="DS111" s="901"/>
      <c r="DT111" s="901"/>
      <c r="DU111" s="901"/>
      <c r="DV111" s="878" t="s">
        <v>232</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390</v>
      </c>
      <c r="AB112" s="864"/>
      <c r="AC112" s="864"/>
      <c r="AD112" s="864"/>
      <c r="AE112" s="865"/>
      <c r="AF112" s="866" t="s">
        <v>232</v>
      </c>
      <c r="AG112" s="864"/>
      <c r="AH112" s="864"/>
      <c r="AI112" s="864"/>
      <c r="AJ112" s="865"/>
      <c r="AK112" s="866" t="s">
        <v>232</v>
      </c>
      <c r="AL112" s="864"/>
      <c r="AM112" s="864"/>
      <c r="AN112" s="864"/>
      <c r="AO112" s="865"/>
      <c r="AP112" s="911" t="s">
        <v>232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1999497</v>
      </c>
      <c r="BR112" s="901"/>
      <c r="BS112" s="901"/>
      <c r="BT112" s="901"/>
      <c r="BU112" s="901"/>
      <c r="BV112" s="901">
        <v>1820080</v>
      </c>
      <c r="BW112" s="901"/>
      <c r="BX112" s="901"/>
      <c r="BY112" s="901"/>
      <c r="BZ112" s="901"/>
      <c r="CA112" s="901">
        <v>1650090</v>
      </c>
      <c r="CB112" s="901"/>
      <c r="CC112" s="901"/>
      <c r="CD112" s="901"/>
      <c r="CE112" s="901"/>
      <c r="CF112" s="962">
        <v>37.200000000000003</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390</v>
      </c>
      <c r="DM112" s="901"/>
      <c r="DN112" s="901"/>
      <c r="DO112" s="901"/>
      <c r="DP112" s="901"/>
      <c r="DQ112" s="901" t="s">
        <v>390</v>
      </c>
      <c r="DR112" s="901"/>
      <c r="DS112" s="901"/>
      <c r="DT112" s="901"/>
      <c r="DU112" s="901"/>
      <c r="DV112" s="878" t="s">
        <v>232</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68957</v>
      </c>
      <c r="AB113" s="1010"/>
      <c r="AC113" s="1010"/>
      <c r="AD113" s="1010"/>
      <c r="AE113" s="1011"/>
      <c r="AF113" s="1012">
        <v>95150</v>
      </c>
      <c r="AG113" s="1010"/>
      <c r="AH113" s="1010"/>
      <c r="AI113" s="1010"/>
      <c r="AJ113" s="1011"/>
      <c r="AK113" s="1012">
        <v>146390</v>
      </c>
      <c r="AL113" s="1010"/>
      <c r="AM113" s="1010"/>
      <c r="AN113" s="1010"/>
      <c r="AO113" s="1011"/>
      <c r="AP113" s="1013">
        <v>3.3</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207824</v>
      </c>
      <c r="BR113" s="901"/>
      <c r="BS113" s="901"/>
      <c r="BT113" s="901"/>
      <c r="BU113" s="901"/>
      <c r="BV113" s="901">
        <v>200067</v>
      </c>
      <c r="BW113" s="901"/>
      <c r="BX113" s="901"/>
      <c r="BY113" s="901"/>
      <c r="BZ113" s="901"/>
      <c r="CA113" s="901">
        <v>192258</v>
      </c>
      <c r="CB113" s="901"/>
      <c r="CC113" s="901"/>
      <c r="CD113" s="901"/>
      <c r="CE113" s="901"/>
      <c r="CF113" s="962">
        <v>4.3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232</v>
      </c>
      <c r="DH113" s="864"/>
      <c r="DI113" s="864"/>
      <c r="DJ113" s="864"/>
      <c r="DK113" s="865"/>
      <c r="DL113" s="866" t="s">
        <v>232</v>
      </c>
      <c r="DM113" s="864"/>
      <c r="DN113" s="864"/>
      <c r="DO113" s="864"/>
      <c r="DP113" s="865"/>
      <c r="DQ113" s="866" t="s">
        <v>232</v>
      </c>
      <c r="DR113" s="864"/>
      <c r="DS113" s="864"/>
      <c r="DT113" s="864"/>
      <c r="DU113" s="865"/>
      <c r="DV113" s="911" t="s">
        <v>390</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390</v>
      </c>
      <c r="AB114" s="864"/>
      <c r="AC114" s="864"/>
      <c r="AD114" s="864"/>
      <c r="AE114" s="865"/>
      <c r="AF114" s="866" t="s">
        <v>232</v>
      </c>
      <c r="AG114" s="864"/>
      <c r="AH114" s="864"/>
      <c r="AI114" s="864"/>
      <c r="AJ114" s="865"/>
      <c r="AK114" s="866" t="s">
        <v>232</v>
      </c>
      <c r="AL114" s="864"/>
      <c r="AM114" s="864"/>
      <c r="AN114" s="864"/>
      <c r="AO114" s="865"/>
      <c r="AP114" s="911" t="s">
        <v>232</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1160457</v>
      </c>
      <c r="BR114" s="901"/>
      <c r="BS114" s="901"/>
      <c r="BT114" s="901"/>
      <c r="BU114" s="901"/>
      <c r="BV114" s="901">
        <v>1192965</v>
      </c>
      <c r="BW114" s="901"/>
      <c r="BX114" s="901"/>
      <c r="BY114" s="901"/>
      <c r="BZ114" s="901"/>
      <c r="CA114" s="901">
        <v>1129239</v>
      </c>
      <c r="CB114" s="901"/>
      <c r="CC114" s="901"/>
      <c r="CD114" s="901"/>
      <c r="CE114" s="901"/>
      <c r="CF114" s="962">
        <v>25.5</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232</v>
      </c>
      <c r="DH114" s="864"/>
      <c r="DI114" s="864"/>
      <c r="DJ114" s="864"/>
      <c r="DK114" s="865"/>
      <c r="DL114" s="866" t="s">
        <v>232</v>
      </c>
      <c r="DM114" s="864"/>
      <c r="DN114" s="864"/>
      <c r="DO114" s="864"/>
      <c r="DP114" s="865"/>
      <c r="DQ114" s="866" t="s">
        <v>232</v>
      </c>
      <c r="DR114" s="864"/>
      <c r="DS114" s="864"/>
      <c r="DT114" s="864"/>
      <c r="DU114" s="865"/>
      <c r="DV114" s="911" t="s">
        <v>445</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232</v>
      </c>
      <c r="AB115" s="1010"/>
      <c r="AC115" s="1010"/>
      <c r="AD115" s="1010"/>
      <c r="AE115" s="1011"/>
      <c r="AF115" s="1012" t="s">
        <v>390</v>
      </c>
      <c r="AG115" s="1010"/>
      <c r="AH115" s="1010"/>
      <c r="AI115" s="1010"/>
      <c r="AJ115" s="1011"/>
      <c r="AK115" s="1012" t="s">
        <v>390</v>
      </c>
      <c r="AL115" s="1010"/>
      <c r="AM115" s="1010"/>
      <c r="AN115" s="1010"/>
      <c r="AO115" s="1011"/>
      <c r="AP115" s="1013" t="s">
        <v>232</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232</v>
      </c>
      <c r="BR115" s="901"/>
      <c r="BS115" s="901"/>
      <c r="BT115" s="901"/>
      <c r="BU115" s="901"/>
      <c r="BV115" s="901" t="s">
        <v>232</v>
      </c>
      <c r="BW115" s="901"/>
      <c r="BX115" s="901"/>
      <c r="BY115" s="901"/>
      <c r="BZ115" s="901"/>
      <c r="CA115" s="901" t="s">
        <v>232</v>
      </c>
      <c r="CB115" s="901"/>
      <c r="CC115" s="901"/>
      <c r="CD115" s="901"/>
      <c r="CE115" s="901"/>
      <c r="CF115" s="962" t="s">
        <v>232</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232</v>
      </c>
      <c r="DH115" s="864"/>
      <c r="DI115" s="864"/>
      <c r="DJ115" s="864"/>
      <c r="DK115" s="865"/>
      <c r="DL115" s="866" t="s">
        <v>232</v>
      </c>
      <c r="DM115" s="864"/>
      <c r="DN115" s="864"/>
      <c r="DO115" s="864"/>
      <c r="DP115" s="865"/>
      <c r="DQ115" s="866" t="s">
        <v>232</v>
      </c>
      <c r="DR115" s="864"/>
      <c r="DS115" s="864"/>
      <c r="DT115" s="864"/>
      <c r="DU115" s="865"/>
      <c r="DV115" s="911" t="s">
        <v>232</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232</v>
      </c>
      <c r="AB116" s="864"/>
      <c r="AC116" s="864"/>
      <c r="AD116" s="864"/>
      <c r="AE116" s="865"/>
      <c r="AF116" s="866" t="s">
        <v>232</v>
      </c>
      <c r="AG116" s="864"/>
      <c r="AH116" s="864"/>
      <c r="AI116" s="864"/>
      <c r="AJ116" s="865"/>
      <c r="AK116" s="866" t="s">
        <v>445</v>
      </c>
      <c r="AL116" s="864"/>
      <c r="AM116" s="864"/>
      <c r="AN116" s="864"/>
      <c r="AO116" s="865"/>
      <c r="AP116" s="911" t="s">
        <v>445</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390</v>
      </c>
      <c r="BR116" s="901"/>
      <c r="BS116" s="901"/>
      <c r="BT116" s="901"/>
      <c r="BU116" s="901"/>
      <c r="BV116" s="901" t="s">
        <v>232</v>
      </c>
      <c r="BW116" s="901"/>
      <c r="BX116" s="901"/>
      <c r="BY116" s="901"/>
      <c r="BZ116" s="901"/>
      <c r="CA116" s="901" t="s">
        <v>232</v>
      </c>
      <c r="CB116" s="901"/>
      <c r="CC116" s="901"/>
      <c r="CD116" s="901"/>
      <c r="CE116" s="901"/>
      <c r="CF116" s="962" t="s">
        <v>445</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232</v>
      </c>
      <c r="DH116" s="864"/>
      <c r="DI116" s="864"/>
      <c r="DJ116" s="864"/>
      <c r="DK116" s="865"/>
      <c r="DL116" s="866" t="s">
        <v>232</v>
      </c>
      <c r="DM116" s="864"/>
      <c r="DN116" s="864"/>
      <c r="DO116" s="864"/>
      <c r="DP116" s="865"/>
      <c r="DQ116" s="866" t="s">
        <v>232</v>
      </c>
      <c r="DR116" s="864"/>
      <c r="DS116" s="864"/>
      <c r="DT116" s="864"/>
      <c r="DU116" s="865"/>
      <c r="DV116" s="911" t="s">
        <v>390</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970297</v>
      </c>
      <c r="AB117" s="996"/>
      <c r="AC117" s="996"/>
      <c r="AD117" s="996"/>
      <c r="AE117" s="997"/>
      <c r="AF117" s="998">
        <v>1028540</v>
      </c>
      <c r="AG117" s="996"/>
      <c r="AH117" s="996"/>
      <c r="AI117" s="996"/>
      <c r="AJ117" s="997"/>
      <c r="AK117" s="998">
        <v>1107320</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232</v>
      </c>
      <c r="BR117" s="901"/>
      <c r="BS117" s="901"/>
      <c r="BT117" s="901"/>
      <c r="BU117" s="901"/>
      <c r="BV117" s="901" t="s">
        <v>390</v>
      </c>
      <c r="BW117" s="901"/>
      <c r="BX117" s="901"/>
      <c r="BY117" s="901"/>
      <c r="BZ117" s="901"/>
      <c r="CA117" s="901" t="s">
        <v>232</v>
      </c>
      <c r="CB117" s="901"/>
      <c r="CC117" s="901"/>
      <c r="CD117" s="901"/>
      <c r="CE117" s="901"/>
      <c r="CF117" s="962" t="s">
        <v>390</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390</v>
      </c>
      <c r="DH117" s="864"/>
      <c r="DI117" s="864"/>
      <c r="DJ117" s="864"/>
      <c r="DK117" s="865"/>
      <c r="DL117" s="866" t="s">
        <v>390</v>
      </c>
      <c r="DM117" s="864"/>
      <c r="DN117" s="864"/>
      <c r="DO117" s="864"/>
      <c r="DP117" s="865"/>
      <c r="DQ117" s="866" t="s">
        <v>390</v>
      </c>
      <c r="DR117" s="864"/>
      <c r="DS117" s="864"/>
      <c r="DT117" s="864"/>
      <c r="DU117" s="865"/>
      <c r="DV117" s="911" t="s">
        <v>390</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306</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445</v>
      </c>
      <c r="BR118" s="932"/>
      <c r="BS118" s="932"/>
      <c r="BT118" s="932"/>
      <c r="BU118" s="932"/>
      <c r="BV118" s="932" t="s">
        <v>232</v>
      </c>
      <c r="BW118" s="932"/>
      <c r="BX118" s="932"/>
      <c r="BY118" s="932"/>
      <c r="BZ118" s="932"/>
      <c r="CA118" s="932" t="s">
        <v>232</v>
      </c>
      <c r="CB118" s="932"/>
      <c r="CC118" s="932"/>
      <c r="CD118" s="932"/>
      <c r="CE118" s="932"/>
      <c r="CF118" s="962" t="s">
        <v>232</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232</v>
      </c>
      <c r="DH118" s="864"/>
      <c r="DI118" s="864"/>
      <c r="DJ118" s="864"/>
      <c r="DK118" s="865"/>
      <c r="DL118" s="866" t="s">
        <v>445</v>
      </c>
      <c r="DM118" s="864"/>
      <c r="DN118" s="864"/>
      <c r="DO118" s="864"/>
      <c r="DP118" s="865"/>
      <c r="DQ118" s="866" t="s">
        <v>232</v>
      </c>
      <c r="DR118" s="864"/>
      <c r="DS118" s="864"/>
      <c r="DT118" s="864"/>
      <c r="DU118" s="865"/>
      <c r="DV118" s="911" t="s">
        <v>390</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390</v>
      </c>
      <c r="AB119" s="982"/>
      <c r="AC119" s="982"/>
      <c r="AD119" s="982"/>
      <c r="AE119" s="983"/>
      <c r="AF119" s="984" t="s">
        <v>232</v>
      </c>
      <c r="AG119" s="982"/>
      <c r="AH119" s="982"/>
      <c r="AI119" s="982"/>
      <c r="AJ119" s="983"/>
      <c r="AK119" s="984" t="s">
        <v>232</v>
      </c>
      <c r="AL119" s="982"/>
      <c r="AM119" s="982"/>
      <c r="AN119" s="982"/>
      <c r="AO119" s="983"/>
      <c r="AP119" s="985" t="s">
        <v>232</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468</v>
      </c>
      <c r="BP119" s="965"/>
      <c r="BQ119" s="969">
        <v>15766818</v>
      </c>
      <c r="BR119" s="932"/>
      <c r="BS119" s="932"/>
      <c r="BT119" s="932"/>
      <c r="BU119" s="932"/>
      <c r="BV119" s="932">
        <v>15511953</v>
      </c>
      <c r="BW119" s="932"/>
      <c r="BX119" s="932"/>
      <c r="BY119" s="932"/>
      <c r="BZ119" s="932"/>
      <c r="CA119" s="932">
        <v>16229246</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232</v>
      </c>
      <c r="DH119" s="847"/>
      <c r="DI119" s="847"/>
      <c r="DJ119" s="847"/>
      <c r="DK119" s="848"/>
      <c r="DL119" s="849" t="s">
        <v>390</v>
      </c>
      <c r="DM119" s="847"/>
      <c r="DN119" s="847"/>
      <c r="DO119" s="847"/>
      <c r="DP119" s="848"/>
      <c r="DQ119" s="849" t="s">
        <v>232</v>
      </c>
      <c r="DR119" s="847"/>
      <c r="DS119" s="847"/>
      <c r="DT119" s="847"/>
      <c r="DU119" s="848"/>
      <c r="DV119" s="935" t="s">
        <v>232</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232</v>
      </c>
      <c r="AB120" s="864"/>
      <c r="AC120" s="864"/>
      <c r="AD120" s="864"/>
      <c r="AE120" s="865"/>
      <c r="AF120" s="866" t="s">
        <v>232</v>
      </c>
      <c r="AG120" s="864"/>
      <c r="AH120" s="864"/>
      <c r="AI120" s="864"/>
      <c r="AJ120" s="865"/>
      <c r="AK120" s="866" t="s">
        <v>232</v>
      </c>
      <c r="AL120" s="864"/>
      <c r="AM120" s="864"/>
      <c r="AN120" s="864"/>
      <c r="AO120" s="865"/>
      <c r="AP120" s="911" t="s">
        <v>232</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4335714</v>
      </c>
      <c r="BR120" s="929"/>
      <c r="BS120" s="929"/>
      <c r="BT120" s="929"/>
      <c r="BU120" s="929"/>
      <c r="BV120" s="929">
        <v>4371415</v>
      </c>
      <c r="BW120" s="929"/>
      <c r="BX120" s="929"/>
      <c r="BY120" s="929"/>
      <c r="BZ120" s="929"/>
      <c r="CA120" s="929">
        <v>4243581</v>
      </c>
      <c r="CB120" s="929"/>
      <c r="CC120" s="929"/>
      <c r="CD120" s="929"/>
      <c r="CE120" s="929"/>
      <c r="CF120" s="953">
        <v>95.7</v>
      </c>
      <c r="CG120" s="954"/>
      <c r="CH120" s="954"/>
      <c r="CI120" s="954"/>
      <c r="CJ120" s="954"/>
      <c r="CK120" s="955" t="s">
        <v>472</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1214094</v>
      </c>
      <c r="DH120" s="929"/>
      <c r="DI120" s="929"/>
      <c r="DJ120" s="929"/>
      <c r="DK120" s="929"/>
      <c r="DL120" s="929">
        <v>1080854</v>
      </c>
      <c r="DM120" s="929"/>
      <c r="DN120" s="929"/>
      <c r="DO120" s="929"/>
      <c r="DP120" s="929"/>
      <c r="DQ120" s="929">
        <v>954045</v>
      </c>
      <c r="DR120" s="929"/>
      <c r="DS120" s="929"/>
      <c r="DT120" s="929"/>
      <c r="DU120" s="929"/>
      <c r="DV120" s="930">
        <v>21.5</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232</v>
      </c>
      <c r="AB121" s="864"/>
      <c r="AC121" s="864"/>
      <c r="AD121" s="864"/>
      <c r="AE121" s="865"/>
      <c r="AF121" s="866" t="s">
        <v>390</v>
      </c>
      <c r="AG121" s="864"/>
      <c r="AH121" s="864"/>
      <c r="AI121" s="864"/>
      <c r="AJ121" s="865"/>
      <c r="AK121" s="866" t="s">
        <v>390</v>
      </c>
      <c r="AL121" s="864"/>
      <c r="AM121" s="864"/>
      <c r="AN121" s="864"/>
      <c r="AO121" s="865"/>
      <c r="AP121" s="911" t="s">
        <v>232</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1443</v>
      </c>
      <c r="BR121" s="901"/>
      <c r="BS121" s="901"/>
      <c r="BT121" s="901"/>
      <c r="BU121" s="901"/>
      <c r="BV121" s="901">
        <v>1443</v>
      </c>
      <c r="BW121" s="901"/>
      <c r="BX121" s="901"/>
      <c r="BY121" s="901"/>
      <c r="BZ121" s="901"/>
      <c r="CA121" s="901">
        <v>1443</v>
      </c>
      <c r="CB121" s="901"/>
      <c r="CC121" s="901"/>
      <c r="CD121" s="901"/>
      <c r="CE121" s="901"/>
      <c r="CF121" s="962">
        <v>0</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653981</v>
      </c>
      <c r="DH121" s="901"/>
      <c r="DI121" s="901"/>
      <c r="DJ121" s="901"/>
      <c r="DK121" s="901"/>
      <c r="DL121" s="901">
        <v>626384</v>
      </c>
      <c r="DM121" s="901"/>
      <c r="DN121" s="901"/>
      <c r="DO121" s="901"/>
      <c r="DP121" s="901"/>
      <c r="DQ121" s="901">
        <v>601576</v>
      </c>
      <c r="DR121" s="901"/>
      <c r="DS121" s="901"/>
      <c r="DT121" s="901"/>
      <c r="DU121" s="901"/>
      <c r="DV121" s="878">
        <v>13.6</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232</v>
      </c>
      <c r="AB122" s="864"/>
      <c r="AC122" s="864"/>
      <c r="AD122" s="864"/>
      <c r="AE122" s="865"/>
      <c r="AF122" s="866" t="s">
        <v>390</v>
      </c>
      <c r="AG122" s="864"/>
      <c r="AH122" s="864"/>
      <c r="AI122" s="864"/>
      <c r="AJ122" s="865"/>
      <c r="AK122" s="866" t="s">
        <v>232</v>
      </c>
      <c r="AL122" s="864"/>
      <c r="AM122" s="864"/>
      <c r="AN122" s="864"/>
      <c r="AO122" s="865"/>
      <c r="AP122" s="911" t="s">
        <v>390</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9646333</v>
      </c>
      <c r="BR122" s="932"/>
      <c r="BS122" s="932"/>
      <c r="BT122" s="932"/>
      <c r="BU122" s="932"/>
      <c r="BV122" s="932">
        <v>9565207</v>
      </c>
      <c r="BW122" s="932"/>
      <c r="BX122" s="932"/>
      <c r="BY122" s="932"/>
      <c r="BZ122" s="932"/>
      <c r="CA122" s="932">
        <v>10788081</v>
      </c>
      <c r="CB122" s="932"/>
      <c r="CC122" s="932"/>
      <c r="CD122" s="932"/>
      <c r="CE122" s="932"/>
      <c r="CF122" s="933">
        <v>243.2</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125181</v>
      </c>
      <c r="DH122" s="901"/>
      <c r="DI122" s="901"/>
      <c r="DJ122" s="901"/>
      <c r="DK122" s="901"/>
      <c r="DL122" s="901">
        <v>109049</v>
      </c>
      <c r="DM122" s="901"/>
      <c r="DN122" s="901"/>
      <c r="DO122" s="901"/>
      <c r="DP122" s="901"/>
      <c r="DQ122" s="901">
        <v>92458</v>
      </c>
      <c r="DR122" s="901"/>
      <c r="DS122" s="901"/>
      <c r="DT122" s="901"/>
      <c r="DU122" s="901"/>
      <c r="DV122" s="878">
        <v>2.1</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232</v>
      </c>
      <c r="AB123" s="864"/>
      <c r="AC123" s="864"/>
      <c r="AD123" s="864"/>
      <c r="AE123" s="865"/>
      <c r="AF123" s="866" t="s">
        <v>232</v>
      </c>
      <c r="AG123" s="864"/>
      <c r="AH123" s="864"/>
      <c r="AI123" s="864"/>
      <c r="AJ123" s="865"/>
      <c r="AK123" s="866" t="s">
        <v>232</v>
      </c>
      <c r="AL123" s="864"/>
      <c r="AM123" s="864"/>
      <c r="AN123" s="864"/>
      <c r="AO123" s="865"/>
      <c r="AP123" s="911" t="s">
        <v>232</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476</v>
      </c>
      <c r="BP123" s="965"/>
      <c r="BQ123" s="919">
        <v>13983490</v>
      </c>
      <c r="BR123" s="920"/>
      <c r="BS123" s="920"/>
      <c r="BT123" s="920"/>
      <c r="BU123" s="920"/>
      <c r="BV123" s="920">
        <v>13938065</v>
      </c>
      <c r="BW123" s="920"/>
      <c r="BX123" s="920"/>
      <c r="BY123" s="920"/>
      <c r="BZ123" s="920"/>
      <c r="CA123" s="920">
        <v>15033105</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v>6241</v>
      </c>
      <c r="DH123" s="864"/>
      <c r="DI123" s="864"/>
      <c r="DJ123" s="864"/>
      <c r="DK123" s="865"/>
      <c r="DL123" s="866">
        <v>3793</v>
      </c>
      <c r="DM123" s="864"/>
      <c r="DN123" s="864"/>
      <c r="DO123" s="864"/>
      <c r="DP123" s="865"/>
      <c r="DQ123" s="866">
        <v>2011</v>
      </c>
      <c r="DR123" s="864"/>
      <c r="DS123" s="864"/>
      <c r="DT123" s="864"/>
      <c r="DU123" s="865"/>
      <c r="DV123" s="911">
        <v>0</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390</v>
      </c>
      <c r="AB124" s="864"/>
      <c r="AC124" s="864"/>
      <c r="AD124" s="864"/>
      <c r="AE124" s="865"/>
      <c r="AF124" s="866" t="s">
        <v>390</v>
      </c>
      <c r="AG124" s="864"/>
      <c r="AH124" s="864"/>
      <c r="AI124" s="864"/>
      <c r="AJ124" s="865"/>
      <c r="AK124" s="866" t="s">
        <v>390</v>
      </c>
      <c r="AL124" s="864"/>
      <c r="AM124" s="864"/>
      <c r="AN124" s="864"/>
      <c r="AO124" s="865"/>
      <c r="AP124" s="911" t="s">
        <v>390</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42.1</v>
      </c>
      <c r="BR124" s="918"/>
      <c r="BS124" s="918"/>
      <c r="BT124" s="918"/>
      <c r="BU124" s="918"/>
      <c r="BV124" s="918">
        <v>37.5</v>
      </c>
      <c r="BW124" s="918"/>
      <c r="BX124" s="918"/>
      <c r="BY124" s="918"/>
      <c r="BZ124" s="918"/>
      <c r="CA124" s="918">
        <v>26.9</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480</v>
      </c>
      <c r="DH124" s="847"/>
      <c r="DI124" s="847"/>
      <c r="DJ124" s="847"/>
      <c r="DK124" s="848"/>
      <c r="DL124" s="849" t="s">
        <v>480</v>
      </c>
      <c r="DM124" s="847"/>
      <c r="DN124" s="847"/>
      <c r="DO124" s="847"/>
      <c r="DP124" s="848"/>
      <c r="DQ124" s="849" t="s">
        <v>480</v>
      </c>
      <c r="DR124" s="847"/>
      <c r="DS124" s="847"/>
      <c r="DT124" s="847"/>
      <c r="DU124" s="848"/>
      <c r="DV124" s="935" t="s">
        <v>480</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480</v>
      </c>
      <c r="AB125" s="864"/>
      <c r="AC125" s="864"/>
      <c r="AD125" s="864"/>
      <c r="AE125" s="865"/>
      <c r="AF125" s="866" t="s">
        <v>480</v>
      </c>
      <c r="AG125" s="864"/>
      <c r="AH125" s="864"/>
      <c r="AI125" s="864"/>
      <c r="AJ125" s="865"/>
      <c r="AK125" s="866" t="s">
        <v>480</v>
      </c>
      <c r="AL125" s="864"/>
      <c r="AM125" s="864"/>
      <c r="AN125" s="864"/>
      <c r="AO125" s="865"/>
      <c r="AP125" s="911" t="s">
        <v>480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480</v>
      </c>
      <c r="DH125" s="929"/>
      <c r="DI125" s="929"/>
      <c r="DJ125" s="929"/>
      <c r="DK125" s="929"/>
      <c r="DL125" s="929" t="s">
        <v>480</v>
      </c>
      <c r="DM125" s="929"/>
      <c r="DN125" s="929"/>
      <c r="DO125" s="929"/>
      <c r="DP125" s="929"/>
      <c r="DQ125" s="929" t="s">
        <v>480</v>
      </c>
      <c r="DR125" s="929"/>
      <c r="DS125" s="929"/>
      <c r="DT125" s="929"/>
      <c r="DU125" s="929"/>
      <c r="DV125" s="930" t="s">
        <v>480</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480</v>
      </c>
      <c r="AB126" s="864"/>
      <c r="AC126" s="864"/>
      <c r="AD126" s="864"/>
      <c r="AE126" s="865"/>
      <c r="AF126" s="866" t="s">
        <v>480</v>
      </c>
      <c r="AG126" s="864"/>
      <c r="AH126" s="864"/>
      <c r="AI126" s="864"/>
      <c r="AJ126" s="865"/>
      <c r="AK126" s="866" t="s">
        <v>480</v>
      </c>
      <c r="AL126" s="864"/>
      <c r="AM126" s="864"/>
      <c r="AN126" s="864"/>
      <c r="AO126" s="865"/>
      <c r="AP126" s="911" t="s">
        <v>480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480</v>
      </c>
      <c r="DH126" s="901"/>
      <c r="DI126" s="901"/>
      <c r="DJ126" s="901"/>
      <c r="DK126" s="901"/>
      <c r="DL126" s="901" t="s">
        <v>480</v>
      </c>
      <c r="DM126" s="901"/>
      <c r="DN126" s="901"/>
      <c r="DO126" s="901"/>
      <c r="DP126" s="901"/>
      <c r="DQ126" s="901" t="s">
        <v>480</v>
      </c>
      <c r="DR126" s="901"/>
      <c r="DS126" s="901"/>
      <c r="DT126" s="901"/>
      <c r="DU126" s="901"/>
      <c r="DV126" s="878" t="s">
        <v>480</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480</v>
      </c>
      <c r="AB127" s="864"/>
      <c r="AC127" s="864"/>
      <c r="AD127" s="864"/>
      <c r="AE127" s="865"/>
      <c r="AF127" s="866" t="s">
        <v>480</v>
      </c>
      <c r="AG127" s="864"/>
      <c r="AH127" s="864"/>
      <c r="AI127" s="864"/>
      <c r="AJ127" s="865"/>
      <c r="AK127" s="866" t="s">
        <v>480</v>
      </c>
      <c r="AL127" s="864"/>
      <c r="AM127" s="864"/>
      <c r="AN127" s="864"/>
      <c r="AO127" s="865"/>
      <c r="AP127" s="911" t="s">
        <v>480</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480</v>
      </c>
      <c r="DH127" s="901"/>
      <c r="DI127" s="901"/>
      <c r="DJ127" s="901"/>
      <c r="DK127" s="901"/>
      <c r="DL127" s="901" t="s">
        <v>480</v>
      </c>
      <c r="DM127" s="901"/>
      <c r="DN127" s="901"/>
      <c r="DO127" s="901"/>
      <c r="DP127" s="901"/>
      <c r="DQ127" s="901" t="s">
        <v>480</v>
      </c>
      <c r="DR127" s="901"/>
      <c r="DS127" s="901"/>
      <c r="DT127" s="901"/>
      <c r="DU127" s="901"/>
      <c r="DV127" s="878" t="s">
        <v>480</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1144</v>
      </c>
      <c r="AB128" s="885"/>
      <c r="AC128" s="885"/>
      <c r="AD128" s="885"/>
      <c r="AE128" s="886"/>
      <c r="AF128" s="887">
        <v>237</v>
      </c>
      <c r="AG128" s="885"/>
      <c r="AH128" s="885"/>
      <c r="AI128" s="885"/>
      <c r="AJ128" s="886"/>
      <c r="AK128" s="887">
        <v>359</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493</v>
      </c>
      <c r="BG128" s="871"/>
      <c r="BH128" s="871"/>
      <c r="BI128" s="871"/>
      <c r="BJ128" s="871"/>
      <c r="BK128" s="871"/>
      <c r="BL128" s="894"/>
      <c r="BM128" s="870">
        <v>14.89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495</v>
      </c>
      <c r="DH128" s="875"/>
      <c r="DI128" s="875"/>
      <c r="DJ128" s="875"/>
      <c r="DK128" s="875"/>
      <c r="DL128" s="875" t="s">
        <v>480</v>
      </c>
      <c r="DM128" s="875"/>
      <c r="DN128" s="875"/>
      <c r="DO128" s="875"/>
      <c r="DP128" s="875"/>
      <c r="DQ128" s="875" t="s">
        <v>496</v>
      </c>
      <c r="DR128" s="875"/>
      <c r="DS128" s="875"/>
      <c r="DT128" s="875"/>
      <c r="DU128" s="875"/>
      <c r="DV128" s="876" t="s">
        <v>496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4902177</v>
      </c>
      <c r="AB129" s="864"/>
      <c r="AC129" s="864"/>
      <c r="AD129" s="864"/>
      <c r="AE129" s="865"/>
      <c r="AF129" s="866">
        <v>4893424</v>
      </c>
      <c r="AG129" s="864"/>
      <c r="AH129" s="864"/>
      <c r="AI129" s="864"/>
      <c r="AJ129" s="865"/>
      <c r="AK129" s="866">
        <v>5176192</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480</v>
      </c>
      <c r="BG129" s="854"/>
      <c r="BH129" s="854"/>
      <c r="BI129" s="854"/>
      <c r="BJ129" s="854"/>
      <c r="BK129" s="854"/>
      <c r="BL129" s="855"/>
      <c r="BM129" s="853">
        <v>19.89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673876</v>
      </c>
      <c r="AB130" s="864"/>
      <c r="AC130" s="864"/>
      <c r="AD130" s="864"/>
      <c r="AE130" s="865"/>
      <c r="AF130" s="866">
        <v>699689</v>
      </c>
      <c r="AG130" s="864"/>
      <c r="AH130" s="864"/>
      <c r="AI130" s="864"/>
      <c r="AJ130" s="865"/>
      <c r="AK130" s="866">
        <v>741128</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7.6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4228301</v>
      </c>
      <c r="AB131" s="847"/>
      <c r="AC131" s="847"/>
      <c r="AD131" s="847"/>
      <c r="AE131" s="848"/>
      <c r="AF131" s="849">
        <v>4193735</v>
      </c>
      <c r="AG131" s="847"/>
      <c r="AH131" s="847"/>
      <c r="AI131" s="847"/>
      <c r="AJ131" s="848"/>
      <c r="AK131" s="849">
        <v>4435064</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26.9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6.9833486310000001</v>
      </c>
      <c r="AB132" s="827"/>
      <c r="AC132" s="827"/>
      <c r="AD132" s="827"/>
      <c r="AE132" s="828"/>
      <c r="AF132" s="829">
        <v>7.8358313060000002</v>
      </c>
      <c r="AG132" s="827"/>
      <c r="AH132" s="827"/>
      <c r="AI132" s="827"/>
      <c r="AJ132" s="828"/>
      <c r="AK132" s="829">
        <v>8.2486521049999997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6.4</v>
      </c>
      <c r="AB133" s="806"/>
      <c r="AC133" s="806"/>
      <c r="AD133" s="806"/>
      <c r="AE133" s="807"/>
      <c r="AF133" s="805">
        <v>6.7</v>
      </c>
      <c r="AG133" s="806"/>
      <c r="AH133" s="806"/>
      <c r="AI133" s="806"/>
      <c r="AJ133" s="807"/>
      <c r="AK133" s="805">
        <v>7.6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7tLA6x/nXpZ2lkAolnk6k3TUIL7Hu6uO2Na93+9Mt4YbKbDXRhxxp3EOJfoLI18C7YpMovQD1upkDFN059Lvw==" saltValue="WEFZGMTjDPUYiqW2AHN9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H7JJohE/UUmqOQALduk+msOAbqKPavx6GLz0FSq4/EiO7E/DqQoeHD82FIDyRS3/pyKuI3sUweVa7vkUMyyhw==" saltValue="rMgfLTn8WqOeMcdYtzVQ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g+snfYhrSC7uOo6CMudvsYo4p9Xsj4w3K3CjH4M0NNUmy+rMr0fyXmviJtmxql47D3MUVsGsdvedOMHygLZ2Q==" saltValue="PBORcqGrkTGTrV3oKrXL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1728792</v>
      </c>
      <c r="AP9" s="314">
        <v>118354</v>
      </c>
      <c r="AQ9" s="315">
        <v>105491</v>
      </c>
      <c r="AR9" s="316">
        <v>12.2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56858</v>
      </c>
      <c r="AP10" s="317">
        <v>3893</v>
      </c>
      <c r="AQ10" s="318">
        <v>15011</v>
      </c>
      <c r="AR10" s="319">
        <v>-74.099999999999994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142085</v>
      </c>
      <c r="AP11" s="317">
        <v>9727</v>
      </c>
      <c r="AQ11" s="318">
        <v>1542</v>
      </c>
      <c r="AR11" s="319">
        <v>530.79999999999995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76211</v>
      </c>
      <c r="AP13" s="317">
        <v>5217</v>
      </c>
      <c r="AQ13" s="318">
        <v>4603</v>
      </c>
      <c r="AR13" s="319">
        <v>13.3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29965</v>
      </c>
      <c r="AP14" s="317">
        <v>2051</v>
      </c>
      <c r="AQ14" s="318">
        <v>2567</v>
      </c>
      <c r="AR14" s="319">
        <v>-20.100000000000001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-141543</v>
      </c>
      <c r="AP15" s="317">
        <v>-9690</v>
      </c>
      <c r="AQ15" s="318">
        <v>-8232</v>
      </c>
      <c r="AR15" s="319">
        <v>17.7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1892368</v>
      </c>
      <c r="AP16" s="317">
        <v>129552</v>
      </c>
      <c r="AQ16" s="318">
        <v>121006</v>
      </c>
      <c r="AR16" s="319">
        <v>7.1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13.14</v>
      </c>
      <c r="AP21" s="331">
        <v>10.65</v>
      </c>
      <c r="AQ21" s="332">
        <v>2.4900000000000002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98.1</v>
      </c>
      <c r="AP22" s="336">
        <v>96.6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960930</v>
      </c>
      <c r="AP32" s="345">
        <v>65786</v>
      </c>
      <c r="AQ32" s="346">
        <v>57338</v>
      </c>
      <c r="AR32" s="347">
        <v>14.7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146390</v>
      </c>
      <c r="AP35" s="345">
        <v>10022</v>
      </c>
      <c r="AQ35" s="346">
        <v>15348</v>
      </c>
      <c r="AR35" s="347">
        <v>-34.700000000000003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t="s">
        <v>519</v>
      </c>
      <c r="AP36" s="345" t="s">
        <v>519</v>
      </c>
      <c r="AQ36" s="346">
        <v>3535</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t="s">
        <v>519</v>
      </c>
      <c r="AP37" s="345" t="s">
        <v>519</v>
      </c>
      <c r="AQ37" s="346">
        <v>572</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6</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-359</v>
      </c>
      <c r="AP39" s="345">
        <v>-25</v>
      </c>
      <c r="AQ39" s="346">
        <v>-3451</v>
      </c>
      <c r="AR39" s="347">
        <v>-99.3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-741128</v>
      </c>
      <c r="AP40" s="345">
        <v>-50738</v>
      </c>
      <c r="AQ40" s="346">
        <v>-50518</v>
      </c>
      <c r="AR40" s="347">
        <v>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365833</v>
      </c>
      <c r="AP41" s="345">
        <v>25045</v>
      </c>
      <c r="AQ41" s="346">
        <v>22830</v>
      </c>
      <c r="AR41" s="347">
        <v>9.6999999999999993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828116</v>
      </c>
      <c r="AN51" s="367">
        <v>51832</v>
      </c>
      <c r="AO51" s="368">
        <v>-26.8</v>
      </c>
      <c r="AP51" s="369">
        <v>67293</v>
      </c>
      <c r="AQ51" s="370">
        <v>-3.1</v>
      </c>
      <c r="AR51" s="371">
        <v>-23.7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528495</v>
      </c>
      <c r="AN52" s="375">
        <v>33078</v>
      </c>
      <c r="AO52" s="376">
        <v>-27.1</v>
      </c>
      <c r="AP52" s="377">
        <v>35076</v>
      </c>
      <c r="AQ52" s="378">
        <v>-8.1999999999999993</v>
      </c>
      <c r="AR52" s="379">
        <v>-18.899999999999999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575750</v>
      </c>
      <c r="AN53" s="367">
        <v>36985</v>
      </c>
      <c r="AO53" s="368">
        <v>-28.6</v>
      </c>
      <c r="AP53" s="369">
        <v>67343</v>
      </c>
      <c r="AQ53" s="370">
        <v>0.1</v>
      </c>
      <c r="AR53" s="371">
        <v>-28.7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358824</v>
      </c>
      <c r="AN54" s="375">
        <v>23050</v>
      </c>
      <c r="AO54" s="376">
        <v>-30.3</v>
      </c>
      <c r="AP54" s="377">
        <v>32865</v>
      </c>
      <c r="AQ54" s="378">
        <v>-6.3</v>
      </c>
      <c r="AR54" s="379">
        <v>-24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1669668</v>
      </c>
      <c r="AN55" s="367">
        <v>109580</v>
      </c>
      <c r="AO55" s="368">
        <v>196.3</v>
      </c>
      <c r="AP55" s="369">
        <v>73475</v>
      </c>
      <c r="AQ55" s="370">
        <v>9.1</v>
      </c>
      <c r="AR55" s="371">
        <v>187.2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1452556</v>
      </c>
      <c r="AN56" s="375">
        <v>95331</v>
      </c>
      <c r="AO56" s="376">
        <v>313.60000000000002</v>
      </c>
      <c r="AP56" s="377">
        <v>43072</v>
      </c>
      <c r="AQ56" s="378">
        <v>31.1</v>
      </c>
      <c r="AR56" s="379">
        <v>282.5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858830</v>
      </c>
      <c r="AN57" s="367">
        <v>57624</v>
      </c>
      <c r="AO57" s="368">
        <v>-47.4</v>
      </c>
      <c r="AP57" s="369">
        <v>87464</v>
      </c>
      <c r="AQ57" s="370">
        <v>19</v>
      </c>
      <c r="AR57" s="371">
        <v>-66.400000000000006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743282</v>
      </c>
      <c r="AN58" s="375">
        <v>49871</v>
      </c>
      <c r="AO58" s="376">
        <v>-47.7</v>
      </c>
      <c r="AP58" s="377">
        <v>47479</v>
      </c>
      <c r="AQ58" s="378">
        <v>10.199999999999999</v>
      </c>
      <c r="AR58" s="379">
        <v>-57.9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1806143</v>
      </c>
      <c r="AN59" s="367">
        <v>123649</v>
      </c>
      <c r="AO59" s="368">
        <v>114.6</v>
      </c>
      <c r="AP59" s="369">
        <v>117234</v>
      </c>
      <c r="AQ59" s="370">
        <v>34</v>
      </c>
      <c r="AR59" s="371">
        <v>80.599999999999994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1569248</v>
      </c>
      <c r="AN60" s="375">
        <v>107431</v>
      </c>
      <c r="AO60" s="376">
        <v>115.4</v>
      </c>
      <c r="AP60" s="377">
        <v>59796</v>
      </c>
      <c r="AQ60" s="378">
        <v>25.9</v>
      </c>
      <c r="AR60" s="379">
        <v>89.5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1147701</v>
      </c>
      <c r="AN61" s="382">
        <v>75934</v>
      </c>
      <c r="AO61" s="383">
        <v>41.6</v>
      </c>
      <c r="AP61" s="384">
        <v>82562</v>
      </c>
      <c r="AQ61" s="385">
        <v>11.8</v>
      </c>
      <c r="AR61" s="371">
        <v>29.8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930481</v>
      </c>
      <c r="AN62" s="375">
        <v>61752</v>
      </c>
      <c r="AO62" s="376">
        <v>64.8</v>
      </c>
      <c r="AP62" s="377">
        <v>43658</v>
      </c>
      <c r="AQ62" s="378">
        <v>10.5</v>
      </c>
      <c r="AR62" s="379">
        <v>54.3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PS4iOlxs0e6JcPWi8ZWnxa5MOX80EyH8Jf/TOOOByvohVURoX//HievXihqVR0jm2vQF+rZhqxzoDn/Br5RgQ==" saltValue="oxtsnE2oybhNYZ/2XbgV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tBfhSWZW3d//NwmoXWVnTGI56e0+yTqhYqPhApPDdqmwBS5EPACSG2soQoeOcJAfZkEWUTke3RZY6SP+Twm49Q==" saltValue="sf7T+vJAgCs5UzoYVglz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2vASUFQZHAWOiFfUxO/21HYQephYJ7f8gDuubrxbWmPCXiUOQPZf22SNycsgvIE8OqWldEJNhS0pdV8ctSrpuQ==" saltValue="nWkTx7AdsUl+0TRLigqV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21.29</v>
      </c>
      <c r="G47" s="12">
        <v>20.39</v>
      </c>
      <c r="H47" s="12">
        <v>18.920000000000002</v>
      </c>
      <c r="I47" s="12">
        <v>19.98</v>
      </c>
      <c r="J47" s="13">
        <v>17.920000000000002</v>
      </c>
    </row>
    <row r="48" spans="2:10" ht="57.75" customHeight="1" x14ac:dyDescent="0.15">
      <c r="B48" s="14"/>
      <c r="C48" s="1240" t="s">
        <v>4</v>
      </c>
      <c r="D48" s="1240"/>
      <c r="E48" s="1241"/>
      <c r="F48" s="15">
        <v>3.34</v>
      </c>
      <c r="G48" s="16">
        <v>1.42</v>
      </c>
      <c r="H48" s="16">
        <v>2.06</v>
      </c>
      <c r="I48" s="16">
        <v>2.99</v>
      </c>
      <c r="J48" s="17">
        <v>1.26</v>
      </c>
    </row>
    <row r="49" spans="2:10" ht="57.75" customHeight="1" thickBot="1" x14ac:dyDescent="0.2">
      <c r="B49" s="18"/>
      <c r="C49" s="1242" t="s">
        <v>5</v>
      </c>
      <c r="D49" s="1242"/>
      <c r="E49" s="1243"/>
      <c r="F49" s="19">
        <v>0.77</v>
      </c>
      <c r="G49" s="20" t="s">
        <v>565</v>
      </c>
      <c r="H49" s="20" t="s">
        <v>566</v>
      </c>
      <c r="I49" s="20">
        <v>1.95</v>
      </c>
      <c r="J49" s="21" t="s">
        <v>567</v>
      </c>
    </row>
    <row r="50" spans="2:10" ht="13.5" customHeight="1" x14ac:dyDescent="0.15"/>
  </sheetData>
  <sheetProtection algorithmName="SHA-512" hashValue="AVR8f2eWJIvrMedeYJNs9KzWCli+SWEuyqWeRnRU5W1uYN3vZEvSRzd2zpjERRQDO6xruGOShQuRiscf32T9ZQ==" saltValue="FtujmB5TIYX8/4nq1aC2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2022-03-10T00:00:35Z</cp:lastPrinted>
  <dcterms:created xsi:type="dcterms:W3CDTF">2022-02-02T06:16:30Z</dcterms:created>
  <dcterms:modified xsi:type="dcterms:W3CDTF">2022-09-27T02:16:33Z</dcterms:modified>
  <cp:category/>
</cp:coreProperties>
</file>