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O39" i="9"/>
  <c r="BW39" i="9"/>
  <c r="BE39" i="9"/>
  <c r="AM39" i="9"/>
  <c r="U39" i="9"/>
  <c r="BW38" i="9"/>
  <c r="AM38" i="9"/>
  <c r="U38" i="9"/>
  <c r="AM37"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C40" i="9" s="1"/>
  <c r="U34" i="9"/>
  <c r="U35" i="9" s="1"/>
  <c r="U36" i="9" s="1"/>
  <c r="U37" i="9" s="1"/>
  <c r="AM34" i="9" l="1"/>
  <c r="AM35" i="9" l="1"/>
  <c r="BE34" i="9"/>
  <c r="BE35" i="9" s="1"/>
  <c r="BE36" i="9" s="1"/>
  <c r="BE37" i="9" s="1"/>
  <c r="BE38" i="9" s="1"/>
  <c r="BW34" i="9" l="1"/>
  <c r="BW35" i="9" s="1"/>
  <c r="BW36" i="9" s="1"/>
  <c r="BW37" i="9" s="1"/>
  <c r="CO34" i="9" l="1"/>
  <c r="CO35" i="9" s="1"/>
  <c r="CO36" i="9" s="1"/>
  <c r="CO37" i="9" s="1"/>
  <c r="CO38" i="9" s="1"/>
</calcChain>
</file>

<file path=xl/sharedStrings.xml><?xml version="1.0" encoding="utf-8"?>
<sst xmlns="http://schemas.openxmlformats.org/spreadsheetml/2006/main" count="1051" uniqueCount="587">
  <si>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</si>
  <si>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</si>
  <si>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</si>
  <si>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</si>
  <si>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</si>
  <si>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</si>
  <si>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</si>
  <si>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</si>
  <si>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</si>
  <si>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</si>
  <si>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</si>
  <si>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</si>
  <si>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</si>
  <si>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</si>
  <si>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</si>
  <si>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</si>
  <si>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</si>
  <si>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</si>
  <si>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</si>
  <si>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</si>
  <si>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</si>
  <si>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</si>
  <si>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</si>
  <si>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</si>
  <si>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</si>
  <si>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</si>
  <si>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</si>
  <si>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</si>
  <si>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</si>
  <si>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</si>
  <si>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</si>
  <si>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</si>
  <si>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</si>
  <si>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</si>
  <si>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</si>
  <si>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</si>
  <si>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</si>
  <si>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</si>
  <si>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</si>
  <si>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</si>
  <si>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</si>
  <si>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</si>
  <si>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</si>
  <si>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</si>
  <si>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</si>
  <si>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</si>
  <si>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</si>
  <si>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</si>
  <si>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</si>
  <si>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</si>
  <si>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</si>
  <si>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</si>
  <si>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</si>
  <si>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</si>
  <si>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</si>
  <si>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</si>
  <si>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</si>
  <si>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</si>
  <si>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</si>
  <si>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</si>
  <si>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</si>
  <si>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</si>
  <si>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</si>
  <si>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</si>
  <si>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</si>
  <si>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</si>
  <si>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</si>
  <si>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</si>
  <si>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</si>
  <si>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</si>
  <si>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</si>
  <si>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</si>
  <si>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</si>
  <si>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</si>
  <si>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</si>
  <si>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</si>
  <si>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</si>
  <si>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</si>
  <si>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</si>
  <si>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</si>
  <si>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</si>
  <si>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</si>
  <si>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和歌山市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</si>
  <si>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</si>
  <si>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</si>
  <si>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</si>
  <si>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</si>
  <si>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</si>
  <si>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</si>
  <si>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</si>
  <si>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</si>
  <si>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</si>
  <si>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</si>
  <si>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</si>
  <si>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</si>
  <si>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</si>
  <si>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</si>
  <si>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</si>
  <si>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</si>
  <si>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</si>
  <si>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</si>
  <si>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</si>
  <si>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</si>
  <si>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</si>
  <si>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</si>
  <si>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</si>
  <si>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</si>
  <si>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</si>
  <si>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</si>
  <si>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</si>
  <si>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</si>
  <si>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</si>
  <si>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</si>
  <si>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</si>
  <si>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</si>
  <si>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</si>
  <si>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</si>
  <si>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</si>
  <si>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</si>
  <si>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</si>
  <si>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</si>
  <si>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</si>
  <si>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</si>
  <si>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</si>
  <si>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</si>
  <si>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</si>
  <si>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</si>
  <si>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</si>
  <si>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</si>
  <si>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</si>
  <si>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</si>
  <si>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</si>
  <si>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</si>
  <si>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</si>
  <si>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</si>
  <si>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</si>
  <si>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</si>
  <si>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土地造成事業特別会計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</si>
  <si>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</si>
  <si>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</si>
  <si>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</si>
  <si>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</si>
  <si>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</si>
  <si>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</si>
  <si>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</si>
  <si>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</si>
  <si>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</si>
  <si>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</si>
  <si>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</si>
  <si>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</si>
  <si>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</si>
  <si>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</si>
  <si>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</si>
  <si>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</si>
  <si>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</si>
  <si>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</si>
  <si>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</si>
  <si>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</si>
  <si>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</si>
  <si>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</si>
  <si>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</si>
  <si>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</si>
  <si>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</si>
  <si>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</si>
  <si>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</si>
  <si>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</si>
  <si>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</si>
  <si>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</si>
  <si>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</si>
  <si>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</si>
  <si>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</si>
  <si>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</si>
  <si>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</si>
  <si>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</si>
  <si>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</si>
  <si>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</si>
  <si>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</si>
  <si>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</si>
  <si>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</si>
  <si>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</si>
  <si>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</si>
  <si>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</si>
  <si>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</si>
  <si>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</si>
  <si>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</si>
  <si>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</si>
  <si>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</si>
  <si>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</si>
  <si>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</si>
  <si>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</si>
  <si>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</si>
  <si>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</si>
  <si>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</si>
  <si>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</si>
  <si>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</si>
  <si>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</si>
  <si>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</si>
  <si>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和歌山県和歌山市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</si>
  <si>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</si>
  <si>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</si>
  <si>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</si>
  <si>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</si>
  <si>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</si>
  <si>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</si>
  <si>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</si>
  <si>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</si>
  <si>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</si>
  <si>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</si>
  <si>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</si>
  <si>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</si>
  <si>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</si>
  <si>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</si>
  <si>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</si>
  <si>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</si>
  <si>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</si>
  <si>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</si>
  <si>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</si>
  <si>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</si>
  <si>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</si>
  <si>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</si>
  <si>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</si>
  <si>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</si>
  <si>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</si>
  <si>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</si>
  <si>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</si>
  <si>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</si>
  <si>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</si>
  <si>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</si>
  <si>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</si>
  <si>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</si>
  <si>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</si>
  <si>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</si>
  <si>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</si>
  <si>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</si>
  <si>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</si>
  <si>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</si>
  <si>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</si>
  <si>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</si>
  <si>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</si>
  <si>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</si>
  <si>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</si>
  <si>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</si>
  <si>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</si>
  <si>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</si>
  <si>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</si>
  <si>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</si>
  <si>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</si>
  <si>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</si>
  <si>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</si>
  <si>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</si>
  <si>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</si>
  <si>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</si>
  <si>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</si>
  <si>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</si>
  <si>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</si>
  <si>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</si>
  <si>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</si>
  <si>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</si>
  <si>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</si>
  <si>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</si>
  <si>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</si>
  <si>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</si>
  <si>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</si>
  <si>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</si>
  <si>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</si>
  <si>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</si>
  <si>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</si>
  <si>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</si>
  <si>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</si>
  <si>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</si>
  <si>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</si>
  <si>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</si>
  <si>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</si>
  <si>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</si>
  <si>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</si>
  <si>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</si>
  <si>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</si>
  <si>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</si>
  <si>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</si>
  <si>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</si>
  <si>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</si>
  <si>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</si>
  <si>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</si>
  <si>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</si>
  <si>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</si>
  <si>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</si>
  <si>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</si>
  <si>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</si>
  <si>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</si>
  <si>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</si>
  <si>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</si>
  <si>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</si>
  <si>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</si>
  <si>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</si>
  <si>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</si>
  <si>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</si>
  <si>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</si>
  <si>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</si>
  <si>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</si>
  <si>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</si>
  <si>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</si>
  <si>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</si>
  <si>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</si>
  <si>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</si>
  <si>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</si>
  <si>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</si>
  <si>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</si>
  <si>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</si>
  <si>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</si>
  <si>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</si>
  <si>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</si>
  <si>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</si>
  <si>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</si>
  <si>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</si>
  <si>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</si>
  <si>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</si>
  <si>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</si>
  <si>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</si>
  <si>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</si>
  <si>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</si>
  <si>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</si>
  <si>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</si>
  <si>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</si>
  <si>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</si>
  <si>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</si>
  <si>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</si>
  <si>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</si>
  <si>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</si>
  <si>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</si>
  <si>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</si>
  <si>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</si>
  <si>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</si>
  <si>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</si>
  <si>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</si>
  <si>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</si>
  <si>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</si>
  <si>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</si>
  <si>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</si>
  <si>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</si>
  <si>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</si>
  <si>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</si>
  <si>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</si>
  <si>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</si>
  <si>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</si>
  <si>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</si>
  <si>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</si>
  <si>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</si>
  <si>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和歌山県和歌山市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</si>
  <si>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</si>
  <si>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</si>
  <si>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</si>
  <si>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</si>
  <si>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</si>
  <si>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</si>
  <si>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</si>
  <si>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</si>
  <si>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</si>
  <si>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</si>
  <si>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</si>
  <si>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</si>
  <si>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</si>
  <si>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</si>
  <si>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</si>
  <si>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</si>
  <si>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</si>
  <si>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</si>
  <si>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</si>
  <si>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</si>
  <si>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</si>
  <si>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住宅改修資金貸付事業特別会計</t>
    <phoneticPr fontId="5"/>
  </si>
  <si>
    <t>住宅新築資金貸付事業特別会計</t>
    <phoneticPr fontId="5"/>
  </si>
  <si>
    <t>宅地取得資金貸付事業特別会計</t>
    <phoneticPr fontId="5"/>
  </si>
  <si>
    <t>母子父子寡婦福祉資金貸付事業特別会計</t>
    <phoneticPr fontId="5"/>
  </si>
  <si>
    <t>街路用地先行取得事業特別会計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</si>
  <si>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</si>
  <si>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</si>
  <si>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</si>
  <si>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</si>
  <si>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</si>
  <si>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</si>
  <si>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</si>
  <si>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</si>
  <si>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</si>
  <si>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</si>
  <si>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</si>
  <si>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</si>
  <si>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</si>
  <si>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</si>
  <si>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</si>
  <si>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</si>
  <si>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駐車場管理事業特別会計</t>
    <phoneticPr fontId="5"/>
  </si>
  <si>
    <t>水道事業会計</t>
    <phoneticPr fontId="5"/>
  </si>
  <si>
    <t>法適用企業</t>
    <phoneticPr fontId="5"/>
  </si>
  <si>
    <t>工業用水道事業会計</t>
    <phoneticPr fontId="5"/>
  </si>
  <si>
    <t>卸売市場事業特別会計</t>
    <phoneticPr fontId="5"/>
  </si>
  <si>
    <t>法非適用企業</t>
    <phoneticPr fontId="5"/>
  </si>
  <si>
    <t>下水道事業特別会計</t>
    <phoneticPr fontId="5"/>
  </si>
  <si>
    <t>農業集落排水事業特別会計</t>
    <phoneticPr fontId="5"/>
  </si>
  <si>
    <t>漁業集落排水事業特別会計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</si>
  <si>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</si>
  <si>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</si>
  <si>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</si>
  <si>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</si>
  <si>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</si>
  <si>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</si>
  <si>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</si>
  <si>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</si>
  <si>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</si>
  <si>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</si>
  <si>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</si>
  <si>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</si>
  <si>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</si>
  <si>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</si>
  <si>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</si>
  <si>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</si>
  <si>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</si>
  <si>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</si>
  <si>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</si>
  <si>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</si>
  <si>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</si>
  <si>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</si>
  <si>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</si>
  <si>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</si>
  <si>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</si>
  <si>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</si>
  <si>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</si>
  <si>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</si>
  <si>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</si>
  <si>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</si>
  <si>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</si>
  <si>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</si>
  <si>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</si>
  <si>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</si>
  <si>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</si>
  <si>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</si>
  <si>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</si>
  <si>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</si>
  <si>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</si>
  <si>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</si>
  <si>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</si>
  <si>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</si>
  <si>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</si>
  <si>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</si>
  <si>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</si>
  <si>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</si>
  <si>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</si>
  <si>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</si>
  <si>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</si>
  <si>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</si>
  <si>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</si>
  <si>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</si>
  <si>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</si>
  <si>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</si>
  <si>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</si>
  <si>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</si>
  <si>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</si>
  <si>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</si>
  <si>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</si>
  <si>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</si>
  <si>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</si>
  <si>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</si>
  <si>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</si>
  <si>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</si>
  <si>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</si>
  <si>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</si>
  <si>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</si>
  <si>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</si>
  <si>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</si>
  <si>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</si>
  <si>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</si>
  <si>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</si>
  <si>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</si>
  <si>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</si>
  <si>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</si>
  <si>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</si>
  <si>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</si>
  <si>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</si>
  <si>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</si>
  <si>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</si>
  <si>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</si>
  <si>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</si>
  <si>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</si>
  <si>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</si>
  <si>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</si>
  <si>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</si>
  <si>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</si>
  <si>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</si>
  <si>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</si>
  <si>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</si>
  <si>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</si>
  <si>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</si>
  <si>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</si>
  <si>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</si>
  <si>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</si>
  <si>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</si>
  <si>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</si>
  <si>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</si>
  <si>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</si>
  <si>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</si>
  <si>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</si>
  <si>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</si>
  <si>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</si>
  <si>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</si>
  <si>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</si>
  <si>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</si>
  <si>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</si>
  <si>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</si>
  <si>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</si>
  <si>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</si>
  <si>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</si>
  <si>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</si>
  <si>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</si>
  <si>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</si>
  <si>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</si>
  <si>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</si>
  <si>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</si>
  <si>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</si>
  <si>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</si>
  <si>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</si>
  <si>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</si>
  <si>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</si>
  <si>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</si>
  <si>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</si>
  <si>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</si>
  <si>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</si>
  <si>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</si>
  <si>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</si>
  <si>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</si>
  <si>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</si>
  <si>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</si>
  <si>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</si>
  <si>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</si>
  <si>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</si>
  <si>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</si>
  <si>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</si>
  <si>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1.07</t>
  </si>
  <si>
    <t>▲ 0.84</t>
  </si>
  <si>
    <t>駐車場管理事業特別会計</t>
  </si>
  <si>
    <t>▲ 2.46</t>
  </si>
  <si>
    <t>▲ 2.55</t>
  </si>
  <si>
    <t>▲ 2.59</t>
  </si>
  <si>
    <t>▲ 2.41</t>
  </si>
  <si>
    <t>土地造成事業特別会計</t>
  </si>
  <si>
    <t>▲ 0.57</t>
  </si>
  <si>
    <t>▲ 1.37</t>
  </si>
  <si>
    <t>▲ 1.60</t>
  </si>
  <si>
    <t>▲ 1.45</t>
  </si>
  <si>
    <t>▲ 1.24</t>
  </si>
  <si>
    <t>住宅新築資金貸付事業特別会計</t>
  </si>
  <si>
    <t>▲ 0.83</t>
  </si>
  <si>
    <t>▲ 0.85</t>
  </si>
  <si>
    <t>宅地取得資金貸付事業特別会計</t>
  </si>
  <si>
    <t>▲ 0.34</t>
  </si>
  <si>
    <t>▲ 0.35</t>
  </si>
  <si>
    <t>▲ 0.36</t>
  </si>
  <si>
    <t>住宅改修資金貸付事業特別会計</t>
  </si>
  <si>
    <t>▲ 0.11</t>
  </si>
  <si>
    <t>▲ 0.10</t>
  </si>
  <si>
    <t>▲ 0.09</t>
  </si>
  <si>
    <t>▲ 0.08</t>
  </si>
  <si>
    <t>工業用水道事業会計</t>
  </si>
  <si>
    <t>水道事業会計</t>
  </si>
  <si>
    <t>国民健康保険事業特別会計</t>
  </si>
  <si>
    <t>その他会計（赤字）</t>
  </si>
  <si>
    <t>その他会計（黒字）</t>
  </si>
  <si>
    <t>和歌山市中小企業勤労者福祉サービスセンター</t>
    <rPh sb="0" eb="4">
      <t>ワカヤマシ</t>
    </rPh>
    <rPh sb="4" eb="6">
      <t>チュウショウ</t>
    </rPh>
    <rPh sb="6" eb="8">
      <t>キギョウ</t>
    </rPh>
    <rPh sb="8" eb="11">
      <t>キンロウシャ</t>
    </rPh>
    <rPh sb="11" eb="13">
      <t>フクシ</t>
    </rPh>
    <phoneticPr fontId="2"/>
  </si>
  <si>
    <t>ぶらくり</t>
    <phoneticPr fontId="2"/>
  </si>
  <si>
    <t>和歌山市清掃</t>
    <rPh sb="0" eb="4">
      <t>ワカヤマシ</t>
    </rPh>
    <rPh sb="4" eb="6">
      <t>セイソウ</t>
    </rPh>
    <phoneticPr fontId="2"/>
  </si>
  <si>
    <t>和歌山市文化スポーツ振興財団</t>
    <rPh sb="0" eb="4">
      <t>ワカヤマシ</t>
    </rPh>
    <rPh sb="4" eb="6">
      <t>ブンカ</t>
    </rPh>
    <rPh sb="10" eb="12">
      <t>シンコウ</t>
    </rPh>
    <rPh sb="12" eb="14">
      <t>ザイダン</t>
    </rPh>
    <phoneticPr fontId="2"/>
  </si>
  <si>
    <t>和歌山市地域地場産業振興センター</t>
    <rPh sb="0" eb="4">
      <t>ワカヤマシ</t>
    </rPh>
    <rPh sb="4" eb="6">
      <t>チイキ</t>
    </rPh>
    <rPh sb="6" eb="8">
      <t>ジバ</t>
    </rPh>
    <rPh sb="8" eb="10">
      <t>サンギョウ</t>
    </rPh>
    <rPh sb="10" eb="12">
      <t>シンコウ</t>
    </rPh>
    <phoneticPr fontId="2"/>
  </si>
  <si>
    <t>和歌山地方税回収機構（一般会計）</t>
    <rPh sb="0" eb="3">
      <t>ワカヤマ</t>
    </rPh>
    <rPh sb="3" eb="6">
      <t>チホウゼイ</t>
    </rPh>
    <rPh sb="6" eb="8">
      <t>カイシュウ</t>
    </rPh>
    <rPh sb="8" eb="10">
      <t>キコウ</t>
    </rPh>
    <rPh sb="11" eb="13">
      <t>イッパン</t>
    </rPh>
    <rPh sb="13" eb="15">
      <t>カイケイ</t>
    </rPh>
    <phoneticPr fontId="2"/>
  </si>
  <si>
    <t>和歌山県後期高齢者医療広域連合（一般会計）</t>
    <rPh sb="0" eb="4">
      <t>ワカヤマケン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</si>
  <si>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和歌山県後期高齢者医療広域連合（特別会計）</t>
    <rPh sb="0" eb="4">
      <t>ワカヤマケン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</si>
  <si>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和歌山県住宅新築資金等貸付金回収管理組合（一般会計）</t>
    <rPh sb="0" eb="3">
      <t>ワカヤマ</t>
    </rPh>
    <rPh sb="3" eb="4">
      <t>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rPh sb="21" eb="23">
      <t>イッパン</t>
    </rPh>
    <rPh sb="23" eb="2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</si>
  <si>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</si>
  <si>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</si>
  <si>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</si>
  <si>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</si>
  <si>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</si>
  <si>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</si>
  <si>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</si>
  <si>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</si>
  <si>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</si>
  <si>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</si>
  <si>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比率ともに、類似団体平均値とは大きな剥離がある。当市の経年比較においては、将来負担比率はＨ２４年度から逓減し、137.0ポイントから108.4ポイントへ減少している。これは、特別会計の市債残高の減少や基金の増加等が要因となっている。しかし、類似団体と比較すると高い比率となっているため、主に下水道、土地造成事業の市債残高の減少等を引き続き図る必要がある。
実質公債比率については、Ｈ24年度の11.5ポイントから概ね横ばいであり、類似団体と比較しても高い水準である。公共施設マネジメント計画や立地適正化計画等において、公共施設の適正な管理を行いながら、起債の新規発行のコントロールを図る必要がある。</t>
    <rPh sb="0" eb="2">
      <t>ショウライ</t>
    </rPh>
    <rPh sb="2" eb="4">
      <t>フタン</t>
    </rPh>
    <rPh sb="4" eb="6">
      <t>ヒリツ</t>
    </rPh>
    <rPh sb="7" eb="9">
      <t>ジッシツ</t>
    </rPh>
    <rPh sb="9" eb="11">
      <t>コウサイ</t>
    </rPh>
    <rPh sb="11" eb="13">
      <t>ヒリツ</t>
    </rPh>
    <rPh sb="17" eb="19">
      <t>ルイジ</t>
    </rPh>
    <rPh sb="19" eb="21">
      <t>ダンタイ</t>
    </rPh>
    <rPh sb="21" eb="24">
      <t>ヘイキンチ</t>
    </rPh>
    <rPh sb="26" eb="27">
      <t>オオ</t>
    </rPh>
    <rPh sb="29" eb="31">
      <t>ハクリ</t>
    </rPh>
    <rPh sb="35" eb="37">
      <t>トウシ</t>
    </rPh>
    <rPh sb="38" eb="40">
      <t>ケイネン</t>
    </rPh>
    <rPh sb="40" eb="42">
      <t>ヒカク</t>
    </rPh>
    <rPh sb="48" eb="50">
      <t>ショウライ</t>
    </rPh>
    <rPh sb="50" eb="52">
      <t>フタン</t>
    </rPh>
    <rPh sb="52" eb="54">
      <t>ヒリツ</t>
    </rPh>
    <rPh sb="58" eb="60">
      <t>ネンド</t>
    </rPh>
    <rPh sb="62" eb="64">
      <t>テイゲン</t>
    </rPh>
    <rPh sb="87" eb="89">
      <t>ゲンショウ</t>
    </rPh>
    <rPh sb="98" eb="100">
      <t>トクベツ</t>
    </rPh>
    <rPh sb="100" eb="102">
      <t>カイケイ</t>
    </rPh>
    <rPh sb="103" eb="104">
      <t>シ</t>
    </rPh>
    <rPh sb="104" eb="105">
      <t>サイ</t>
    </rPh>
    <rPh sb="105" eb="107">
      <t>ザンダカ</t>
    </rPh>
    <rPh sb="108" eb="110">
      <t>ゲンショウ</t>
    </rPh>
    <rPh sb="111" eb="113">
      <t>キキン</t>
    </rPh>
    <rPh sb="114" eb="116">
      <t>ゾウカ</t>
    </rPh>
    <rPh sb="116" eb="117">
      <t>トウ</t>
    </rPh>
    <rPh sb="118" eb="120">
      <t>ヨウイン</t>
    </rPh>
    <rPh sb="131" eb="133">
      <t>ルイジ</t>
    </rPh>
    <rPh sb="133" eb="135">
      <t>ダンタイ</t>
    </rPh>
    <rPh sb="136" eb="138">
      <t>ヒカク</t>
    </rPh>
    <rPh sb="141" eb="142">
      <t>タカ</t>
    </rPh>
    <rPh sb="143" eb="145">
      <t>ヒリツ</t>
    </rPh>
    <rPh sb="154" eb="155">
      <t>オモ</t>
    </rPh>
    <rPh sb="156" eb="159">
      <t>ゲスイドウ</t>
    </rPh>
    <rPh sb="160" eb="162">
      <t>トチ</t>
    </rPh>
    <rPh sb="162" eb="164">
      <t>ゾウセイ</t>
    </rPh>
    <rPh sb="164" eb="166">
      <t>ジギョウ</t>
    </rPh>
    <rPh sb="167" eb="169">
      <t>シサイ</t>
    </rPh>
    <rPh sb="169" eb="171">
      <t>ザンダカ</t>
    </rPh>
    <rPh sb="172" eb="174">
      <t>ゲンショウ</t>
    </rPh>
    <rPh sb="174" eb="175">
      <t>トウ</t>
    </rPh>
    <rPh sb="176" eb="177">
      <t>ヒ</t>
    </rPh>
    <rPh sb="178" eb="179">
      <t>ツヅ</t>
    </rPh>
    <rPh sb="180" eb="181">
      <t>ハカ</t>
    </rPh>
    <rPh sb="182" eb="184">
      <t>ヒツヨウ</t>
    </rPh>
    <rPh sb="189" eb="191">
      <t>ジッシツ</t>
    </rPh>
    <rPh sb="191" eb="193">
      <t>コウサイ</t>
    </rPh>
    <rPh sb="193" eb="195">
      <t>ヒリツ</t>
    </rPh>
    <rPh sb="204" eb="206">
      <t>ネンド</t>
    </rPh>
    <rPh sb="217" eb="218">
      <t>オオム</t>
    </rPh>
    <rPh sb="219" eb="220">
      <t>ヨコ</t>
    </rPh>
    <rPh sb="226" eb="228">
      <t>ルイジ</t>
    </rPh>
    <rPh sb="228" eb="230">
      <t>ダンタイ</t>
    </rPh>
    <rPh sb="231" eb="233">
      <t>ヒカク</t>
    </rPh>
    <rPh sb="236" eb="237">
      <t>タカ</t>
    </rPh>
    <rPh sb="238" eb="240">
      <t>スイジュン</t>
    </rPh>
    <rPh sb="244" eb="246">
      <t>コウキョウ</t>
    </rPh>
    <rPh sb="246" eb="248">
      <t>シセツ</t>
    </rPh>
    <rPh sb="254" eb="256">
      <t>ケイカク</t>
    </rPh>
    <rPh sb="257" eb="259">
      <t>リッチ</t>
    </rPh>
    <rPh sb="259" eb="262">
      <t>テキセイカ</t>
    </rPh>
    <rPh sb="262" eb="264">
      <t>ケイカク</t>
    </rPh>
    <rPh sb="264" eb="265">
      <t>トウ</t>
    </rPh>
    <rPh sb="270" eb="272">
      <t>コウキョウ</t>
    </rPh>
    <rPh sb="272" eb="274">
      <t>シセツ</t>
    </rPh>
    <rPh sb="275" eb="277">
      <t>テキセイ</t>
    </rPh>
    <rPh sb="278" eb="280">
      <t>カンリ</t>
    </rPh>
    <rPh sb="281" eb="282">
      <t>オコナ</t>
    </rPh>
    <rPh sb="287" eb="289">
      <t>キサイ</t>
    </rPh>
    <rPh sb="290" eb="292">
      <t>シンキ</t>
    </rPh>
    <rPh sb="292" eb="294">
      <t>ハッコウ</t>
    </rPh>
    <rPh sb="302" eb="303">
      <t>ハカ</t>
    </rPh>
    <rPh sb="304" eb="306">
      <t>ヒツヨウ</t>
    </rPh>
    <phoneticPr fontId="26"/>
  </si>
  <si>
    <t>有形固定資産減価償却率</t>
    <phoneticPr fontId="5"/>
  </si>
  <si>
    <t>類似団体に比べて、将来負担比率、減価償却率ともに高い状況にある。将来負担比率においては、徐々に下がってきているが、減価償却率は微増となっている。公共施設マネジメント計画に基づき、適正に施設の更新を行う必要があるが、起債残高等を注視しつつ、健全な財政運営を行う。</t>
    <rPh sb="0" eb="2">
      <t>ルイジ</t>
    </rPh>
    <rPh sb="2" eb="4">
      <t>ダンタイ</t>
    </rPh>
    <rPh sb="5" eb="6">
      <t>クラ</t>
    </rPh>
    <rPh sb="9" eb="11">
      <t>ショウライ</t>
    </rPh>
    <rPh sb="11" eb="13">
      <t>フタン</t>
    </rPh>
    <rPh sb="13" eb="15">
      <t>ヒリツ</t>
    </rPh>
    <rPh sb="16" eb="18">
      <t>ゲンカ</t>
    </rPh>
    <rPh sb="18" eb="20">
      <t>ショウキャク</t>
    </rPh>
    <rPh sb="20" eb="21">
      <t>リツ</t>
    </rPh>
    <rPh sb="24" eb="25">
      <t>タカ</t>
    </rPh>
    <rPh sb="26" eb="28">
      <t>ジョウキョウ</t>
    </rPh>
    <rPh sb="32" eb="34">
      <t>ショウライ</t>
    </rPh>
    <rPh sb="34" eb="36">
      <t>フタン</t>
    </rPh>
    <rPh sb="36" eb="38">
      <t>ヒリツ</t>
    </rPh>
    <rPh sb="44" eb="46">
      <t>ジョジョ</t>
    </rPh>
    <rPh sb="47" eb="48">
      <t>サ</t>
    </rPh>
    <rPh sb="57" eb="59">
      <t>ゲンカ</t>
    </rPh>
    <rPh sb="59" eb="61">
      <t>ショウキャク</t>
    </rPh>
    <rPh sb="61" eb="62">
      <t>リツ</t>
    </rPh>
    <rPh sb="63" eb="65">
      <t>ビゾウ</t>
    </rPh>
    <rPh sb="72" eb="74">
      <t>コウキョウ</t>
    </rPh>
    <rPh sb="74" eb="76">
      <t>シセツ</t>
    </rPh>
    <rPh sb="82" eb="84">
      <t>ケイカク</t>
    </rPh>
    <rPh sb="85" eb="86">
      <t>モト</t>
    </rPh>
    <rPh sb="89" eb="91">
      <t>テキセイ</t>
    </rPh>
    <rPh sb="92" eb="94">
      <t>シセツ</t>
    </rPh>
    <rPh sb="95" eb="97">
      <t>コウシン</t>
    </rPh>
    <rPh sb="98" eb="99">
      <t>オコナ</t>
    </rPh>
    <rPh sb="100" eb="102">
      <t>ヒツヨウ</t>
    </rPh>
    <rPh sb="107" eb="109">
      <t>キサイ</t>
    </rPh>
    <rPh sb="109" eb="111">
      <t>ザンダカ</t>
    </rPh>
    <rPh sb="111" eb="112">
      <t>トウ</t>
    </rPh>
    <rPh sb="113" eb="115">
      <t>チュウシ</t>
    </rPh>
    <rPh sb="119" eb="121">
      <t>ケンゼン</t>
    </rPh>
    <rPh sb="122" eb="124">
      <t>ザイセイ</t>
    </rPh>
    <rPh sb="124" eb="126">
      <t>ウンエイ</t>
    </rPh>
    <rPh sb="127" eb="128">
      <t>オコナ</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</si>
</sst>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xmlns:c16r2="http://schemas.microsoft.com/office/drawing/2015/06/chart">
            <c:ext xmlns:c16="http://schemas.microsoft.com/office/drawing/2014/chart" uri="{C3380CC4-5D6E-409C-BE32-E72D297353CC}">
              <c16:uniqueId val="{00000000-F657-435C-BE68-EA5E639F8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21247</c:v>
                </c:pt>
                <c:pt idx="1">
                  <c:v>39558</c:v>
                </c:pt>
                <c:pt idx="2">
                  <c:v>48539</c:v>
                </c:pt>
                <c:pt idx="3">
                  <c:v>43129</c:v>
                </c:pt>
                <c:pt idx="4">
                  <c:v>42811</c:v>
                </c:pt>
              </c:numCache>
            </c:numRef>
          </c:val>
          <c:smooth val="0"/>
          <c:extLst xmlns:c16r2="http://schemas.microsoft.com/office/drawing/2015/06/chart">
            <c:ext xmlns:c16="http://schemas.microsoft.com/office/drawing/2014/chart" uri="{C3380CC4-5D6E-409C-BE32-E72D297353CC}">
              <c16:uniqueId val="{00000001-F657-435C-BE68-EA5E639F8553}"/>
            </c:ext>
          </c:extLst>
        </c:ser>
        <c:dLbls>
          <c:showLegendKey val="0"/>
          <c:showVal val="0"/>
          <c:showCatName val="0"/>
          <c:showSerName val="0"/>
          <c:showPercent val="0"/>
          <c:showBubbleSize val="0"/>
        </c:dLbls>
        <c:marker val="1"/>
        <c:smooth val="0"/>
        <c:axId val="155706112"/>
        <c:axId val="155708032"/>
      </c:lineChart>
      <c:catAx>
        <c:axId val="155706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08032"/>
        <c:crosses val="autoZero"/>
        <c:auto val="1"/>
        <c:lblAlgn val="ctr"/>
        <c:lblOffset val="100"/>
        <c:tickLblSkip val="1"/>
        <c:tickMarkSkip val="1"/>
        <c:noMultiLvlLbl val="0"/>
      </c:catAx>
      <c:valAx>
        <c:axId val="1557080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70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0.67</c:v>
                </c:pt>
                <c:pt idx="1">
                  <c:v>1.99</c:v>
                </c:pt>
                <c:pt idx="2">
                  <c:v>0.56000000000000005</c:v>
                </c:pt>
                <c:pt idx="3">
                  <c:v>0.72</c:v>
                </c:pt>
                <c:pt idx="4">
                  <c:v>0.25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11.52</c:v>
                </c:pt>
                <c:pt idx="1">
                  <c:v>12.41</c:v>
                </c:pt>
                <c:pt idx="2">
                  <c:v>12.68</c:v>
                </c:pt>
                <c:pt idx="3">
                  <c:v>11.72</c:v>
                </c:pt>
                <c:pt idx="4">
                  <c:v>19.149999999999999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5264128"/>
        <c:axId val="155266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0.55000000000000004</c:v>
                </c:pt>
                <c:pt idx="1">
                  <c:v>2.2999999999999998</c:v>
                </c:pt>
                <c:pt idx="2">
                  <c:v>-1.07</c:v>
                </c:pt>
                <c:pt idx="3">
                  <c:v>-0.84</c:v>
                </c:pt>
                <c:pt idx="4">
                  <c:v>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5264128"/>
        <c:axId val="155266048"/>
      </c:lineChart>
      <c:catAx>
        <c:axId val="15526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266048"/>
        <c:crosses val="autoZero"/>
        <c:auto val="1"/>
        <c:lblAlgn val="ctr"/>
        <c:lblOffset val="100"/>
        <c:tickLblSkip val="1"/>
        <c:tickMarkSkip val="1"/>
        <c:noMultiLvlLbl val="0"/>
      </c:catAx>
      <c:valAx>
        <c:axId val="15526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26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2.42</c:v>
                </c:pt>
                <c:pt idx="2">
                  <c:v>#N/A</c:v>
                </c:pt>
                <c:pt idx="3">
                  <c:v>3.97</c:v>
                </c:pt>
                <c:pt idx="4">
                  <c:v>#N/A</c:v>
                </c:pt>
                <c:pt idx="5">
                  <c:v>2.85</c:v>
                </c:pt>
                <c:pt idx="6">
                  <c:v>#N/A</c:v>
                </c:pt>
                <c:pt idx="7">
                  <c:v>2.6</c:v>
                </c:pt>
                <c:pt idx="8">
                  <c:v>#N/A</c:v>
                </c:pt>
                <c:pt idx="9">
                  <c:v>2.38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0.78</c:v>
                </c:pt>
                <c:pt idx="2">
                  <c:v>#N/A</c:v>
                </c:pt>
                <c:pt idx="3">
                  <c:v>1.22</c:v>
                </c:pt>
                <c:pt idx="4">
                  <c:v>#N/A</c:v>
                </c:pt>
                <c:pt idx="5">
                  <c:v>0.8</c:v>
                </c:pt>
                <c:pt idx="6">
                  <c:v>#N/A</c:v>
                </c:pt>
                <c:pt idx="7">
                  <c:v>0.95</c:v>
                </c:pt>
                <c:pt idx="8">
                  <c:v>#N/A</c:v>
                </c:pt>
                <c:pt idx="9">
                  <c:v>2.17</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4.45</c:v>
                </c:pt>
                <c:pt idx="2">
                  <c:v>#N/A</c:v>
                </c:pt>
                <c:pt idx="3">
                  <c:v>4.6900000000000004</c:v>
                </c:pt>
                <c:pt idx="4">
                  <c:v>#N/A</c:v>
                </c:pt>
                <c:pt idx="5">
                  <c:v>4.82</c:v>
                </c:pt>
                <c:pt idx="6">
                  <c:v>#N/A</c:v>
                </c:pt>
                <c:pt idx="7">
                  <c:v>4.88</c:v>
                </c:pt>
                <c:pt idx="8">
                  <c:v>#N/A</c:v>
                </c:pt>
                <c:pt idx="9">
                  <c:v>5.15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4.7699999999999996</c:v>
                </c:pt>
                <c:pt idx="2">
                  <c:v>#N/A</c:v>
                </c:pt>
                <c:pt idx="3">
                  <c:v>4.96</c:v>
                </c:pt>
                <c:pt idx="4">
                  <c:v>#N/A</c:v>
                </c:pt>
                <c:pt idx="5">
                  <c:v>4.97</c:v>
                </c:pt>
                <c:pt idx="6">
                  <c:v>#N/A</c:v>
                </c:pt>
                <c:pt idx="7">
                  <c:v>5.01</c:v>
                </c:pt>
                <c:pt idx="8">
                  <c:v>#N/A</c:v>
                </c:pt>
                <c:pt idx="9">
                  <c:v>5.21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住宅改修資金貸付事業特別会計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0.11</c:v>
                </c:pt>
                <c:pt idx="1">
                  <c:v>#N/A</c:v>
                </c:pt>
                <c:pt idx="2">
                  <c:v>0.1</c:v>
                </c:pt>
                <c:pt idx="3">
                  <c:v>#N/A</c:v>
                </c:pt>
                <c:pt idx="4">
                  <c:v>0.09</c:v>
                </c:pt>
                <c:pt idx="5">
                  <c:v>#N/A</c:v>
                </c:pt>
                <c:pt idx="6">
                  <c:v>0.09</c:v>
                </c:pt>
                <c:pt idx="7">
                  <c:v>#N/A</c:v>
                </c:pt>
                <c:pt idx="8">
                  <c:v>0.08</c:v>
                </c:pt>
                <c:pt idx="9">
                  <c:v>#N/A</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宅地取得資金貸付事業特別会計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0.34</c:v>
                </c:pt>
                <c:pt idx="1">
                  <c:v>#N/A</c:v>
                </c:pt>
                <c:pt idx="2">
                  <c:v>0.35</c:v>
                </c:pt>
                <c:pt idx="3">
                  <c:v>#N/A</c:v>
                </c:pt>
                <c:pt idx="4">
                  <c:v>0.35</c:v>
                </c:pt>
                <c:pt idx="5">
                  <c:v>#N/A</c:v>
                </c:pt>
                <c:pt idx="6">
                  <c:v>0.36</c:v>
                </c:pt>
                <c:pt idx="7">
                  <c:v>#N/A</c:v>
                </c:pt>
                <c:pt idx="8">
                  <c:v>0.36</c:v>
                </c:pt>
                <c:pt idx="9">
                  <c:v>#N/A</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住宅新築資金貸付事業特別会計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0.83</c:v>
                </c:pt>
                <c:pt idx="1">
                  <c:v>#N/A</c:v>
                </c:pt>
                <c:pt idx="2">
                  <c:v>0.84</c:v>
                </c:pt>
                <c:pt idx="3">
                  <c:v>#N/A</c:v>
                </c:pt>
                <c:pt idx="4">
                  <c:v>0.85</c:v>
                </c:pt>
                <c:pt idx="5">
                  <c:v>#N/A</c:v>
                </c:pt>
                <c:pt idx="6">
                  <c:v>0.85</c:v>
                </c:pt>
                <c:pt idx="7">
                  <c:v>#N/A</c:v>
                </c:pt>
                <c:pt idx="8">
                  <c:v>0.85</c:v>
                </c:pt>
                <c:pt idx="9">
                  <c:v>#N/A</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土地造成事業特別会計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0.56999999999999995</c:v>
                </c:pt>
                <c:pt idx="1">
                  <c:v>#N/A</c:v>
                </c:pt>
                <c:pt idx="2">
                  <c:v>1.37</c:v>
                </c:pt>
                <c:pt idx="3">
                  <c:v>#N/A</c:v>
                </c:pt>
                <c:pt idx="4">
                  <c:v>1.6</c:v>
                </c:pt>
                <c:pt idx="5">
                  <c:v>#N/A</c:v>
                </c:pt>
                <c:pt idx="6">
                  <c:v>1.45</c:v>
                </c:pt>
                <c:pt idx="7">
                  <c:v>#N/A</c:v>
                </c:pt>
                <c:pt idx="8">
                  <c:v>1.24</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駐車場管理事業特別会計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2.46</c:v>
                </c:pt>
                <c:pt idx="1">
                  <c:v>#N/A</c:v>
                </c:pt>
                <c:pt idx="2">
                  <c:v>2.5499999999999998</c:v>
                </c:pt>
                <c:pt idx="3">
                  <c:v>#N/A</c:v>
                </c:pt>
                <c:pt idx="4">
                  <c:v>2.5499999999999998</c:v>
                </c:pt>
                <c:pt idx="5">
                  <c:v>#N/A</c:v>
                </c:pt>
                <c:pt idx="6">
                  <c:v>2.59</c:v>
                </c:pt>
                <c:pt idx="7">
                  <c:v>#N/A</c:v>
                </c:pt>
                <c:pt idx="8">
                  <c:v>2.41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691584"/>
        <c:axId val="42697472"/>
      </c:barChart>
      <c:catAx>
        <c:axId val="4269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97472"/>
        <c:crosses val="autoZero"/>
        <c:auto val="1"/>
        <c:lblAlgn val="ctr"/>
        <c:lblOffset val="100"/>
        <c:tickLblSkip val="1"/>
        <c:tickMarkSkip val="1"/>
        <c:noMultiLvlLbl val="0"/>
      </c:catAx>
      <c:valAx>
        <c:axId val="4269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1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14007</c:v>
                </c:pt>
                <c:pt idx="5">
                  <c:v>14037</c:v>
                </c:pt>
                <c:pt idx="8">
                  <c:v>14308</c:v>
                </c:pt>
                <c:pt idx="11">
                  <c:v>14797</c:v>
                </c:pt>
                <c:pt idx="14">
                  <c:v>14859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2</c:v>
                </c:pt>
                <c:pt idx="6">
                  <c:v>2</c:v>
                </c:pt>
                <c:pt idx="9">
                  <c:v>3</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c:v>
                </c:pt>
                <c:pt idx="3">
                  <c:v>5</c:v>
                </c:pt>
                <c:pt idx="6">
                  <c:v>8</c:v>
                </c:pt>
                <c:pt idx="9">
                  <c:v>9</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6162</c:v>
                </c:pt>
                <c:pt idx="3">
                  <c:v>6263</c:v>
                </c:pt>
                <c:pt idx="6">
                  <c:v>6371</c:v>
                </c:pt>
                <c:pt idx="9">
                  <c:v>6413</c:v>
                </c:pt>
                <c:pt idx="12">
                  <c:v>6655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15515</c:v>
                </c:pt>
                <c:pt idx="3">
                  <c:v>15257</c:v>
                </c:pt>
                <c:pt idx="6">
                  <c:v>15804</c:v>
                </c:pt>
                <c:pt idx="9">
                  <c:v>16351</c:v>
                </c:pt>
                <c:pt idx="12">
                  <c:v>15957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6379776"/>
        <c:axId val="15638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7684</c:v>
                </c:pt>
                <c:pt idx="2">
                  <c:v>#N/A</c:v>
                </c:pt>
                <c:pt idx="3">
                  <c:v>#N/A</c:v>
                </c:pt>
                <c:pt idx="4">
                  <c:v>7490</c:v>
                </c:pt>
                <c:pt idx="5">
                  <c:v>#N/A</c:v>
                </c:pt>
                <c:pt idx="6">
                  <c:v>#N/A</c:v>
                </c:pt>
                <c:pt idx="7">
                  <c:v>7877</c:v>
                </c:pt>
                <c:pt idx="8">
                  <c:v>#N/A</c:v>
                </c:pt>
                <c:pt idx="9">
                  <c:v>#N/A</c:v>
                </c:pt>
                <c:pt idx="10">
                  <c:v>7979</c:v>
                </c:pt>
                <c:pt idx="11">
                  <c:v>#N/A</c:v>
                </c:pt>
                <c:pt idx="12">
                  <c:v>#N/A</c:v>
                </c:pt>
                <c:pt idx="13">
                  <c:v>7765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6379776"/>
        <c:axId val="156381952"/>
      </c:lineChart>
      <c:catAx>
        <c:axId val="15637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381952"/>
        <c:crosses val="autoZero"/>
        <c:auto val="1"/>
        <c:lblAlgn val="ctr"/>
        <c:lblOffset val="100"/>
        <c:tickLblSkip val="1"/>
        <c:tickMarkSkip val="1"/>
        <c:noMultiLvlLbl val="0"/>
      </c:catAx>
      <c:valAx>
        <c:axId val="15638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37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135403</c:v>
                </c:pt>
                <c:pt idx="5">
                  <c:v>138720</c:v>
                </c:pt>
                <c:pt idx="8">
                  <c:v>141035</c:v>
                </c:pt>
                <c:pt idx="11">
                  <c:v>143360</c:v>
                </c:pt>
                <c:pt idx="14">
                  <c:v>147202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44892</c:v>
                </c:pt>
                <c:pt idx="5">
                  <c:v>47581</c:v>
                </c:pt>
                <c:pt idx="8">
                  <c:v>47729</c:v>
                </c:pt>
                <c:pt idx="11">
                  <c:v>48222</c:v>
                </c:pt>
                <c:pt idx="14">
                  <c:v>47645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12817</c:v>
                </c:pt>
                <c:pt idx="5">
                  <c:v>13399</c:v>
                </c:pt>
                <c:pt idx="8">
                  <c:v>13592</c:v>
                </c:pt>
                <c:pt idx="11">
                  <c:v>13137</c:v>
                </c:pt>
                <c:pt idx="14">
                  <c:v>19481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5235</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23485</c:v>
                </c:pt>
                <c:pt idx="3">
                  <c:v>22901</c:v>
                </c:pt>
                <c:pt idx="6">
                  <c:v>21653</c:v>
                </c:pt>
                <c:pt idx="9">
                  <c:v>20811</c:v>
                </c:pt>
                <c:pt idx="12">
                  <c:v>20289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103266</c:v>
                </c:pt>
                <c:pt idx="3">
                  <c:v>99325</c:v>
                </c:pt>
                <c:pt idx="6">
                  <c:v>96926</c:v>
                </c:pt>
                <c:pt idx="9">
                  <c:v>95093</c:v>
                </c:pt>
                <c:pt idx="12">
                  <c:v>92714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152329</c:v>
                </c:pt>
                <c:pt idx="3">
                  <c:v>163503</c:v>
                </c:pt>
                <c:pt idx="6">
                  <c:v>167419</c:v>
                </c:pt>
                <c:pt idx="9">
                  <c:v>171317</c:v>
                </c:pt>
                <c:pt idx="12">
                  <c:v>174443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454528"/>
        <c:axId val="162927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91204</c:v>
                </c:pt>
                <c:pt idx="2">
                  <c:v>#N/A</c:v>
                </c:pt>
                <c:pt idx="3">
                  <c:v>#N/A</c:v>
                </c:pt>
                <c:pt idx="4">
                  <c:v>86030</c:v>
                </c:pt>
                <c:pt idx="5">
                  <c:v>#N/A</c:v>
                </c:pt>
                <c:pt idx="6">
                  <c:v>#N/A</c:v>
                </c:pt>
                <c:pt idx="7">
                  <c:v>83643</c:v>
                </c:pt>
                <c:pt idx="8">
                  <c:v>#N/A</c:v>
                </c:pt>
                <c:pt idx="9">
                  <c:v>#N/A</c:v>
                </c:pt>
                <c:pt idx="10">
                  <c:v>82503</c:v>
                </c:pt>
                <c:pt idx="11">
                  <c:v>#N/A</c:v>
                </c:pt>
                <c:pt idx="12">
                  <c:v>#N/A</c:v>
                </c:pt>
                <c:pt idx="13">
                  <c:v>73117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454528"/>
        <c:axId val="162927744"/>
      </c:lineChart>
      <c:catAx>
        <c:axId val="16245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927744"/>
        <c:crosses val="autoZero"/>
        <c:auto val="1"/>
        <c:lblAlgn val="ctr"/>
        <c:lblOffset val="100"/>
        <c:tickLblSkip val="1"/>
        <c:tickMarkSkip val="1"/>
        <c:noMultiLvlLbl val="0"/>
      </c:catAx>
      <c:valAx>
        <c:axId val="16292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45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69.5</c:v>
                </c:pt>
                <c:pt idx="4">
                  <c:v>70.3</c:v>
                </c:pt>
              </c:numCache>
            </c:numRef>
          </c:xVal>
          <c:yVal>
            <c:numRef>
              <c:f>公会計指標分析・財政指標組合せ分析表!$K$51:$O$51</c:f>
              <c:numCache>
                <c:formatCode>#,##0.0;"▲ "#,##0.0</c:formatCode>
                <c:ptCount val="5"/>
                <c:pt idx="3">
                  <c:v>122.2</c:v>
                </c:pt>
                <c:pt idx="4">
                  <c:v>108.4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2741632"/>
        <c:axId val="162743808"/>
      </c:scatterChart>
      <c:valAx>
        <c:axId val="162741632"/>
        <c:scaling>
          <c:orientation val="minMax"/>
          <c:max val="72"/>
          <c:min val="5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743808"/>
        <c:crosses val="autoZero"/>
        <c:crossBetween val="midCat"/>
      </c:valAx>
      <c:valAx>
        <c:axId val="162743808"/>
        <c:scaling>
          <c:orientation val="minMax"/>
          <c:max val="137"/>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741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1.5297205496371797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0"/>
                  <c:y val="-3.9418111951692314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1.923901669154101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11.3</c:v>
                </c:pt>
                <c:pt idx="2">
                  <c:v>11.4</c:v>
                </c:pt>
                <c:pt idx="3">
                  <c:v>11.5</c:v>
                </c:pt>
                <c:pt idx="4">
                  <c:v>11.6</c:v>
                </c:pt>
              </c:numCache>
            </c:numRef>
          </c:xVal>
          <c:yVal>
            <c:numRef>
              <c:f>公会計指標分析・財政指標組合せ分析表!$K$73:$O$73</c:f>
              <c:numCache>
                <c:formatCode>#,##0.0;"▲ "#,##0.0</c:formatCode>
                <c:ptCount val="5"/>
                <c:pt idx="0">
                  <c:v>137</c:v>
                </c:pt>
                <c:pt idx="1">
                  <c:v>128.30000000000001</c:v>
                </c:pt>
                <c:pt idx="2">
                  <c:v>124.6</c:v>
                </c:pt>
                <c:pt idx="3">
                  <c:v>122.2</c:v>
                </c:pt>
                <c:pt idx="4">
                  <c:v>108.4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3741056"/>
        <c:axId val="163743232"/>
      </c:scatterChart>
      <c:valAx>
        <c:axId val="163741056"/>
        <c:scaling>
          <c:orientation val="minMax"/>
          <c:max val="12.1"/>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3743232"/>
        <c:crosses val="autoZero"/>
        <c:crossBetween val="midCat"/>
      </c:valAx>
      <c:valAx>
        <c:axId val="163743232"/>
        <c:scaling>
          <c:orientation val="minMax"/>
          <c:max val="1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3741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前年度に比べると、元利償還金は臨時財政対策債の増があるものの、公共用地先行取得債、公営住宅建設事業債等の減により、減となっている。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算入公債費等は、財源対策債の減があるが、臨時財政対策債の増等により増となっている。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一般会計等に係る地方債の現在高は、街路用地先行取得事業、伏虎義務教育学校整備事業及び臨時財政対策債等の影響で約３１億円増加している。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公営企業等繰入見込額については、下水道事業及び土地造成事業の繰入見込の減である。土地造成事業は平成３４年度の償還終了まで減少していく見込みである。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充当可能基金については特別土地保有税の影響で財政調整基金への積立が増となり、約６３億円の増となったが、今後は大規模事業により減少していく見込みである。</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373,074
369,721
208.84
152,643,733
151,658,392
198,531
78,143,294
173,616,527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108.4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[ 70.3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減価償却率を類似団体の平均値と比較すると当市は高く、経年比較においては類似団体と比べると微増である。</a:t>
          </a:r>
          <a:endParaRPr lang="ja-JP" altLang="ja-JP">
            <a:effectLst/>
          </a:endParaRPr>
        </a:p>
        <a:p>
          <a:r>
            <a:rPr kumimoji="1" lang="ja-JP" altLang="ja-JP" sz="1100">
              <a:solidFill>
                <a:schemeClr val="dk1"/>
              </a:solidFill>
              <a:effectLst/>
              <a:latin typeface="+mn-lt"/>
              <a:ea typeface="+mn-ea"/>
              <a:cs typeface="+mn-cs"/>
            </a:rPr>
            <a:t>減価償却率は高い水準であるため、公共施設マネジメント計画において公共施設の適正な管理を行いながら、施設の更新及び長寿命化を図る必要がある。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466420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5825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582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443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466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160799</xdr:rowOff>
    </xdr:from>
    <xdr:ext cx="405111" cy="259045"/>
    <xdr:sp macro="" textlink="">
      <xdr:nvSpPr>
        <xdr:cNvPr id="67" name="有形固定資産減価償却率平均値テキスト"/>
        <xdr:cNvSpPr txBox="1"/>
      </xdr:nvSpPr>
      <xdr:spPr>
        <a:xfrm>
          <a:off x="4813300" y="530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532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54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171196</xdr:rowOff>
    </xdr:from>
    <xdr:to>
      <xdr:col>3</xdr:col>
      <xdr:colOff>1222375</xdr:colOff>
      <xdr:row>29</xdr:row>
      <xdr:rowOff>101346</xdr:rowOff>
    </xdr:to>
    <xdr:sp macro="" textlink="">
      <xdr:nvSpPr>
        <xdr:cNvPr id="75" name="円/楕円 74"/>
        <xdr:cNvSpPr/>
      </xdr:nvSpPr>
      <xdr:spPr>
        <a:xfrm>
          <a:off x="4711700" y="49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22623</xdr:rowOff>
    </xdr:from>
    <xdr:ext cx="405111" cy="259045"/>
    <xdr:sp macro="" textlink="">
      <xdr:nvSpPr>
        <xdr:cNvPr id="76" name="有形固定資産減価償却率該当値テキスト"/>
        <xdr:cNvSpPr txBox="1"/>
      </xdr:nvSpPr>
      <xdr:spPr>
        <a:xfrm>
          <a:off x="4813300" y="482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34290</xdr:rowOff>
    </xdr:from>
    <xdr:to>
      <xdr:col>3</xdr:col>
      <xdr:colOff>511175</xdr:colOff>
      <xdr:row>29</xdr:row>
      <xdr:rowOff>135890</xdr:rowOff>
    </xdr:to>
    <xdr:sp macro="" textlink="">
      <xdr:nvSpPr>
        <xdr:cNvPr id="77" name="円/楕円 76"/>
        <xdr:cNvSpPr/>
      </xdr:nvSpPr>
      <xdr:spPr>
        <a:xfrm>
          <a:off x="4000500" y="50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50546</xdr:rowOff>
    </xdr:from>
    <xdr:to>
      <xdr:col>3</xdr:col>
      <xdr:colOff>1171575</xdr:colOff>
      <xdr:row>29</xdr:row>
      <xdr:rowOff>85090</xdr:rowOff>
    </xdr:to>
    <xdr:cxnSp macro="">
      <xdr:nvCxnSpPr>
        <xdr:cNvPr id="78" name="直線コネクタ 77"/>
        <xdr:cNvCxnSpPr/>
      </xdr:nvCxnSpPr>
      <xdr:spPr>
        <a:xfrm flipV="1">
          <a:off x="4051300" y="502259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14241</xdr:rowOff>
    </xdr:from>
    <xdr:ext cx="405111" cy="259045"/>
    <xdr:sp macro="" textlink="">
      <xdr:nvSpPr>
        <xdr:cNvPr id="79" name="n_1aveValue有形固定資産減価償却率"/>
        <xdr:cNvSpPr txBox="1"/>
      </xdr:nvSpPr>
      <xdr:spPr>
        <a:xfrm>
          <a:off x="3836043" y="550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152417</xdr:rowOff>
    </xdr:from>
    <xdr:ext cx="405111" cy="259045"/>
    <xdr:sp macro="" textlink="">
      <xdr:nvSpPr>
        <xdr:cNvPr id="80" name="n_1mainValue有形固定資産減価償却率"/>
        <xdr:cNvSpPr txBox="1"/>
      </xdr:nvSpPr>
      <xdr:spPr>
        <a:xfrm>
          <a:off x="3836043" y="478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373,074
369,721
208.84
152,643,733
151,658,392
198,531
78,143,294
173,616,527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108.4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132842</xdr:rowOff>
    </xdr:from>
    <xdr:to>
      <xdr:col>6</xdr:col>
      <xdr:colOff>561975</xdr:colOff>
      <xdr:row>40</xdr:row>
      <xdr:rowOff>62992</xdr:rowOff>
    </xdr:to>
    <xdr:sp macro="" textlink="">
      <xdr:nvSpPr>
        <xdr:cNvPr id="68" name="円/楕円 67"/>
        <xdr:cNvSpPr/>
      </xdr:nvSpPr>
      <xdr:spPr>
        <a:xfrm>
          <a:off x="4584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111269</xdr:rowOff>
    </xdr:from>
    <xdr:ext cx="405111" cy="259045"/>
    <xdr:sp macro="" textlink="">
      <xdr:nvSpPr>
        <xdr:cNvPr id="69" name="【道路】&#10;有形固定資産減価償却率該当値テキスト"/>
        <xdr:cNvSpPr txBox="1"/>
      </xdr:nvSpPr>
      <xdr:spPr>
        <a:xfrm>
          <a:off x="4724400"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254</xdr:rowOff>
    </xdr:from>
    <xdr:to>
      <xdr:col>5</xdr:col>
      <xdr:colOff>409575</xdr:colOff>
      <xdr:row>40</xdr:row>
      <xdr:rowOff>101854</xdr:rowOff>
    </xdr:to>
    <xdr:sp macro="" textlink="">
      <xdr:nvSpPr>
        <xdr:cNvPr id="70" name="円/楕円 69"/>
        <xdr:cNvSpPr/>
      </xdr:nvSpPr>
      <xdr:spPr>
        <a:xfrm>
          <a:off x="3746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12192</xdr:rowOff>
    </xdr:from>
    <xdr:to>
      <xdr:col>6</xdr:col>
      <xdr:colOff>511175</xdr:colOff>
      <xdr:row>40</xdr:row>
      <xdr:rowOff>51054</xdr:rowOff>
    </xdr:to>
    <xdr:cxnSp macro="">
      <xdr:nvCxnSpPr>
        <xdr:cNvPr id="71" name="直線コネクタ 70"/>
        <xdr:cNvCxnSpPr/>
      </xdr:nvCxnSpPr>
      <xdr:spPr>
        <a:xfrm flipV="1">
          <a:off x="3797300" y="687019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33799</xdr:rowOff>
    </xdr:from>
    <xdr:ext cx="405111" cy="259045"/>
    <xdr:sp macro="" textlink="">
      <xdr:nvSpPr>
        <xdr:cNvPr id="72"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92981</xdr:rowOff>
    </xdr:from>
    <xdr:ext cx="405111" cy="259045"/>
    <xdr:sp macro="" textlink="">
      <xdr:nvSpPr>
        <xdr:cNvPr id="73" name="n_1mainValue【道路】&#10;有形固定資産減価償却率"/>
        <xdr:cNvSpPr txBox="1"/>
      </xdr:nvSpPr>
      <xdr:spPr>
        <a:xfrm>
          <a:off x="3582043"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4"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52288</xdr:rowOff>
    </xdr:from>
    <xdr:to>
      <xdr:col>15</xdr:col>
      <xdr:colOff>231775</xdr:colOff>
      <xdr:row>40</xdr:row>
      <xdr:rowOff>153888</xdr:rowOff>
    </xdr:to>
    <xdr:sp macro="" textlink="">
      <xdr:nvSpPr>
        <xdr:cNvPr id="112" name="円/楕円 111"/>
        <xdr:cNvSpPr/>
      </xdr:nvSpPr>
      <xdr:spPr>
        <a:xfrm>
          <a:off x="10426700" y="691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30715</xdr:rowOff>
    </xdr:from>
    <xdr:ext cx="469744" cy="259045"/>
    <xdr:sp macro="" textlink="">
      <xdr:nvSpPr>
        <xdr:cNvPr id="113" name="【道路】&#10;一人当たり延長該当値テキスト"/>
        <xdr:cNvSpPr txBox="1"/>
      </xdr:nvSpPr>
      <xdr:spPr>
        <a:xfrm>
          <a:off x="10566400" y="688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56097</xdr:rowOff>
    </xdr:from>
    <xdr:to>
      <xdr:col>14</xdr:col>
      <xdr:colOff>79375</xdr:colOff>
      <xdr:row>40</xdr:row>
      <xdr:rowOff>157697</xdr:rowOff>
    </xdr:to>
    <xdr:sp macro="" textlink="">
      <xdr:nvSpPr>
        <xdr:cNvPr id="114" name="円/楕円 113"/>
        <xdr:cNvSpPr/>
      </xdr:nvSpPr>
      <xdr:spPr>
        <a:xfrm>
          <a:off x="9588500" y="69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103088</xdr:rowOff>
    </xdr:from>
    <xdr:to>
      <xdr:col>15</xdr:col>
      <xdr:colOff>180975</xdr:colOff>
      <xdr:row>40</xdr:row>
      <xdr:rowOff>106897</xdr:rowOff>
    </xdr:to>
    <xdr:cxnSp macro="">
      <xdr:nvCxnSpPr>
        <xdr:cNvPr id="115" name="直線コネクタ 114"/>
        <xdr:cNvCxnSpPr/>
      </xdr:nvCxnSpPr>
      <xdr:spPr>
        <a:xfrm flipV="1">
          <a:off x="9639300" y="696108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47733</xdr:rowOff>
    </xdr:from>
    <xdr:ext cx="469744" cy="259045"/>
    <xdr:sp macro="" textlink="">
      <xdr:nvSpPr>
        <xdr:cNvPr id="116"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148824</xdr:rowOff>
    </xdr:from>
    <xdr:ext cx="469744" cy="259045"/>
    <xdr:sp macro="" textlink="">
      <xdr:nvSpPr>
        <xdr:cNvPr id="117" name="n_1mainValue【道路】&#10;一人当たり延長"/>
        <xdr:cNvSpPr txBox="1"/>
      </xdr:nvSpPr>
      <xdr:spPr>
        <a:xfrm>
          <a:off x="9391727" y="700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153941</xdr:rowOff>
    </xdr:from>
    <xdr:ext cx="405111" cy="259045"/>
    <xdr:sp macro="" textlink="">
      <xdr:nvSpPr>
        <xdr:cNvPr id="145" name="【橋りょう・トンネル】&#10;有形固定資産減価償却率平均値テキスト"/>
        <xdr:cNvSpPr txBox="1"/>
      </xdr:nvSpPr>
      <xdr:spPr>
        <a:xfrm>
          <a:off x="4724400" y="10098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6350</xdr:rowOff>
    </xdr:from>
    <xdr:to>
      <xdr:col>6</xdr:col>
      <xdr:colOff>561975</xdr:colOff>
      <xdr:row>56</xdr:row>
      <xdr:rowOff>107950</xdr:rowOff>
    </xdr:to>
    <xdr:sp macro="" textlink="">
      <xdr:nvSpPr>
        <xdr:cNvPr id="153" name="円/楕円 152"/>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130827</xdr:rowOff>
    </xdr:from>
    <xdr:ext cx="405111" cy="259045"/>
    <xdr:sp macro="" textlink="">
      <xdr:nvSpPr>
        <xdr:cNvPr id="154" name="【橋りょう・トンネル】&#10;有形固定資産減価償却率該当値テキスト"/>
        <xdr:cNvSpPr txBox="1"/>
      </xdr:nvSpPr>
      <xdr:spPr>
        <a:xfrm>
          <a:off x="47244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79502</xdr:rowOff>
    </xdr:from>
    <xdr:to>
      <xdr:col>5</xdr:col>
      <xdr:colOff>409575</xdr:colOff>
      <xdr:row>57</xdr:row>
      <xdr:rowOff>9652</xdr:rowOff>
    </xdr:to>
    <xdr:sp macro="" textlink="">
      <xdr:nvSpPr>
        <xdr:cNvPr id="155" name="円/楕円 154"/>
        <xdr:cNvSpPr/>
      </xdr:nvSpPr>
      <xdr:spPr>
        <a:xfrm>
          <a:off x="3746500" y="96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57150</xdr:rowOff>
    </xdr:from>
    <xdr:to>
      <xdr:col>6</xdr:col>
      <xdr:colOff>511175</xdr:colOff>
      <xdr:row>56</xdr:row>
      <xdr:rowOff>130302</xdr:rowOff>
    </xdr:to>
    <xdr:cxnSp macro="">
      <xdr:nvCxnSpPr>
        <xdr:cNvPr id="156" name="直線コネクタ 155"/>
        <xdr:cNvCxnSpPr/>
      </xdr:nvCxnSpPr>
      <xdr:spPr>
        <a:xfrm flipV="1">
          <a:off x="3797300" y="965835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153941</xdr:rowOff>
    </xdr:from>
    <xdr:ext cx="405111" cy="259045"/>
    <xdr:sp macro="" textlink="">
      <xdr:nvSpPr>
        <xdr:cNvPr id="157" name="n_1aveValue【橋りょう・トンネル】&#10;有形固定資産減価償却率"/>
        <xdr:cNvSpPr txBox="1"/>
      </xdr:nvSpPr>
      <xdr:spPr>
        <a:xfrm>
          <a:off x="3582043"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26179</xdr:rowOff>
    </xdr:from>
    <xdr:ext cx="405111" cy="259045"/>
    <xdr:sp macro="" textlink="">
      <xdr:nvSpPr>
        <xdr:cNvPr id="158" name="n_1mainValue【橋りょう・トンネル】&#10;有形固定資産減価償却率"/>
        <xdr:cNvSpPr txBox="1"/>
      </xdr:nvSpPr>
      <xdr:spPr>
        <a:xfrm>
          <a:off x="3582043" y="945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85" name="【橋りょう・トンネル】&#10;一人当たり有形固定資産（償却資産）額平均値テキスト"/>
        <xdr:cNvSpPr txBox="1"/>
      </xdr:nvSpPr>
      <xdr:spPr>
        <a:xfrm>
          <a:off x="10566400" y="1033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88595</xdr:rowOff>
    </xdr:from>
    <xdr:to>
      <xdr:col>15</xdr:col>
      <xdr:colOff>231775</xdr:colOff>
      <xdr:row>62</xdr:row>
      <xdr:rowOff>18745</xdr:rowOff>
    </xdr:to>
    <xdr:sp macro="" textlink="">
      <xdr:nvSpPr>
        <xdr:cNvPr id="193" name="円/楕円 192"/>
        <xdr:cNvSpPr/>
      </xdr:nvSpPr>
      <xdr:spPr>
        <a:xfrm>
          <a:off x="10426700" y="105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67022</xdr:rowOff>
    </xdr:from>
    <xdr:ext cx="534377" cy="259045"/>
    <xdr:sp macro="" textlink="">
      <xdr:nvSpPr>
        <xdr:cNvPr id="194" name="【橋りょう・トンネル】&#10;一人当たり有形固定資産（償却資産）額該当値テキスト"/>
        <xdr:cNvSpPr txBox="1"/>
      </xdr:nvSpPr>
      <xdr:spPr>
        <a:xfrm>
          <a:off x="10566400" y="105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82,011</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90791</xdr:rowOff>
    </xdr:from>
    <xdr:to>
      <xdr:col>14</xdr:col>
      <xdr:colOff>79375</xdr:colOff>
      <xdr:row>62</xdr:row>
      <xdr:rowOff>20941</xdr:rowOff>
    </xdr:to>
    <xdr:sp macro="" textlink="">
      <xdr:nvSpPr>
        <xdr:cNvPr id="195" name="円/楕円 194"/>
        <xdr:cNvSpPr/>
      </xdr:nvSpPr>
      <xdr:spPr>
        <a:xfrm>
          <a:off x="9588500" y="1054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139395</xdr:rowOff>
    </xdr:from>
    <xdr:to>
      <xdr:col>15</xdr:col>
      <xdr:colOff>180975</xdr:colOff>
      <xdr:row>61</xdr:row>
      <xdr:rowOff>141591</xdr:rowOff>
    </xdr:to>
    <xdr:cxnSp macro="">
      <xdr:nvCxnSpPr>
        <xdr:cNvPr id="196" name="直線コネクタ 195"/>
        <xdr:cNvCxnSpPr/>
      </xdr:nvCxnSpPr>
      <xdr:spPr>
        <a:xfrm flipV="1">
          <a:off x="9639300" y="10597845"/>
          <a:ext cx="838200" cy="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59</xdr:row>
      <xdr:rowOff>138970</xdr:rowOff>
    </xdr:from>
    <xdr:ext cx="534377" cy="259045"/>
    <xdr:sp macro="" textlink="">
      <xdr:nvSpPr>
        <xdr:cNvPr id="197"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12068</xdr:rowOff>
    </xdr:from>
    <xdr:ext cx="534377" cy="259045"/>
    <xdr:sp macro="" textlink="">
      <xdr:nvSpPr>
        <xdr:cNvPr id="198" name="n_1mainValue【橋りょう・トンネル】&#10;一人当たり有形固定資産（償却資産）額"/>
        <xdr:cNvSpPr txBox="1"/>
      </xdr:nvSpPr>
      <xdr:spPr>
        <a:xfrm>
          <a:off x="9359411" y="106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30"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54248</xdr:rowOff>
    </xdr:from>
    <xdr:to>
      <xdr:col>6</xdr:col>
      <xdr:colOff>561975</xdr:colOff>
      <xdr:row>79</xdr:row>
      <xdr:rowOff>155848</xdr:rowOff>
    </xdr:to>
    <xdr:sp macro="" textlink="">
      <xdr:nvSpPr>
        <xdr:cNvPr id="238" name="円/楕円 237"/>
        <xdr:cNvSpPr/>
      </xdr:nvSpPr>
      <xdr:spPr>
        <a:xfrm>
          <a:off x="45847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77125</xdr:rowOff>
    </xdr:from>
    <xdr:ext cx="405111" cy="259045"/>
    <xdr:sp macro="" textlink="">
      <xdr:nvSpPr>
        <xdr:cNvPr id="239" name="【公営住宅】&#10;有形固定資産減価償却率該当値テキスト"/>
        <xdr:cNvSpPr txBox="1"/>
      </xdr:nvSpPr>
      <xdr:spPr>
        <a:xfrm>
          <a:off x="4724400" y="1345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31387</xdr:rowOff>
    </xdr:from>
    <xdr:to>
      <xdr:col>5</xdr:col>
      <xdr:colOff>409575</xdr:colOff>
      <xdr:row>79</xdr:row>
      <xdr:rowOff>132987</xdr:rowOff>
    </xdr:to>
    <xdr:sp macro="" textlink="">
      <xdr:nvSpPr>
        <xdr:cNvPr id="240" name="円/楕円 239"/>
        <xdr:cNvSpPr/>
      </xdr:nvSpPr>
      <xdr:spPr>
        <a:xfrm>
          <a:off x="3746500" y="135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82187</xdr:rowOff>
    </xdr:from>
    <xdr:to>
      <xdr:col>6</xdr:col>
      <xdr:colOff>511175</xdr:colOff>
      <xdr:row>79</xdr:row>
      <xdr:rowOff>105048</xdr:rowOff>
    </xdr:to>
    <xdr:cxnSp macro="">
      <xdr:nvCxnSpPr>
        <xdr:cNvPr id="241" name="直線コネクタ 240"/>
        <xdr:cNvCxnSpPr/>
      </xdr:nvCxnSpPr>
      <xdr:spPr>
        <a:xfrm>
          <a:off x="3797300" y="1362673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71863</xdr:rowOff>
    </xdr:from>
    <xdr:ext cx="405111" cy="259045"/>
    <xdr:sp macro="" textlink="">
      <xdr:nvSpPr>
        <xdr:cNvPr id="242" name="n_1aveValue【公営住宅】&#10;有形固定資産減価償却率"/>
        <xdr:cNvSpPr txBox="1"/>
      </xdr:nvSpPr>
      <xdr:spPr>
        <a:xfrm>
          <a:off x="3582043"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149514</xdr:rowOff>
    </xdr:from>
    <xdr:ext cx="405111" cy="259045"/>
    <xdr:sp macro="" textlink="">
      <xdr:nvSpPr>
        <xdr:cNvPr id="243" name="n_1mainValue【公営住宅】&#10;有形固定資産減価償却率"/>
        <xdr:cNvSpPr txBox="1"/>
      </xdr:nvSpPr>
      <xdr:spPr>
        <a:xfrm>
          <a:off x="3582043" y="1335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72"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67311</xdr:rowOff>
    </xdr:from>
    <xdr:to>
      <xdr:col>15</xdr:col>
      <xdr:colOff>231775</xdr:colOff>
      <xdr:row>78</xdr:row>
      <xdr:rowOff>168911</xdr:rowOff>
    </xdr:to>
    <xdr:sp macro="" textlink="">
      <xdr:nvSpPr>
        <xdr:cNvPr id="280" name="円/楕円 279"/>
        <xdr:cNvSpPr/>
      </xdr:nvSpPr>
      <xdr:spPr>
        <a:xfrm>
          <a:off x="104267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90188</xdr:rowOff>
    </xdr:from>
    <xdr:ext cx="469744" cy="259045"/>
    <xdr:sp macro="" textlink="">
      <xdr:nvSpPr>
        <xdr:cNvPr id="281" name="【公営住宅】&#10;一人当たり面積該当値テキスト"/>
        <xdr:cNvSpPr txBox="1"/>
      </xdr:nvSpPr>
      <xdr:spPr>
        <a:xfrm>
          <a:off x="10566400" y="1329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99061</xdr:rowOff>
    </xdr:from>
    <xdr:to>
      <xdr:col>14</xdr:col>
      <xdr:colOff>79375</xdr:colOff>
      <xdr:row>79</xdr:row>
      <xdr:rowOff>29211</xdr:rowOff>
    </xdr:to>
    <xdr:sp macro="" textlink="">
      <xdr:nvSpPr>
        <xdr:cNvPr id="282" name="円/楕円 281"/>
        <xdr:cNvSpPr/>
      </xdr:nvSpPr>
      <xdr:spPr>
        <a:xfrm>
          <a:off x="95885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118111</xdr:rowOff>
    </xdr:from>
    <xdr:to>
      <xdr:col>15</xdr:col>
      <xdr:colOff>180975</xdr:colOff>
      <xdr:row>78</xdr:row>
      <xdr:rowOff>149861</xdr:rowOff>
    </xdr:to>
    <xdr:cxnSp macro="">
      <xdr:nvCxnSpPr>
        <xdr:cNvPr id="283" name="直線コネクタ 282"/>
        <xdr:cNvCxnSpPr/>
      </xdr:nvCxnSpPr>
      <xdr:spPr>
        <a:xfrm flipV="1">
          <a:off x="9639300" y="13491211"/>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163847</xdr:rowOff>
    </xdr:from>
    <xdr:ext cx="469744" cy="259045"/>
    <xdr:sp macro="" textlink="">
      <xdr:nvSpPr>
        <xdr:cNvPr id="284" name="n_1aveValue【公営住宅】&#10;一人当たり面積"/>
        <xdr:cNvSpPr txBox="1"/>
      </xdr:nvSpPr>
      <xdr:spPr>
        <a:xfrm>
          <a:off x="93917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45738</xdr:rowOff>
    </xdr:from>
    <xdr:ext cx="469744" cy="259045"/>
    <xdr:sp macro="" textlink="">
      <xdr:nvSpPr>
        <xdr:cNvPr id="285" name="n_1mainValue【公営住宅】&#10;一人当たり面積"/>
        <xdr:cNvSpPr txBox="1"/>
      </xdr:nvSpPr>
      <xdr:spPr>
        <a:xfrm>
          <a:off x="9391727" y="1324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7" name="直線コネクタ 2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8" name="テキスト ボックス 29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9" name="直線コネクタ 2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0" name="テキスト ボックス 2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1" name="直線コネクタ 3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2" name="テキスト ボックス 3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3" name="直線コネクタ 3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4" name="テキスト ボックス 3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5" name="直線コネクタ 3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6" name="テキスト ボックス 3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7" name="直線コネクタ 3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8" name="テキスト ボックス 30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0" name="テキスト ボックス 30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118655</xdr:rowOff>
    </xdr:from>
    <xdr:to>
      <xdr:col>6</xdr:col>
      <xdr:colOff>510540</xdr:colOff>
      <xdr:row>108</xdr:row>
      <xdr:rowOff>69669</xdr:rowOff>
    </xdr:to>
    <xdr:cxnSp macro="">
      <xdr:nvCxnSpPr>
        <xdr:cNvPr id="312" name="直線コネクタ 311"/>
        <xdr:cNvCxnSpPr/>
      </xdr:nvCxnSpPr>
      <xdr:spPr>
        <a:xfrm flipV="1">
          <a:off x="4634865" y="17263655"/>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73496</xdr:rowOff>
    </xdr:from>
    <xdr:ext cx="405111" cy="259045"/>
    <xdr:sp macro="" textlink="">
      <xdr:nvSpPr>
        <xdr:cNvPr id="313" name="【港湾・漁港】&#10;有形固定資産減価償却率最小値テキスト"/>
        <xdr:cNvSpPr txBox="1"/>
      </xdr:nvSpPr>
      <xdr:spPr>
        <a:xfrm>
          <a:off x="47244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108</xdr:row>
      <xdr:rowOff>69669</xdr:rowOff>
    </xdr:from>
    <xdr:to>
      <xdr:col>6</xdr:col>
      <xdr:colOff>600075</xdr:colOff>
      <xdr:row>108</xdr:row>
      <xdr:rowOff>69669</xdr:rowOff>
    </xdr:to>
    <xdr:cxnSp macro="">
      <xdr:nvCxnSpPr>
        <xdr:cNvPr id="314" name="直線コネクタ 313"/>
        <xdr:cNvCxnSpPr/>
      </xdr:nvCxnSpPr>
      <xdr:spPr>
        <a:xfrm>
          <a:off x="4546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65332</xdr:rowOff>
    </xdr:from>
    <xdr:ext cx="405111" cy="259045"/>
    <xdr:sp macro="" textlink="">
      <xdr:nvSpPr>
        <xdr:cNvPr id="315" name="【港湾・漁港】&#10;有形固定資産減価償却率最大値テキスト"/>
        <xdr:cNvSpPr txBox="1"/>
      </xdr:nvSpPr>
      <xdr:spPr>
        <a:xfrm>
          <a:off x="4724400" y="170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100</xdr:row>
      <xdr:rowOff>118655</xdr:rowOff>
    </xdr:from>
    <xdr:to>
      <xdr:col>6</xdr:col>
      <xdr:colOff>600075</xdr:colOff>
      <xdr:row>100</xdr:row>
      <xdr:rowOff>118655</xdr:rowOff>
    </xdr:to>
    <xdr:cxnSp macro="">
      <xdr:nvCxnSpPr>
        <xdr:cNvPr id="316" name="直線コネクタ 315"/>
        <xdr:cNvCxnSpPr/>
      </xdr:nvCxnSpPr>
      <xdr:spPr>
        <a:xfrm>
          <a:off x="4546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106697</xdr:rowOff>
    </xdr:from>
    <xdr:ext cx="405111" cy="259045"/>
    <xdr:sp macro="" textlink="">
      <xdr:nvSpPr>
        <xdr:cNvPr id="317" name="【港湾・漁港】&#10;有形固定資産減価償却率平均値テキスト"/>
        <xdr:cNvSpPr txBox="1"/>
      </xdr:nvSpPr>
      <xdr:spPr>
        <a:xfrm>
          <a:off x="4724400" y="17423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18" name="フローチャート : 判断 317"/>
        <xdr:cNvSpPr/>
      </xdr:nvSpPr>
      <xdr:spPr>
        <a:xfrm>
          <a:off x="4584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xdr:rowOff>
    </xdr:from>
    <xdr:to>
      <xdr:col>5</xdr:col>
      <xdr:colOff>409575</xdr:colOff>
      <xdr:row>104</xdr:row>
      <xdr:rowOff>113937</xdr:rowOff>
    </xdr:to>
    <xdr:sp macro="" textlink="">
      <xdr:nvSpPr>
        <xdr:cNvPr id="319" name="フローチャート : 判断 318"/>
        <xdr:cNvSpPr/>
      </xdr:nvSpPr>
      <xdr:spPr>
        <a:xfrm>
          <a:off x="3746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169092</xdr:rowOff>
    </xdr:from>
    <xdr:to>
      <xdr:col>6</xdr:col>
      <xdr:colOff>561975</xdr:colOff>
      <xdr:row>101</xdr:row>
      <xdr:rowOff>99242</xdr:rowOff>
    </xdr:to>
    <xdr:sp macro="" textlink="">
      <xdr:nvSpPr>
        <xdr:cNvPr id="325" name="円/楕円 324"/>
        <xdr:cNvSpPr/>
      </xdr:nvSpPr>
      <xdr:spPr>
        <a:xfrm>
          <a:off x="45847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84019</xdr:rowOff>
    </xdr:from>
    <xdr:ext cx="405111" cy="259045"/>
    <xdr:sp macro="" textlink="">
      <xdr:nvSpPr>
        <xdr:cNvPr id="326" name="【港湾・漁港】&#10;有形固定資産減価償却率該当値テキスト"/>
        <xdr:cNvSpPr txBox="1"/>
      </xdr:nvSpPr>
      <xdr:spPr>
        <a:xfrm>
          <a:off x="4724400" y="1722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62956</xdr:rowOff>
    </xdr:from>
    <xdr:to>
      <xdr:col>5</xdr:col>
      <xdr:colOff>409575</xdr:colOff>
      <xdr:row>101</xdr:row>
      <xdr:rowOff>164556</xdr:rowOff>
    </xdr:to>
    <xdr:sp macro="" textlink="">
      <xdr:nvSpPr>
        <xdr:cNvPr id="327" name="円/楕円 326"/>
        <xdr:cNvSpPr/>
      </xdr:nvSpPr>
      <xdr:spPr>
        <a:xfrm>
          <a:off x="3746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48442</xdr:rowOff>
    </xdr:from>
    <xdr:to>
      <xdr:col>6</xdr:col>
      <xdr:colOff>511175</xdr:colOff>
      <xdr:row>101</xdr:row>
      <xdr:rowOff>113756</xdr:rowOff>
    </xdr:to>
    <xdr:cxnSp macro="">
      <xdr:nvCxnSpPr>
        <xdr:cNvPr id="328" name="直線コネクタ 327"/>
        <xdr:cNvCxnSpPr/>
      </xdr:nvCxnSpPr>
      <xdr:spPr>
        <a:xfrm flipV="1">
          <a:off x="3797300" y="1736489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105064</xdr:rowOff>
    </xdr:from>
    <xdr:ext cx="405111" cy="259045"/>
    <xdr:sp macro="" textlink="">
      <xdr:nvSpPr>
        <xdr:cNvPr id="329" name="n_1aveValue【港湾・漁港】&#10;有形固定資産減価償却率"/>
        <xdr:cNvSpPr txBox="1"/>
      </xdr:nvSpPr>
      <xdr:spPr>
        <a:xfrm>
          <a:off x="3582043"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9633</xdr:rowOff>
    </xdr:from>
    <xdr:ext cx="405111" cy="259045"/>
    <xdr:sp macro="" textlink="">
      <xdr:nvSpPr>
        <xdr:cNvPr id="330" name="n_1mainValue【港湾・漁港】&#10;有形固定資産減価償却率"/>
        <xdr:cNvSpPr txBox="1"/>
      </xdr:nvSpPr>
      <xdr:spPr>
        <a:xfrm>
          <a:off x="3582043"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89,913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1" name="直線コネクタ 3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2" name="テキスト ボックス 34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3" name="直線コネクタ 3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4" name="テキスト ボックス 34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6" name="テキスト ボックス 34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7" name="直線コネクタ 3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8" name="テキスト ボックス 34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9" name="直線コネクタ 3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50" name="テキスト ボックス 34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41872</xdr:rowOff>
    </xdr:from>
    <xdr:to>
      <xdr:col>15</xdr:col>
      <xdr:colOff>180340</xdr:colOff>
      <xdr:row>108</xdr:row>
      <xdr:rowOff>134226</xdr:rowOff>
    </xdr:to>
    <xdr:cxnSp macro="">
      <xdr:nvCxnSpPr>
        <xdr:cNvPr id="354" name="直線コネクタ 353"/>
        <xdr:cNvCxnSpPr/>
      </xdr:nvCxnSpPr>
      <xdr:spPr>
        <a:xfrm flipV="1">
          <a:off x="10476865" y="17358322"/>
          <a:ext cx="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138053</xdr:rowOff>
    </xdr:from>
    <xdr:ext cx="469744" cy="259045"/>
    <xdr:sp macro="" textlink="">
      <xdr:nvSpPr>
        <xdr:cNvPr id="355" name="【港湾・漁港】&#10;一人当たり有形固定資産（償却資産）額最小値テキスト"/>
        <xdr:cNvSpPr txBox="1"/>
      </xdr:nvSpPr>
      <xdr:spPr>
        <a:xfrm>
          <a:off x="10566400" y="186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134226</xdr:rowOff>
    </xdr:from>
    <xdr:to>
      <xdr:col>15</xdr:col>
      <xdr:colOff>269875</xdr:colOff>
      <xdr:row>108</xdr:row>
      <xdr:rowOff>134226</xdr:rowOff>
    </xdr:to>
    <xdr:cxnSp macro="">
      <xdr:nvCxnSpPr>
        <xdr:cNvPr id="356" name="直線コネクタ 355"/>
        <xdr:cNvCxnSpPr/>
      </xdr:nvCxnSpPr>
      <xdr:spPr>
        <a:xfrm>
          <a:off x="10388600" y="1865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159999</xdr:rowOff>
    </xdr:from>
    <xdr:ext cx="599010" cy="259045"/>
    <xdr:sp macro="" textlink="">
      <xdr:nvSpPr>
        <xdr:cNvPr id="357" name="【港湾・漁港】&#10;一人当たり有形固定資産（償却資産）額最大値テキスト"/>
        <xdr:cNvSpPr txBox="1"/>
      </xdr:nvSpPr>
      <xdr:spPr>
        <a:xfrm>
          <a:off x="10566400" y="1713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103,203</a:t>
          </a:r>
          <a:endParaRPr kumimoji="1" lang="ja-JP" altLang="en-US" sz="1000" b="1">
            <a:latin typeface="ＭＳ Ｐゴシック"/>
          </a:endParaRPr>
        </a:p>
      </xdr:txBody>
    </xdr:sp>
    <xdr:clientData/>
  </xdr:oneCellAnchor>
  <xdr:twoCellAnchor>
    <xdr:from>
      <xdr:col>15</xdr:col>
      <xdr:colOff>92075</xdr:colOff>
      <xdr:row>101</xdr:row>
      <xdr:rowOff>41872</xdr:rowOff>
    </xdr:from>
    <xdr:to>
      <xdr:col>15</xdr:col>
      <xdr:colOff>269875</xdr:colOff>
      <xdr:row>101</xdr:row>
      <xdr:rowOff>41872</xdr:rowOff>
    </xdr:to>
    <xdr:cxnSp macro="">
      <xdr:nvCxnSpPr>
        <xdr:cNvPr id="358" name="直線コネクタ 357"/>
        <xdr:cNvCxnSpPr/>
      </xdr:nvCxnSpPr>
      <xdr:spPr>
        <a:xfrm>
          <a:off x="10388600" y="1735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2291</xdr:rowOff>
    </xdr:from>
    <xdr:ext cx="534377" cy="259045"/>
    <xdr:sp macro="" textlink="">
      <xdr:nvSpPr>
        <xdr:cNvPr id="359" name="【港湾・漁港】&#10;一人当たり有形固定資産（償却資産）額平均値テキスト"/>
        <xdr:cNvSpPr txBox="1"/>
      </xdr:nvSpPr>
      <xdr:spPr>
        <a:xfrm>
          <a:off x="10566400" y="1817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150864</xdr:rowOff>
    </xdr:from>
    <xdr:to>
      <xdr:col>15</xdr:col>
      <xdr:colOff>231775</xdr:colOff>
      <xdr:row>107</xdr:row>
      <xdr:rowOff>81014</xdr:rowOff>
    </xdr:to>
    <xdr:sp macro="" textlink="">
      <xdr:nvSpPr>
        <xdr:cNvPr id="360" name="フローチャート : 判断 359"/>
        <xdr:cNvSpPr/>
      </xdr:nvSpPr>
      <xdr:spPr>
        <a:xfrm>
          <a:off x="10426700" y="1832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158344</xdr:rowOff>
    </xdr:from>
    <xdr:to>
      <xdr:col>14</xdr:col>
      <xdr:colOff>79375</xdr:colOff>
      <xdr:row>108</xdr:row>
      <xdr:rowOff>88494</xdr:rowOff>
    </xdr:to>
    <xdr:sp macro="" textlink="">
      <xdr:nvSpPr>
        <xdr:cNvPr id="361" name="フローチャート : 判断 360"/>
        <xdr:cNvSpPr/>
      </xdr:nvSpPr>
      <xdr:spPr>
        <a:xfrm>
          <a:off x="9588500" y="1850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104063</xdr:rowOff>
    </xdr:from>
    <xdr:to>
      <xdr:col>15</xdr:col>
      <xdr:colOff>231775</xdr:colOff>
      <xdr:row>108</xdr:row>
      <xdr:rowOff>34213</xdr:rowOff>
    </xdr:to>
    <xdr:sp macro="" textlink="">
      <xdr:nvSpPr>
        <xdr:cNvPr id="367" name="円/楕円 366"/>
        <xdr:cNvSpPr/>
      </xdr:nvSpPr>
      <xdr:spPr>
        <a:xfrm>
          <a:off x="10426700" y="184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82490</xdr:rowOff>
    </xdr:from>
    <xdr:ext cx="534377" cy="259045"/>
    <xdr:sp macro="" textlink="">
      <xdr:nvSpPr>
        <xdr:cNvPr id="368" name="【港湾・漁港】&#10;一人当たり有形固定資産（償却資産）額該当値テキスト"/>
        <xdr:cNvSpPr txBox="1"/>
      </xdr:nvSpPr>
      <xdr:spPr>
        <a:xfrm>
          <a:off x="10566400" y="184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13,306</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105054</xdr:rowOff>
    </xdr:from>
    <xdr:to>
      <xdr:col>14</xdr:col>
      <xdr:colOff>79375</xdr:colOff>
      <xdr:row>108</xdr:row>
      <xdr:rowOff>35204</xdr:rowOff>
    </xdr:to>
    <xdr:sp macro="" textlink="">
      <xdr:nvSpPr>
        <xdr:cNvPr id="369" name="円/楕円 368"/>
        <xdr:cNvSpPr/>
      </xdr:nvSpPr>
      <xdr:spPr>
        <a:xfrm>
          <a:off x="9588500" y="184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154863</xdr:rowOff>
    </xdr:from>
    <xdr:to>
      <xdr:col>15</xdr:col>
      <xdr:colOff>180975</xdr:colOff>
      <xdr:row>107</xdr:row>
      <xdr:rowOff>155854</xdr:rowOff>
    </xdr:to>
    <xdr:cxnSp macro="">
      <xdr:nvCxnSpPr>
        <xdr:cNvPr id="370" name="直線コネクタ 369"/>
        <xdr:cNvCxnSpPr/>
      </xdr:nvCxnSpPr>
      <xdr:spPr>
        <a:xfrm flipV="1">
          <a:off x="9639300" y="18500013"/>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79621</xdr:rowOff>
    </xdr:from>
    <xdr:ext cx="469744" cy="259045"/>
    <xdr:sp macro="" textlink="">
      <xdr:nvSpPr>
        <xdr:cNvPr id="371" name="n_1aveValue【港湾・漁港】&#10;一人当たり有形固定資産（償却資産）額"/>
        <xdr:cNvSpPr txBox="1"/>
      </xdr:nvSpPr>
      <xdr:spPr>
        <a:xfrm>
          <a:off x="9391727" y="185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oneCellAnchor>
    <xdr:from>
      <xdr:col>13</xdr:col>
      <xdr:colOff>434486</xdr:colOff>
      <xdr:row>106</xdr:row>
      <xdr:rowOff>51731</xdr:rowOff>
    </xdr:from>
    <xdr:ext cx="534377" cy="259045"/>
    <xdr:sp macro="" textlink="">
      <xdr:nvSpPr>
        <xdr:cNvPr id="372" name="n_1mainValue【港湾・漁港】&#10;一人当たり有形固定資産（償却資産）額"/>
        <xdr:cNvSpPr txBox="1"/>
      </xdr:nvSpPr>
      <xdr:spPr>
        <a:xfrm>
          <a:off x="9359411" y="182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5" name="テキスト ボックス 38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5" name="テキスト ボックス 39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7" name="テキスト ボックス 39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99" name="直線コネクタ 398"/>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400"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401" name="直線コネクタ 40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402"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403" name="直線コネクタ 402"/>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404"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405" name="フローチャート : 判断 404"/>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406" name="フローチャート : 判断 405"/>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95613</xdr:rowOff>
    </xdr:from>
    <xdr:to>
      <xdr:col>23</xdr:col>
      <xdr:colOff>568325</xdr:colOff>
      <xdr:row>36</xdr:row>
      <xdr:rowOff>25763</xdr:rowOff>
    </xdr:to>
    <xdr:sp macro="" textlink="">
      <xdr:nvSpPr>
        <xdr:cNvPr id="412" name="円/楕円 411"/>
        <xdr:cNvSpPr/>
      </xdr:nvSpPr>
      <xdr:spPr>
        <a:xfrm>
          <a:off x="162687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118490</xdr:rowOff>
    </xdr:from>
    <xdr:ext cx="405111" cy="259045"/>
    <xdr:sp macro="" textlink="">
      <xdr:nvSpPr>
        <xdr:cNvPr id="413" name="【認定こども園・幼稚園・保育所】&#10;有形固定資産減価償却率該当値テキスト"/>
        <xdr:cNvSpPr txBox="1"/>
      </xdr:nvSpPr>
      <xdr:spPr>
        <a:xfrm>
          <a:off x="164084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121739</xdr:rowOff>
    </xdr:from>
    <xdr:to>
      <xdr:col>22</xdr:col>
      <xdr:colOff>415925</xdr:colOff>
      <xdr:row>36</xdr:row>
      <xdr:rowOff>51889</xdr:rowOff>
    </xdr:to>
    <xdr:sp macro="" textlink="">
      <xdr:nvSpPr>
        <xdr:cNvPr id="414" name="円/楕円 413"/>
        <xdr:cNvSpPr/>
      </xdr:nvSpPr>
      <xdr:spPr>
        <a:xfrm>
          <a:off x="15430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146413</xdr:rowOff>
    </xdr:from>
    <xdr:to>
      <xdr:col>23</xdr:col>
      <xdr:colOff>517525</xdr:colOff>
      <xdr:row>36</xdr:row>
      <xdr:rowOff>1089</xdr:rowOff>
    </xdr:to>
    <xdr:cxnSp macro="">
      <xdr:nvCxnSpPr>
        <xdr:cNvPr id="415" name="直線コネクタ 414"/>
        <xdr:cNvCxnSpPr/>
      </xdr:nvCxnSpPr>
      <xdr:spPr>
        <a:xfrm flipV="1">
          <a:off x="15481300" y="614716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114861</xdr:rowOff>
    </xdr:from>
    <xdr:ext cx="405111" cy="259045"/>
    <xdr:sp macro="" textlink="">
      <xdr:nvSpPr>
        <xdr:cNvPr id="416"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68416</xdr:rowOff>
    </xdr:from>
    <xdr:ext cx="405111" cy="259045"/>
    <xdr:sp macro="" textlink="">
      <xdr:nvSpPr>
        <xdr:cNvPr id="417" name="n_1mainValue【認定こども園・幼稚園・保育所】&#10;有形固定資産減価償却率"/>
        <xdr:cNvSpPr txBox="1"/>
      </xdr:nvSpPr>
      <xdr:spPr>
        <a:xfrm>
          <a:off x="15266043"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9" name="テキスト ボックス 4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1" name="テキスト ボックス 4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3" name="テキスト ボックス 4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5" name="テキスト ボックス 4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7" name="テキスト ボックス 4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441" name="直線コネクタ 440"/>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442"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43" name="直線コネクタ 442"/>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444"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45" name="直線コネクタ 444"/>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163847</xdr:rowOff>
    </xdr:from>
    <xdr:ext cx="469744" cy="259045"/>
    <xdr:sp macro="" textlink="">
      <xdr:nvSpPr>
        <xdr:cNvPr id="446" name="【認定こども園・幼稚園・保育所】&#10;一人当たり面積平均値テキスト"/>
        <xdr:cNvSpPr txBox="1"/>
      </xdr:nvSpPr>
      <xdr:spPr>
        <a:xfrm>
          <a:off x="222504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447" name="フローチャート : 判断 446"/>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448" name="フローチャート : 判断 447"/>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109220</xdr:rowOff>
    </xdr:from>
    <xdr:to>
      <xdr:col>32</xdr:col>
      <xdr:colOff>238125</xdr:colOff>
      <xdr:row>39</xdr:row>
      <xdr:rowOff>39370</xdr:rowOff>
    </xdr:to>
    <xdr:sp macro="" textlink="">
      <xdr:nvSpPr>
        <xdr:cNvPr id="454" name="円/楕円 453"/>
        <xdr:cNvSpPr/>
      </xdr:nvSpPr>
      <xdr:spPr>
        <a:xfrm>
          <a:off x="22110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132097</xdr:rowOff>
    </xdr:from>
    <xdr:ext cx="469744" cy="259045"/>
    <xdr:sp macro="" textlink="">
      <xdr:nvSpPr>
        <xdr:cNvPr id="455" name="【認定こども園・幼稚園・保育所】&#10;一人当たり面積該当値テキスト"/>
        <xdr:cNvSpPr txBox="1"/>
      </xdr:nvSpPr>
      <xdr:spPr>
        <a:xfrm>
          <a:off x="22250400"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132080</xdr:rowOff>
    </xdr:from>
    <xdr:to>
      <xdr:col>31</xdr:col>
      <xdr:colOff>85725</xdr:colOff>
      <xdr:row>39</xdr:row>
      <xdr:rowOff>62230</xdr:rowOff>
    </xdr:to>
    <xdr:sp macro="" textlink="">
      <xdr:nvSpPr>
        <xdr:cNvPr id="456" name="円/楕円 455"/>
        <xdr:cNvSpPr/>
      </xdr:nvSpPr>
      <xdr:spPr>
        <a:xfrm>
          <a:off x="2127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160020</xdr:rowOff>
    </xdr:from>
    <xdr:to>
      <xdr:col>32</xdr:col>
      <xdr:colOff>187325</xdr:colOff>
      <xdr:row>39</xdr:row>
      <xdr:rowOff>11430</xdr:rowOff>
    </xdr:to>
    <xdr:cxnSp macro="">
      <xdr:nvCxnSpPr>
        <xdr:cNvPr id="457" name="直線コネクタ 456"/>
        <xdr:cNvCxnSpPr/>
      </xdr:nvCxnSpPr>
      <xdr:spPr>
        <a:xfrm flipV="1">
          <a:off x="21323300" y="6675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129557</xdr:rowOff>
    </xdr:from>
    <xdr:ext cx="469744" cy="259045"/>
    <xdr:sp macro="" textlink="">
      <xdr:nvSpPr>
        <xdr:cNvPr id="458"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78757</xdr:rowOff>
    </xdr:from>
    <xdr:ext cx="469744" cy="259045"/>
    <xdr:sp macro="" textlink="">
      <xdr:nvSpPr>
        <xdr:cNvPr id="459" name="n_1mainValue【認定こども園・幼稚園・保育所】&#10;一人当たり面積"/>
        <xdr:cNvSpPr txBox="1"/>
      </xdr:nvSpPr>
      <xdr:spPr>
        <a:xfrm>
          <a:off x="21075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71" name="直線コネクタ 4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2" name="テキスト ボックス 4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3" name="直線コネクタ 4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4" name="テキスト ボックス 4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5" name="直線コネクタ 4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6" name="テキスト ボックス 4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7" name="直線コネクタ 4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8" name="テキスト ボックス 4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0" name="テキスト ボックス 4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82" name="直線コネクタ 481"/>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83"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84" name="直線コネクタ 483"/>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85"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86" name="直線コネクタ 485"/>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62501</xdr:rowOff>
    </xdr:from>
    <xdr:ext cx="405111" cy="259045"/>
    <xdr:sp macro="" textlink="">
      <xdr:nvSpPr>
        <xdr:cNvPr id="487" name="【学校施設】&#10;有形固定資産減価償却率平均値テキスト"/>
        <xdr:cNvSpPr txBox="1"/>
      </xdr:nvSpPr>
      <xdr:spPr>
        <a:xfrm>
          <a:off x="164084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88" name="フローチャート : 判断 487"/>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89" name="フローチャート : 判断 488"/>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4064</xdr:rowOff>
    </xdr:from>
    <xdr:to>
      <xdr:col>23</xdr:col>
      <xdr:colOff>568325</xdr:colOff>
      <xdr:row>58</xdr:row>
      <xdr:rowOff>105664</xdr:rowOff>
    </xdr:to>
    <xdr:sp macro="" textlink="">
      <xdr:nvSpPr>
        <xdr:cNvPr id="495" name="円/楕円 494"/>
        <xdr:cNvSpPr/>
      </xdr:nvSpPr>
      <xdr:spPr>
        <a:xfrm>
          <a:off x="162687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26941</xdr:rowOff>
    </xdr:from>
    <xdr:ext cx="405111" cy="259045"/>
    <xdr:sp macro="" textlink="">
      <xdr:nvSpPr>
        <xdr:cNvPr id="496" name="【学校施設】&#10;有形固定資産減価償却率該当値テキスト"/>
        <xdr:cNvSpPr txBox="1"/>
      </xdr:nvSpPr>
      <xdr:spPr>
        <a:xfrm>
          <a:off x="16408400" y="979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93218</xdr:rowOff>
    </xdr:from>
    <xdr:to>
      <xdr:col>22</xdr:col>
      <xdr:colOff>415925</xdr:colOff>
      <xdr:row>58</xdr:row>
      <xdr:rowOff>23368</xdr:rowOff>
    </xdr:to>
    <xdr:sp macro="" textlink="">
      <xdr:nvSpPr>
        <xdr:cNvPr id="497" name="円/楕円 496"/>
        <xdr:cNvSpPr/>
      </xdr:nvSpPr>
      <xdr:spPr>
        <a:xfrm>
          <a:off x="15430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144018</xdr:rowOff>
    </xdr:from>
    <xdr:to>
      <xdr:col>23</xdr:col>
      <xdr:colOff>517525</xdr:colOff>
      <xdr:row>58</xdr:row>
      <xdr:rowOff>54864</xdr:rowOff>
    </xdr:to>
    <xdr:cxnSp macro="">
      <xdr:nvCxnSpPr>
        <xdr:cNvPr id="498" name="直線コネクタ 497"/>
        <xdr:cNvCxnSpPr/>
      </xdr:nvCxnSpPr>
      <xdr:spPr>
        <a:xfrm>
          <a:off x="15481300" y="991666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51071</xdr:rowOff>
    </xdr:from>
    <xdr:ext cx="405111" cy="259045"/>
    <xdr:sp macro="" textlink="">
      <xdr:nvSpPr>
        <xdr:cNvPr id="499" name="n_1aveValue【学校施設】&#10;有形固定資産減価償却率"/>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39895</xdr:rowOff>
    </xdr:from>
    <xdr:ext cx="405111" cy="259045"/>
    <xdr:sp macro="" textlink="">
      <xdr:nvSpPr>
        <xdr:cNvPr id="500" name="n_1mainValue【学校施設】&#10;有形固定資産減価償却率"/>
        <xdr:cNvSpPr txBox="1"/>
      </xdr:nvSpPr>
      <xdr:spPr>
        <a:xfrm>
          <a:off x="15266043"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1" name="テキスト ボックス 5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2" name="直線コネクタ 5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3" name="テキスト ボックス 5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4" name="直線コネクタ 5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5" name="テキスト ボックス 5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6" name="直線コネクタ 5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7" name="テキスト ボックス 5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8" name="直線コネクタ 5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9" name="テキスト ボックス 5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0" name="直線コネクタ 5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1" name="テキスト ボックス 5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525" name="直線コネクタ 524"/>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526"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527" name="直線コネクタ 526"/>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528"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529" name="直線コネクタ 528"/>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530" name="【学校施設】&#10;一人当たり面積平均値テキスト"/>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531" name="フローチャート : 判断 530"/>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532" name="フローチャート : 判断 531"/>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88265</xdr:rowOff>
    </xdr:from>
    <xdr:to>
      <xdr:col>32</xdr:col>
      <xdr:colOff>238125</xdr:colOff>
      <xdr:row>60</xdr:row>
      <xdr:rowOff>18415</xdr:rowOff>
    </xdr:to>
    <xdr:sp macro="" textlink="">
      <xdr:nvSpPr>
        <xdr:cNvPr id="538" name="円/楕円 537"/>
        <xdr:cNvSpPr/>
      </xdr:nvSpPr>
      <xdr:spPr>
        <a:xfrm>
          <a:off x="22110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66692</xdr:rowOff>
    </xdr:from>
    <xdr:ext cx="469744" cy="259045"/>
    <xdr:sp macro="" textlink="">
      <xdr:nvSpPr>
        <xdr:cNvPr id="539" name="【学校施設】&#10;一人当たり面積該当値テキスト"/>
        <xdr:cNvSpPr txBox="1"/>
      </xdr:nvSpPr>
      <xdr:spPr>
        <a:xfrm>
          <a:off x="22250400" y="1018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635</xdr:rowOff>
    </xdr:from>
    <xdr:to>
      <xdr:col>31</xdr:col>
      <xdr:colOff>85725</xdr:colOff>
      <xdr:row>60</xdr:row>
      <xdr:rowOff>102235</xdr:rowOff>
    </xdr:to>
    <xdr:sp macro="" textlink="">
      <xdr:nvSpPr>
        <xdr:cNvPr id="540" name="円/楕円 539"/>
        <xdr:cNvSpPr/>
      </xdr:nvSpPr>
      <xdr:spPr>
        <a:xfrm>
          <a:off x="21272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139065</xdr:rowOff>
    </xdr:from>
    <xdr:to>
      <xdr:col>32</xdr:col>
      <xdr:colOff>187325</xdr:colOff>
      <xdr:row>60</xdr:row>
      <xdr:rowOff>51435</xdr:rowOff>
    </xdr:to>
    <xdr:cxnSp macro="">
      <xdr:nvCxnSpPr>
        <xdr:cNvPr id="541" name="直線コネクタ 540"/>
        <xdr:cNvCxnSpPr/>
      </xdr:nvCxnSpPr>
      <xdr:spPr>
        <a:xfrm flipV="1">
          <a:off x="21323300" y="1025461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542"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93362</xdr:rowOff>
    </xdr:from>
    <xdr:ext cx="469744" cy="259045"/>
    <xdr:sp macro="" textlink="">
      <xdr:nvSpPr>
        <xdr:cNvPr id="543" name="n_1mainValue【学校施設】&#10;一人当たり面積"/>
        <xdr:cNvSpPr txBox="1"/>
      </xdr:nvSpPr>
      <xdr:spPr>
        <a:xfrm>
          <a:off x="21075727" y="1038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4" name="テキスト ボックス 55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6" name="テキスト ボックス 55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6" name="テキスト ボックス 56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570" name="直線コネクタ 569"/>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71"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72" name="直線コネクタ 571"/>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73"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74" name="直線コネクタ 573"/>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575"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76" name="フローチャート : 判断 575"/>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77" name="フローチャート : 判断 576"/>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103232</xdr:rowOff>
    </xdr:from>
    <xdr:to>
      <xdr:col>23</xdr:col>
      <xdr:colOff>568325</xdr:colOff>
      <xdr:row>82</xdr:row>
      <xdr:rowOff>33382</xdr:rowOff>
    </xdr:to>
    <xdr:sp macro="" textlink="">
      <xdr:nvSpPr>
        <xdr:cNvPr id="583" name="円/楕円 582"/>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126109</xdr:rowOff>
    </xdr:from>
    <xdr:ext cx="405111" cy="259045"/>
    <xdr:sp macro="" textlink="">
      <xdr:nvSpPr>
        <xdr:cNvPr id="584" name="【児童館】&#10;有形固定資産減価償却率該当値テキスト"/>
        <xdr:cNvSpPr txBox="1"/>
      </xdr:nvSpPr>
      <xdr:spPr>
        <a:xfrm>
          <a:off x="164084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3629</xdr:rowOff>
    </xdr:from>
    <xdr:to>
      <xdr:col>22</xdr:col>
      <xdr:colOff>415925</xdr:colOff>
      <xdr:row>82</xdr:row>
      <xdr:rowOff>105229</xdr:rowOff>
    </xdr:to>
    <xdr:sp macro="" textlink="">
      <xdr:nvSpPr>
        <xdr:cNvPr id="585" name="円/楕円 584"/>
        <xdr:cNvSpPr/>
      </xdr:nvSpPr>
      <xdr:spPr>
        <a:xfrm>
          <a:off x="15430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154032</xdr:rowOff>
    </xdr:from>
    <xdr:to>
      <xdr:col>23</xdr:col>
      <xdr:colOff>517525</xdr:colOff>
      <xdr:row>82</xdr:row>
      <xdr:rowOff>54429</xdr:rowOff>
    </xdr:to>
    <xdr:cxnSp macro="">
      <xdr:nvCxnSpPr>
        <xdr:cNvPr id="586" name="直線コネクタ 585"/>
        <xdr:cNvCxnSpPr/>
      </xdr:nvCxnSpPr>
      <xdr:spPr>
        <a:xfrm flipV="1">
          <a:off x="15481300" y="14041482"/>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21245</xdr:rowOff>
    </xdr:from>
    <xdr:ext cx="405111" cy="259045"/>
    <xdr:sp macro="" textlink="">
      <xdr:nvSpPr>
        <xdr:cNvPr id="587" name="n_1aveValue【児童館】&#10;有形固定資産減価償却率"/>
        <xdr:cNvSpPr txBox="1"/>
      </xdr:nvSpPr>
      <xdr:spPr>
        <a:xfrm>
          <a:off x="15266043"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121756</xdr:rowOff>
    </xdr:from>
    <xdr:ext cx="405111" cy="259045"/>
    <xdr:sp macro="" textlink="">
      <xdr:nvSpPr>
        <xdr:cNvPr id="588" name="n_1mainValue【児童館】&#10;有形固定資産減価償却率"/>
        <xdr:cNvSpPr txBox="1"/>
      </xdr:nvSpPr>
      <xdr:spPr>
        <a:xfrm>
          <a:off x="15266043"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612" name="直線コネクタ 61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13"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14" name="直線コネクタ 61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615"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616" name="直線コネクタ 61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617"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618" name="フローチャート : 判断 61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619" name="フローチャート : 判断 618"/>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625" name="円/楕円 624"/>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99077</xdr:rowOff>
    </xdr:from>
    <xdr:ext cx="469744" cy="259045"/>
    <xdr:sp macro="" textlink="">
      <xdr:nvSpPr>
        <xdr:cNvPr id="626" name="【児童館】&#10;一人当たり面積該当値テキスト"/>
        <xdr:cNvSpPr txBox="1"/>
      </xdr:nvSpPr>
      <xdr:spPr>
        <a:xfrm>
          <a:off x="222504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120650</xdr:rowOff>
    </xdr:from>
    <xdr:to>
      <xdr:col>31</xdr:col>
      <xdr:colOff>85725</xdr:colOff>
      <xdr:row>84</xdr:row>
      <xdr:rowOff>50800</xdr:rowOff>
    </xdr:to>
    <xdr:sp macro="" textlink="">
      <xdr:nvSpPr>
        <xdr:cNvPr id="627" name="円/楕円 626"/>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0</xdr:rowOff>
    </xdr:from>
    <xdr:to>
      <xdr:col>32</xdr:col>
      <xdr:colOff>187325</xdr:colOff>
      <xdr:row>84</xdr:row>
      <xdr:rowOff>0</xdr:rowOff>
    </xdr:to>
    <xdr:cxnSp macro="">
      <xdr:nvCxnSpPr>
        <xdr:cNvPr id="628" name="直線コネクタ 627"/>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29227</xdr:rowOff>
    </xdr:from>
    <xdr:ext cx="469744" cy="259045"/>
    <xdr:sp macro="" textlink="">
      <xdr:nvSpPr>
        <xdr:cNvPr id="629"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41927</xdr:rowOff>
    </xdr:from>
    <xdr:ext cx="469744" cy="259045"/>
    <xdr:sp macro="" textlink="">
      <xdr:nvSpPr>
        <xdr:cNvPr id="630"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1" name="テキスト ボックス 6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3" name="テキスト ボックス 6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1" name="テキスト ボックス 6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655" name="直線コネクタ 654"/>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6"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57" name="直線コネクタ 65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658"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659" name="直線コネクタ 658"/>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660"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661" name="フローチャート : 判断 660"/>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662" name="フローチャート : 判断 661"/>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107314</xdr:rowOff>
    </xdr:from>
    <xdr:to>
      <xdr:col>23</xdr:col>
      <xdr:colOff>568325</xdr:colOff>
      <xdr:row>101</xdr:row>
      <xdr:rowOff>37464</xdr:rowOff>
    </xdr:to>
    <xdr:sp macro="" textlink="">
      <xdr:nvSpPr>
        <xdr:cNvPr id="668" name="円/楕円 667"/>
        <xdr:cNvSpPr/>
      </xdr:nvSpPr>
      <xdr:spPr>
        <a:xfrm>
          <a:off x="162687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60341</xdr:rowOff>
    </xdr:from>
    <xdr:ext cx="405111" cy="259045"/>
    <xdr:sp macro="" textlink="">
      <xdr:nvSpPr>
        <xdr:cNvPr id="669" name="【公民館】&#10;有形固定資産減価償却率該当値テキスト"/>
        <xdr:cNvSpPr txBox="1"/>
      </xdr:nvSpPr>
      <xdr:spPr>
        <a:xfrm>
          <a:off x="16408400" y="1720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145414</xdr:rowOff>
    </xdr:from>
    <xdr:to>
      <xdr:col>22</xdr:col>
      <xdr:colOff>415925</xdr:colOff>
      <xdr:row>101</xdr:row>
      <xdr:rowOff>75564</xdr:rowOff>
    </xdr:to>
    <xdr:sp macro="" textlink="">
      <xdr:nvSpPr>
        <xdr:cNvPr id="670" name="円/楕円 669"/>
        <xdr:cNvSpPr/>
      </xdr:nvSpPr>
      <xdr:spPr>
        <a:xfrm>
          <a:off x="15430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158114</xdr:rowOff>
    </xdr:from>
    <xdr:to>
      <xdr:col>23</xdr:col>
      <xdr:colOff>517525</xdr:colOff>
      <xdr:row>101</xdr:row>
      <xdr:rowOff>24764</xdr:rowOff>
    </xdr:to>
    <xdr:cxnSp macro="">
      <xdr:nvCxnSpPr>
        <xdr:cNvPr id="671" name="直線コネクタ 670"/>
        <xdr:cNvCxnSpPr/>
      </xdr:nvCxnSpPr>
      <xdr:spPr>
        <a:xfrm flipV="1">
          <a:off x="15481300" y="173031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76216</xdr:rowOff>
    </xdr:from>
    <xdr:ext cx="405111" cy="259045"/>
    <xdr:sp macro="" textlink="">
      <xdr:nvSpPr>
        <xdr:cNvPr id="672"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92091</xdr:rowOff>
    </xdr:from>
    <xdr:ext cx="405111" cy="259045"/>
    <xdr:sp macro="" textlink="">
      <xdr:nvSpPr>
        <xdr:cNvPr id="673" name="n_1mainValue【公民館】&#10;有形固定資産減価償却率"/>
        <xdr:cNvSpPr txBox="1"/>
      </xdr:nvSpPr>
      <xdr:spPr>
        <a:xfrm>
          <a:off x="15266043"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84" name="直線コネクタ 6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5" name="テキスト ボックス 6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6" name="直線コネクタ 6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7" name="テキスト ボックス 6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8" name="直線コネクタ 6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9" name="テキスト ボックス 6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90" name="直線コネクタ 6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91" name="テキスト ボックス 6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2" name="直線コネクタ 6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3" name="テキスト ボックス 6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4" name="直線コネクタ 6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5" name="テキスト ボックス 6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99" name="直線コネクタ 69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70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701" name="直線コネクタ 70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70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703" name="直線コネクタ 70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168020</xdr:rowOff>
    </xdr:from>
    <xdr:ext cx="469744" cy="259045"/>
    <xdr:sp macro="" textlink="">
      <xdr:nvSpPr>
        <xdr:cNvPr id="704" name="【公民館】&#10;一人当たり面積平均値テキスト"/>
        <xdr:cNvSpPr txBox="1"/>
      </xdr:nvSpPr>
      <xdr:spPr>
        <a:xfrm>
          <a:off x="22250400" y="17827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705" name="フローチャート : 判断 70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706" name="フローチャート : 判断 70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101600</xdr:rowOff>
    </xdr:from>
    <xdr:to>
      <xdr:col>32</xdr:col>
      <xdr:colOff>238125</xdr:colOff>
      <xdr:row>109</xdr:row>
      <xdr:rowOff>31750</xdr:rowOff>
    </xdr:to>
    <xdr:sp macro="" textlink="">
      <xdr:nvSpPr>
        <xdr:cNvPr id="712" name="円/楕円 711"/>
        <xdr:cNvSpPr/>
      </xdr:nvSpPr>
      <xdr:spPr>
        <a:xfrm>
          <a:off x="22110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16527</xdr:rowOff>
    </xdr:from>
    <xdr:ext cx="469744" cy="259045"/>
    <xdr:sp macro="" textlink="">
      <xdr:nvSpPr>
        <xdr:cNvPr id="713" name="【公民館】&#10;一人当たり面積該当値テキスト"/>
        <xdr:cNvSpPr txBox="1"/>
      </xdr:nvSpPr>
      <xdr:spPr>
        <a:xfrm>
          <a:off x="222504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30</xdr:col>
      <xdr:colOff>669925</xdr:colOff>
      <xdr:row>108</xdr:row>
      <xdr:rowOff>101600</xdr:rowOff>
    </xdr:from>
    <xdr:to>
      <xdr:col>31</xdr:col>
      <xdr:colOff>85725</xdr:colOff>
      <xdr:row>109</xdr:row>
      <xdr:rowOff>31750</xdr:rowOff>
    </xdr:to>
    <xdr:sp macro="" textlink="">
      <xdr:nvSpPr>
        <xdr:cNvPr id="714" name="円/楕円 713"/>
        <xdr:cNvSpPr/>
      </xdr:nvSpPr>
      <xdr:spPr>
        <a:xfrm>
          <a:off x="2127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152400</xdr:rowOff>
    </xdr:from>
    <xdr:to>
      <xdr:col>32</xdr:col>
      <xdr:colOff>187325</xdr:colOff>
      <xdr:row>108</xdr:row>
      <xdr:rowOff>152400</xdr:rowOff>
    </xdr:to>
    <xdr:cxnSp macro="">
      <xdr:nvCxnSpPr>
        <xdr:cNvPr id="715" name="直線コネクタ 714"/>
        <xdr:cNvCxnSpPr/>
      </xdr:nvCxnSpPr>
      <xdr:spPr>
        <a:xfrm>
          <a:off x="21323300" y="186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157134</xdr:rowOff>
    </xdr:from>
    <xdr:ext cx="469744" cy="259045"/>
    <xdr:sp macro="" textlink="">
      <xdr:nvSpPr>
        <xdr:cNvPr id="716" name="n_1aveValue【公民館】&#10;一人当たり面積"/>
        <xdr:cNvSpPr txBox="1"/>
      </xdr:nvSpPr>
      <xdr:spPr>
        <a:xfrm>
          <a:off x="21075727" y="1781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22877</xdr:rowOff>
    </xdr:from>
    <xdr:ext cx="469744" cy="259045"/>
    <xdr:sp macro="" textlink="">
      <xdr:nvSpPr>
        <xdr:cNvPr id="717" name="n_1mainValue【公民館】&#10;一人当たり面積"/>
        <xdr:cNvSpPr txBox="1"/>
      </xdr:nvSpPr>
      <xdr:spPr>
        <a:xfrm>
          <a:off x="21075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当市は全体的に減価償却率は高く、一人当たりの有形固定資産額や面積が少ない傾向にあります。</a:t>
          </a:r>
        </a:p>
        <a:p>
          <a:r>
            <a:rPr kumimoji="1" lang="ja-JP" altLang="en-US" sz="1300">
              <a:latin typeface="ＭＳ Ｐゴシック"/>
            </a:rPr>
            <a:t>橋りょう・トンネル、学校施設及び港湾・漁港については、類似団体の平均値から大幅に高い率となっているため適時更新していく必要があります。</a:t>
          </a:r>
        </a:p>
        <a:p>
          <a:r>
            <a:rPr kumimoji="1" lang="ja-JP" altLang="en-US" sz="1300">
              <a:latin typeface="ＭＳ Ｐゴシック"/>
            </a:rPr>
            <a:t>公民館については、対象物件が１件で築年数が経っているため極端な表となっています。</a:t>
          </a:r>
        </a:p>
        <a:p>
          <a:r>
            <a:rPr kumimoji="1" lang="ja-JP" altLang="en-US" sz="1300">
              <a:latin typeface="ＭＳ Ｐゴシック"/>
            </a:rPr>
            <a:t>公営住宅については、一人当たりの面積を類似団体の平均値と比較すると、過去に多くの建設を行ったことがわかります。</a:t>
          </a:r>
        </a:p>
        <a:p>
          <a:r>
            <a:rPr kumimoji="1" lang="ja-JP" altLang="en-US" sz="1300">
              <a:latin typeface="ＭＳ Ｐゴシック"/>
            </a:rPr>
            <a:t>いずれにしても、公共施設マネジメント計画において適正な管理を行いながら、施設の更新及び長寿命化を図る必要があります。</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373,074
369,721
208.84
152,643,733
151,658,392
198,531
78,143,294
173,616,527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108.4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87647</xdr:rowOff>
    </xdr:from>
    <xdr:ext cx="405111" cy="259045"/>
    <xdr:sp macro="" textlink="">
      <xdr:nvSpPr>
        <xdr:cNvPr id="64"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27305</xdr:rowOff>
    </xdr:from>
    <xdr:to>
      <xdr:col>6</xdr:col>
      <xdr:colOff>561975</xdr:colOff>
      <xdr:row>33</xdr:row>
      <xdr:rowOff>128905</xdr:rowOff>
    </xdr:to>
    <xdr:sp macro="" textlink="">
      <xdr:nvSpPr>
        <xdr:cNvPr id="70" name="円/楕円 69"/>
        <xdr:cNvSpPr/>
      </xdr:nvSpPr>
      <xdr:spPr>
        <a:xfrm>
          <a:off x="45847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151782</xdr:rowOff>
    </xdr:from>
    <xdr:ext cx="405111" cy="259045"/>
    <xdr:sp macro="" textlink="">
      <xdr:nvSpPr>
        <xdr:cNvPr id="71" name="【図書館】&#10;有形固定資産減価償却率該当値テキスト"/>
        <xdr:cNvSpPr txBox="1"/>
      </xdr:nvSpPr>
      <xdr:spPr>
        <a:xfrm>
          <a:off x="4724400"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128270</xdr:rowOff>
    </xdr:from>
    <xdr:to>
      <xdr:col>5</xdr:col>
      <xdr:colOff>409575</xdr:colOff>
      <xdr:row>33</xdr:row>
      <xdr:rowOff>58420</xdr:rowOff>
    </xdr:to>
    <xdr:sp macro="" textlink="">
      <xdr:nvSpPr>
        <xdr:cNvPr id="72" name="円/楕円 71"/>
        <xdr:cNvSpPr/>
      </xdr:nvSpPr>
      <xdr:spPr>
        <a:xfrm>
          <a:off x="374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7620</xdr:rowOff>
    </xdr:from>
    <xdr:to>
      <xdr:col>6</xdr:col>
      <xdr:colOff>511175</xdr:colOff>
      <xdr:row>33</xdr:row>
      <xdr:rowOff>78105</xdr:rowOff>
    </xdr:to>
    <xdr:cxnSp macro="">
      <xdr:nvCxnSpPr>
        <xdr:cNvPr id="73" name="直線コネクタ 72"/>
        <xdr:cNvCxnSpPr/>
      </xdr:nvCxnSpPr>
      <xdr:spPr>
        <a:xfrm>
          <a:off x="3797300" y="566547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31</xdr:row>
      <xdr:rowOff>74947</xdr:rowOff>
    </xdr:from>
    <xdr:ext cx="405111" cy="259045"/>
    <xdr:sp macro="" textlink="">
      <xdr:nvSpPr>
        <xdr:cNvPr id="74" name="n_1mainValue【図書館】&#10;有形固定資産減価償却率"/>
        <xdr:cNvSpPr txBox="1"/>
      </xdr:nvSpPr>
      <xdr:spPr>
        <a:xfrm>
          <a:off x="3582043"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3"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48277</xdr:rowOff>
    </xdr:from>
    <xdr:ext cx="469744" cy="259045"/>
    <xdr:sp macro="" textlink="">
      <xdr:nvSpPr>
        <xdr:cNvPr id="106"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44450</xdr:rowOff>
    </xdr:from>
    <xdr:to>
      <xdr:col>15</xdr:col>
      <xdr:colOff>231775</xdr:colOff>
      <xdr:row>37</xdr:row>
      <xdr:rowOff>146050</xdr:rowOff>
    </xdr:to>
    <xdr:sp macro="" textlink="">
      <xdr:nvSpPr>
        <xdr:cNvPr id="112" name="円/楕円 111"/>
        <xdr:cNvSpPr/>
      </xdr:nvSpPr>
      <xdr:spPr>
        <a:xfrm>
          <a:off x="10426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22877</xdr:rowOff>
    </xdr:from>
    <xdr:ext cx="469744" cy="259045"/>
    <xdr:sp macro="" textlink="">
      <xdr:nvSpPr>
        <xdr:cNvPr id="113" name="【図書館】&#10;一人当たり面積該当値テキスト"/>
        <xdr:cNvSpPr txBox="1"/>
      </xdr:nvSpPr>
      <xdr:spPr>
        <a:xfrm>
          <a:off x="10566400"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120650</xdr:rowOff>
    </xdr:from>
    <xdr:to>
      <xdr:col>14</xdr:col>
      <xdr:colOff>79375</xdr:colOff>
      <xdr:row>38</xdr:row>
      <xdr:rowOff>50800</xdr:rowOff>
    </xdr:to>
    <xdr:sp macro="" textlink="">
      <xdr:nvSpPr>
        <xdr:cNvPr id="114" name="円/楕円 113"/>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95250</xdr:rowOff>
    </xdr:from>
    <xdr:to>
      <xdr:col>15</xdr:col>
      <xdr:colOff>180975</xdr:colOff>
      <xdr:row>38</xdr:row>
      <xdr:rowOff>0</xdr:rowOff>
    </xdr:to>
    <xdr:cxnSp macro="">
      <xdr:nvCxnSpPr>
        <xdr:cNvPr id="115" name="直線コネクタ 114"/>
        <xdr:cNvCxnSpPr/>
      </xdr:nvCxnSpPr>
      <xdr:spPr>
        <a:xfrm flipV="1">
          <a:off x="9639300" y="6438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41927</xdr:rowOff>
    </xdr:from>
    <xdr:ext cx="469744" cy="259045"/>
    <xdr:sp macro="" textlink="">
      <xdr:nvSpPr>
        <xdr:cNvPr id="116" name="n_1main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144"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165371</xdr:rowOff>
    </xdr:from>
    <xdr:ext cx="405111" cy="259045"/>
    <xdr:sp macro="" textlink="">
      <xdr:nvSpPr>
        <xdr:cNvPr id="147" name="n_1aveValue【体育館・プール】&#10;有形固定資産減価償却率"/>
        <xdr:cNvSpPr txBox="1"/>
      </xdr:nvSpPr>
      <xdr:spPr>
        <a:xfrm>
          <a:off x="3582043"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88646</xdr:rowOff>
    </xdr:from>
    <xdr:to>
      <xdr:col>6</xdr:col>
      <xdr:colOff>561975</xdr:colOff>
      <xdr:row>56</xdr:row>
      <xdr:rowOff>18796</xdr:rowOff>
    </xdr:to>
    <xdr:sp macro="" textlink="">
      <xdr:nvSpPr>
        <xdr:cNvPr id="153" name="円/楕円 152"/>
        <xdr:cNvSpPr/>
      </xdr:nvSpPr>
      <xdr:spPr>
        <a:xfrm>
          <a:off x="4584700" y="95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41673</xdr:rowOff>
    </xdr:from>
    <xdr:ext cx="405111" cy="259045"/>
    <xdr:sp macro="" textlink="">
      <xdr:nvSpPr>
        <xdr:cNvPr id="154" name="【体育館・プール】&#10;有形固定資産減価償却率該当値テキスト"/>
        <xdr:cNvSpPr txBox="1"/>
      </xdr:nvSpPr>
      <xdr:spPr>
        <a:xfrm>
          <a:off x="4724400" y="9471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120650</xdr:rowOff>
    </xdr:from>
    <xdr:to>
      <xdr:col>5</xdr:col>
      <xdr:colOff>409575</xdr:colOff>
      <xdr:row>56</xdr:row>
      <xdr:rowOff>50800</xdr:rowOff>
    </xdr:to>
    <xdr:sp macro="" textlink="">
      <xdr:nvSpPr>
        <xdr:cNvPr id="155" name="円/楕円 154"/>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139446</xdr:rowOff>
    </xdr:from>
    <xdr:to>
      <xdr:col>6</xdr:col>
      <xdr:colOff>511175</xdr:colOff>
      <xdr:row>56</xdr:row>
      <xdr:rowOff>0</xdr:rowOff>
    </xdr:to>
    <xdr:cxnSp macro="">
      <xdr:nvCxnSpPr>
        <xdr:cNvPr id="156" name="直線コネクタ 155"/>
        <xdr:cNvCxnSpPr/>
      </xdr:nvCxnSpPr>
      <xdr:spPr>
        <a:xfrm flipV="1">
          <a:off x="3797300" y="95691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54</xdr:row>
      <xdr:rowOff>67327</xdr:rowOff>
    </xdr:from>
    <xdr:ext cx="405111" cy="259045"/>
    <xdr:sp macro="" textlink="">
      <xdr:nvSpPr>
        <xdr:cNvPr id="157" name="n_1mainValue【体育館・プール】&#10;有形固定資産減価償却率"/>
        <xdr:cNvSpPr txBox="1"/>
      </xdr:nvSpPr>
      <xdr:spPr>
        <a:xfrm>
          <a:off x="3582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84"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17035</xdr:rowOff>
    </xdr:from>
    <xdr:ext cx="469744" cy="259045"/>
    <xdr:sp macro="" textlink="">
      <xdr:nvSpPr>
        <xdr:cNvPr id="187"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90932</xdr:rowOff>
    </xdr:from>
    <xdr:to>
      <xdr:col>15</xdr:col>
      <xdr:colOff>231775</xdr:colOff>
      <xdr:row>63</xdr:row>
      <xdr:rowOff>21082</xdr:rowOff>
    </xdr:to>
    <xdr:sp macro="" textlink="">
      <xdr:nvSpPr>
        <xdr:cNvPr id="193" name="円/楕円 192"/>
        <xdr:cNvSpPr/>
      </xdr:nvSpPr>
      <xdr:spPr>
        <a:xfrm>
          <a:off x="10426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5859</xdr:rowOff>
    </xdr:from>
    <xdr:ext cx="469744" cy="259045"/>
    <xdr:sp macro="" textlink="">
      <xdr:nvSpPr>
        <xdr:cNvPr id="194" name="【体育館・プール】&#10;一人当たり面積該当値テキスト"/>
        <xdr:cNvSpPr txBox="1"/>
      </xdr:nvSpPr>
      <xdr:spPr>
        <a:xfrm>
          <a:off x="10566400" y="106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86360</xdr:rowOff>
    </xdr:from>
    <xdr:to>
      <xdr:col>14</xdr:col>
      <xdr:colOff>79375</xdr:colOff>
      <xdr:row>63</xdr:row>
      <xdr:rowOff>16510</xdr:rowOff>
    </xdr:to>
    <xdr:sp macro="" textlink="">
      <xdr:nvSpPr>
        <xdr:cNvPr id="195" name="円/楕円 194"/>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137160</xdr:rowOff>
    </xdr:from>
    <xdr:to>
      <xdr:col>15</xdr:col>
      <xdr:colOff>180975</xdr:colOff>
      <xdr:row>62</xdr:row>
      <xdr:rowOff>141732</xdr:rowOff>
    </xdr:to>
    <xdr:cxnSp macro="">
      <xdr:nvCxnSpPr>
        <xdr:cNvPr id="196" name="直線コネクタ 195"/>
        <xdr:cNvCxnSpPr/>
      </xdr:nvCxnSpPr>
      <xdr:spPr>
        <a:xfrm>
          <a:off x="9639300" y="1076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7637</xdr:rowOff>
    </xdr:from>
    <xdr:ext cx="469744" cy="259045"/>
    <xdr:sp macro="" textlink="">
      <xdr:nvSpPr>
        <xdr:cNvPr id="197"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229"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94722</xdr:rowOff>
    </xdr:from>
    <xdr:ext cx="405111" cy="259045"/>
    <xdr:sp macro="" textlink="">
      <xdr:nvSpPr>
        <xdr:cNvPr id="232"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38" name="円/楕円 237"/>
        <xdr:cNvSpPr/>
      </xdr:nvSpPr>
      <xdr:spPr>
        <a:xfrm>
          <a:off x="4584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19975</xdr:rowOff>
    </xdr:from>
    <xdr:ext cx="405111" cy="259045"/>
    <xdr:sp macro="" textlink="">
      <xdr:nvSpPr>
        <xdr:cNvPr id="239" name="【福祉施設】&#10;有形固定資産減価償却率該当値テキスト"/>
        <xdr:cNvSpPr txBox="1"/>
      </xdr:nvSpPr>
      <xdr:spPr>
        <a:xfrm>
          <a:off x="4724400" y="1356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36286</xdr:rowOff>
    </xdr:from>
    <xdr:to>
      <xdr:col>5</xdr:col>
      <xdr:colOff>409575</xdr:colOff>
      <xdr:row>80</xdr:row>
      <xdr:rowOff>137886</xdr:rowOff>
    </xdr:to>
    <xdr:sp macro="" textlink="">
      <xdr:nvSpPr>
        <xdr:cNvPr id="240" name="円/楕円 239"/>
        <xdr:cNvSpPr/>
      </xdr:nvSpPr>
      <xdr:spPr>
        <a:xfrm>
          <a:off x="3746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47898</xdr:rowOff>
    </xdr:from>
    <xdr:to>
      <xdr:col>6</xdr:col>
      <xdr:colOff>511175</xdr:colOff>
      <xdr:row>80</xdr:row>
      <xdr:rowOff>87086</xdr:rowOff>
    </xdr:to>
    <xdr:cxnSp macro="">
      <xdr:nvCxnSpPr>
        <xdr:cNvPr id="241" name="直線コネクタ 240"/>
        <xdr:cNvCxnSpPr/>
      </xdr:nvCxnSpPr>
      <xdr:spPr>
        <a:xfrm flipV="1">
          <a:off x="3797300" y="1376389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154413</xdr:rowOff>
    </xdr:from>
    <xdr:ext cx="405111" cy="259045"/>
    <xdr:sp macro="" textlink="">
      <xdr:nvSpPr>
        <xdr:cNvPr id="242" name="n_1mainValue【福祉施設】&#10;有形固定資産減価償却率"/>
        <xdr:cNvSpPr txBox="1"/>
      </xdr:nvSpPr>
      <xdr:spPr>
        <a:xfrm>
          <a:off x="3582043"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71"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111777</xdr:rowOff>
    </xdr:from>
    <xdr:ext cx="469744" cy="259045"/>
    <xdr:sp macro="" textlink="">
      <xdr:nvSpPr>
        <xdr:cNvPr id="274"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76200</xdr:rowOff>
    </xdr:from>
    <xdr:to>
      <xdr:col>15</xdr:col>
      <xdr:colOff>231775</xdr:colOff>
      <xdr:row>85</xdr:row>
      <xdr:rowOff>6350</xdr:rowOff>
    </xdr:to>
    <xdr:sp macro="" textlink="">
      <xdr:nvSpPr>
        <xdr:cNvPr id="280" name="円/楕円 279"/>
        <xdr:cNvSpPr/>
      </xdr:nvSpPr>
      <xdr:spPr>
        <a:xfrm>
          <a:off x="10426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54627</xdr:rowOff>
    </xdr:from>
    <xdr:ext cx="469744" cy="259045"/>
    <xdr:sp macro="" textlink="">
      <xdr:nvSpPr>
        <xdr:cNvPr id="281" name="【福祉施設】&#10;一人当たり面積該当値テキスト"/>
        <xdr:cNvSpPr txBox="1"/>
      </xdr:nvSpPr>
      <xdr:spPr>
        <a:xfrm>
          <a:off x="105664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44450</xdr:rowOff>
    </xdr:from>
    <xdr:to>
      <xdr:col>14</xdr:col>
      <xdr:colOff>79375</xdr:colOff>
      <xdr:row>85</xdr:row>
      <xdr:rowOff>146050</xdr:rowOff>
    </xdr:to>
    <xdr:sp macro="" textlink="">
      <xdr:nvSpPr>
        <xdr:cNvPr id="282" name="円/楕円 281"/>
        <xdr:cNvSpPr/>
      </xdr:nvSpPr>
      <xdr:spPr>
        <a:xfrm>
          <a:off x="958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127000</xdr:rowOff>
    </xdr:from>
    <xdr:to>
      <xdr:col>15</xdr:col>
      <xdr:colOff>180975</xdr:colOff>
      <xdr:row>85</xdr:row>
      <xdr:rowOff>95250</xdr:rowOff>
    </xdr:to>
    <xdr:cxnSp macro="">
      <xdr:nvCxnSpPr>
        <xdr:cNvPr id="283" name="直線コネクタ 282"/>
        <xdr:cNvCxnSpPr/>
      </xdr:nvCxnSpPr>
      <xdr:spPr>
        <a:xfrm flipV="1">
          <a:off x="9639300" y="14528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137177</xdr:rowOff>
    </xdr:from>
    <xdr:ext cx="469744" cy="259045"/>
    <xdr:sp macro="" textlink="">
      <xdr:nvSpPr>
        <xdr:cNvPr id="284" name="n_1mainValue【福祉施設】&#10;一人当たり面積"/>
        <xdr:cNvSpPr txBox="1"/>
      </xdr:nvSpPr>
      <xdr:spPr>
        <a:xfrm>
          <a:off x="9391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95266</xdr:rowOff>
    </xdr:from>
    <xdr:ext cx="405111" cy="259045"/>
    <xdr:sp macro="" textlink="">
      <xdr:nvSpPr>
        <xdr:cNvPr id="317"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154939</xdr:rowOff>
    </xdr:from>
    <xdr:to>
      <xdr:col>6</xdr:col>
      <xdr:colOff>561975</xdr:colOff>
      <xdr:row>103</xdr:row>
      <xdr:rowOff>85089</xdr:rowOff>
    </xdr:to>
    <xdr:sp macro="" textlink="">
      <xdr:nvSpPr>
        <xdr:cNvPr id="323" name="円/楕円 322"/>
        <xdr:cNvSpPr/>
      </xdr:nvSpPr>
      <xdr:spPr>
        <a:xfrm>
          <a:off x="4584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6366</xdr:rowOff>
    </xdr:from>
    <xdr:ext cx="405111" cy="259045"/>
    <xdr:sp macro="" textlink="">
      <xdr:nvSpPr>
        <xdr:cNvPr id="324" name="【市民会館】&#10;有形固定資産減価償却率該当値テキスト"/>
        <xdr:cNvSpPr txBox="1"/>
      </xdr:nvSpPr>
      <xdr:spPr>
        <a:xfrm>
          <a:off x="4724400"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21589</xdr:rowOff>
    </xdr:from>
    <xdr:to>
      <xdr:col>5</xdr:col>
      <xdr:colOff>409575</xdr:colOff>
      <xdr:row>103</xdr:row>
      <xdr:rowOff>123189</xdr:rowOff>
    </xdr:to>
    <xdr:sp macro="" textlink="">
      <xdr:nvSpPr>
        <xdr:cNvPr id="325" name="円/楕円 324"/>
        <xdr:cNvSpPr/>
      </xdr:nvSpPr>
      <xdr:spPr>
        <a:xfrm>
          <a:off x="3746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34289</xdr:rowOff>
    </xdr:from>
    <xdr:to>
      <xdr:col>6</xdr:col>
      <xdr:colOff>511175</xdr:colOff>
      <xdr:row>103</xdr:row>
      <xdr:rowOff>72389</xdr:rowOff>
    </xdr:to>
    <xdr:cxnSp macro="">
      <xdr:nvCxnSpPr>
        <xdr:cNvPr id="326" name="直線コネクタ 325"/>
        <xdr:cNvCxnSpPr/>
      </xdr:nvCxnSpPr>
      <xdr:spPr>
        <a:xfrm flipV="1">
          <a:off x="3797300" y="17693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139716</xdr:rowOff>
    </xdr:from>
    <xdr:ext cx="405111" cy="259045"/>
    <xdr:sp macro="" textlink="">
      <xdr:nvSpPr>
        <xdr:cNvPr id="327" name="n_1mainValue【市民会館】&#10;有形固定資産減価償却率"/>
        <xdr:cNvSpPr txBox="1"/>
      </xdr:nvSpPr>
      <xdr:spPr>
        <a:xfrm>
          <a:off x="3582043"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130827</xdr:rowOff>
    </xdr:from>
    <xdr:ext cx="469744" cy="259045"/>
    <xdr:sp macro="" textlink="">
      <xdr:nvSpPr>
        <xdr:cNvPr id="356" name="【市民会館】&#10;一人当たり面積平均値テキスト"/>
        <xdr:cNvSpPr txBox="1"/>
      </xdr:nvSpPr>
      <xdr:spPr>
        <a:xfrm>
          <a:off x="10566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3827</xdr:rowOff>
    </xdr:from>
    <xdr:ext cx="469744" cy="259045"/>
    <xdr:sp macro="" textlink="">
      <xdr:nvSpPr>
        <xdr:cNvPr id="359"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101600</xdr:rowOff>
    </xdr:from>
    <xdr:to>
      <xdr:col>15</xdr:col>
      <xdr:colOff>231775</xdr:colOff>
      <xdr:row>105</xdr:row>
      <xdr:rowOff>31750</xdr:rowOff>
    </xdr:to>
    <xdr:sp macro="" textlink="">
      <xdr:nvSpPr>
        <xdr:cNvPr id="365" name="円/楕円 364"/>
        <xdr:cNvSpPr/>
      </xdr:nvSpPr>
      <xdr:spPr>
        <a:xfrm>
          <a:off x="10426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80027</xdr:rowOff>
    </xdr:from>
    <xdr:ext cx="469744" cy="259045"/>
    <xdr:sp macro="" textlink="">
      <xdr:nvSpPr>
        <xdr:cNvPr id="366" name="【市民会館】&#10;一人当たり面積該当値テキスト"/>
        <xdr:cNvSpPr txBox="1"/>
      </xdr:nvSpPr>
      <xdr:spPr>
        <a:xfrm>
          <a:off x="10566400"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101600</xdr:rowOff>
    </xdr:from>
    <xdr:to>
      <xdr:col>14</xdr:col>
      <xdr:colOff>79375</xdr:colOff>
      <xdr:row>105</xdr:row>
      <xdr:rowOff>31750</xdr:rowOff>
    </xdr:to>
    <xdr:sp macro="" textlink="">
      <xdr:nvSpPr>
        <xdr:cNvPr id="367" name="円/楕円 366"/>
        <xdr:cNvSpPr/>
      </xdr:nvSpPr>
      <xdr:spPr>
        <a:xfrm>
          <a:off x="9588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152400</xdr:rowOff>
    </xdr:from>
    <xdr:to>
      <xdr:col>15</xdr:col>
      <xdr:colOff>180975</xdr:colOff>
      <xdr:row>104</xdr:row>
      <xdr:rowOff>152400</xdr:rowOff>
    </xdr:to>
    <xdr:cxnSp macro="">
      <xdr:nvCxnSpPr>
        <xdr:cNvPr id="368" name="直線コネクタ 367"/>
        <xdr:cNvCxnSpPr/>
      </xdr:nvCxnSpPr>
      <xdr:spPr>
        <a:xfrm>
          <a:off x="9639300" y="1798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22877</xdr:rowOff>
    </xdr:from>
    <xdr:ext cx="469744" cy="259045"/>
    <xdr:sp macro="" textlink="">
      <xdr:nvSpPr>
        <xdr:cNvPr id="369" name="n_1mainValue【市民会館】&#10;一人当たり面積"/>
        <xdr:cNvSpPr txBox="1"/>
      </xdr:nvSpPr>
      <xdr:spPr>
        <a:xfrm>
          <a:off x="93917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150131</xdr:rowOff>
    </xdr:from>
    <xdr:ext cx="405111" cy="259045"/>
    <xdr:sp macro="" textlink="">
      <xdr:nvSpPr>
        <xdr:cNvPr id="397" name="【一般廃棄物処理施設】&#10;有形固定資産減価償却率平均値テキスト"/>
        <xdr:cNvSpPr txBox="1"/>
      </xdr:nvSpPr>
      <xdr:spPr>
        <a:xfrm>
          <a:off x="16408400" y="6150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136415</xdr:rowOff>
    </xdr:from>
    <xdr:ext cx="405111" cy="259045"/>
    <xdr:sp macro="" textlink="">
      <xdr:nvSpPr>
        <xdr:cNvPr id="400" name="n_1aveValue【一般廃棄物処理施設】&#10;有形固定資産減価償却率"/>
        <xdr:cNvSpPr txBox="1"/>
      </xdr:nvSpPr>
      <xdr:spPr>
        <a:xfrm>
          <a:off x="15266043"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406" name="円/楕円 405"/>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168927</xdr:rowOff>
    </xdr:from>
    <xdr:ext cx="405111" cy="259045"/>
    <xdr:sp macro="" textlink="">
      <xdr:nvSpPr>
        <xdr:cNvPr id="407" name="【一般廃棄物処理施設】&#10;有形固定資産減価償却率該当値テキスト"/>
        <xdr:cNvSpPr txBox="1"/>
      </xdr:nvSpPr>
      <xdr:spPr>
        <a:xfrm>
          <a:off x="164084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25400</xdr:rowOff>
    </xdr:from>
    <xdr:to>
      <xdr:col>22</xdr:col>
      <xdr:colOff>415925</xdr:colOff>
      <xdr:row>33</xdr:row>
      <xdr:rowOff>127000</xdr:rowOff>
    </xdr:to>
    <xdr:sp macro="" textlink="">
      <xdr:nvSpPr>
        <xdr:cNvPr id="408" name="円/楕円 407"/>
        <xdr:cNvSpPr/>
      </xdr:nvSpPr>
      <xdr:spPr>
        <a:xfrm>
          <a:off x="15430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76200</xdr:rowOff>
    </xdr:from>
    <xdr:to>
      <xdr:col>23</xdr:col>
      <xdr:colOff>517525</xdr:colOff>
      <xdr:row>33</xdr:row>
      <xdr:rowOff>133350</xdr:rowOff>
    </xdr:to>
    <xdr:cxnSp macro="">
      <xdr:nvCxnSpPr>
        <xdr:cNvPr id="409" name="直線コネクタ 408"/>
        <xdr:cNvCxnSpPr/>
      </xdr:nvCxnSpPr>
      <xdr:spPr>
        <a:xfrm>
          <a:off x="15481300" y="5734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31</xdr:row>
      <xdr:rowOff>143527</xdr:rowOff>
    </xdr:from>
    <xdr:ext cx="405111" cy="259045"/>
    <xdr:sp macro="" textlink="">
      <xdr:nvSpPr>
        <xdr:cNvPr id="410" name="n_1mainValue【一般廃棄物処理施設】&#10;有形固定資産減価償却率"/>
        <xdr:cNvSpPr txBox="1"/>
      </xdr:nvSpPr>
      <xdr:spPr>
        <a:xfrm>
          <a:off x="15266043"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163,238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75661</xdr:rowOff>
    </xdr:from>
    <xdr:ext cx="534377" cy="259045"/>
    <xdr:sp macro="" textlink="">
      <xdr:nvSpPr>
        <xdr:cNvPr id="439" name="【一般廃棄物処理施設】&#10;一人当たり有形固定資産（償却資産）額平均値テキスト"/>
        <xdr:cNvSpPr txBox="1"/>
      </xdr:nvSpPr>
      <xdr:spPr>
        <a:xfrm>
          <a:off x="22250400" y="6762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94955</xdr:rowOff>
    </xdr:from>
    <xdr:ext cx="534377" cy="259045"/>
    <xdr:sp macro="" textlink="">
      <xdr:nvSpPr>
        <xdr:cNvPr id="442" name="n_1aveValue【一般廃棄物処理施設】&#10;一人当たり有形固定資産（償却資産）額"/>
        <xdr:cNvSpPr txBox="1"/>
      </xdr:nvSpPr>
      <xdr:spPr>
        <a:xfrm>
          <a:off x="21043411" y="6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145301</xdr:rowOff>
    </xdr:from>
    <xdr:to>
      <xdr:col>32</xdr:col>
      <xdr:colOff>238125</xdr:colOff>
      <xdr:row>34</xdr:row>
      <xdr:rowOff>75451</xdr:rowOff>
    </xdr:to>
    <xdr:sp macro="" textlink="">
      <xdr:nvSpPr>
        <xdr:cNvPr id="448" name="円/楕円 447"/>
        <xdr:cNvSpPr/>
      </xdr:nvSpPr>
      <xdr:spPr>
        <a:xfrm>
          <a:off x="22110700" y="580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98328</xdr:rowOff>
    </xdr:from>
    <xdr:ext cx="599010" cy="259045"/>
    <xdr:sp macro="" textlink="">
      <xdr:nvSpPr>
        <xdr:cNvPr id="449" name="【一般廃棄物処理施設】&#10;一人当たり有形固定資産（償却資産）額該当値テキスト"/>
        <xdr:cNvSpPr txBox="1"/>
      </xdr:nvSpPr>
      <xdr:spPr>
        <a:xfrm>
          <a:off x="22250400" y="575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181,765</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30513</xdr:rowOff>
    </xdr:from>
    <xdr:to>
      <xdr:col>31</xdr:col>
      <xdr:colOff>85725</xdr:colOff>
      <xdr:row>34</xdr:row>
      <xdr:rowOff>132113</xdr:rowOff>
    </xdr:to>
    <xdr:sp macro="" textlink="">
      <xdr:nvSpPr>
        <xdr:cNvPr id="450" name="円/楕円 449"/>
        <xdr:cNvSpPr/>
      </xdr:nvSpPr>
      <xdr:spPr>
        <a:xfrm>
          <a:off x="21272500" y="58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34</xdr:row>
      <xdr:rowOff>24651</xdr:rowOff>
    </xdr:from>
    <xdr:to>
      <xdr:col>32</xdr:col>
      <xdr:colOff>187325</xdr:colOff>
      <xdr:row>34</xdr:row>
      <xdr:rowOff>81313</xdr:rowOff>
    </xdr:to>
    <xdr:cxnSp macro="">
      <xdr:nvCxnSpPr>
        <xdr:cNvPr id="451" name="直線コネクタ 450"/>
        <xdr:cNvCxnSpPr/>
      </xdr:nvCxnSpPr>
      <xdr:spPr>
        <a:xfrm flipV="1">
          <a:off x="21323300" y="5853951"/>
          <a:ext cx="838200" cy="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32</xdr:row>
      <xdr:rowOff>148640</xdr:rowOff>
    </xdr:from>
    <xdr:ext cx="599010" cy="259045"/>
    <xdr:sp macro="" textlink="">
      <xdr:nvSpPr>
        <xdr:cNvPr id="452" name="n_1mainValue【一般廃棄物処理施設】&#10;一人当たり有形固定資産（償却資産）額"/>
        <xdr:cNvSpPr txBox="1"/>
      </xdr:nvSpPr>
      <xdr:spPr>
        <a:xfrm>
          <a:off x="21011094" y="563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3" name="テキスト ボックス 46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5" name="テキスト ボックス 47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77" name="直線コネクタ 476"/>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78"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79" name="直線コネクタ 478"/>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80"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81" name="直線コネクタ 480"/>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482"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83" name="フローチャート : 判断 482"/>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84" name="フローチャート : 判断 483"/>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3827</xdr:rowOff>
    </xdr:from>
    <xdr:ext cx="405111" cy="259045"/>
    <xdr:sp macro="" textlink="">
      <xdr:nvSpPr>
        <xdr:cNvPr id="485" name="n_1aveValue【保健センター・保健所】&#10;有形固定資産減価償却率"/>
        <xdr:cNvSpPr txBox="1"/>
      </xdr:nvSpPr>
      <xdr:spPr>
        <a:xfrm>
          <a:off x="15266043"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82550</xdr:rowOff>
    </xdr:from>
    <xdr:to>
      <xdr:col>23</xdr:col>
      <xdr:colOff>568325</xdr:colOff>
      <xdr:row>59</xdr:row>
      <xdr:rowOff>12700</xdr:rowOff>
    </xdr:to>
    <xdr:sp macro="" textlink="">
      <xdr:nvSpPr>
        <xdr:cNvPr id="491" name="円/楕円 490"/>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105427</xdr:rowOff>
    </xdr:from>
    <xdr:ext cx="405111" cy="259045"/>
    <xdr:sp macro="" textlink="">
      <xdr:nvSpPr>
        <xdr:cNvPr id="492" name="【保健センター・保健所】&#10;有形固定資産減価償却率該当値テキスト"/>
        <xdr:cNvSpPr txBox="1"/>
      </xdr:nvSpPr>
      <xdr:spPr>
        <a:xfrm>
          <a:off x="164084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40640</xdr:rowOff>
    </xdr:from>
    <xdr:to>
      <xdr:col>22</xdr:col>
      <xdr:colOff>415925</xdr:colOff>
      <xdr:row>58</xdr:row>
      <xdr:rowOff>142240</xdr:rowOff>
    </xdr:to>
    <xdr:sp macro="" textlink="">
      <xdr:nvSpPr>
        <xdr:cNvPr id="493" name="円/楕円 492"/>
        <xdr:cNvSpPr/>
      </xdr:nvSpPr>
      <xdr:spPr>
        <a:xfrm>
          <a:off x="15430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91440</xdr:rowOff>
    </xdr:from>
    <xdr:to>
      <xdr:col>23</xdr:col>
      <xdr:colOff>517525</xdr:colOff>
      <xdr:row>58</xdr:row>
      <xdr:rowOff>133350</xdr:rowOff>
    </xdr:to>
    <xdr:cxnSp macro="">
      <xdr:nvCxnSpPr>
        <xdr:cNvPr id="494" name="直線コネクタ 493"/>
        <xdr:cNvCxnSpPr/>
      </xdr:nvCxnSpPr>
      <xdr:spPr>
        <a:xfrm>
          <a:off x="15481300" y="100355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158767</xdr:rowOff>
    </xdr:from>
    <xdr:ext cx="405111" cy="259045"/>
    <xdr:sp macro="" textlink="">
      <xdr:nvSpPr>
        <xdr:cNvPr id="495" name="n_1mainValue【保健センター・保健所】&#10;有形固定資産減価償却率"/>
        <xdr:cNvSpPr txBox="1"/>
      </xdr:nvSpPr>
      <xdr:spPr>
        <a:xfrm>
          <a:off x="15266043"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6" name="直線コネクタ 50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7" name="テキスト ボックス 50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8" name="直線コネクタ 50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9" name="テキスト ボックス 50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0" name="直線コネクタ 50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1" name="テキスト ボックス 51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2" name="直線コネクタ 51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3" name="テキスト ボックス 51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7" name="直線コネクタ 516"/>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8"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19" name="直線コネクタ 518"/>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0"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1" name="直線コネクタ 520"/>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522"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3" name="フローチャート : 判断 522"/>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4" name="フローチャート : 判断 523"/>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525"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31" name="円/楕円 530"/>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41927</xdr:rowOff>
    </xdr:from>
    <xdr:ext cx="469744" cy="259045"/>
    <xdr:sp macro="" textlink="">
      <xdr:nvSpPr>
        <xdr:cNvPr id="532" name="【保健センター・保健所】&#10;一人当たり面積該当値テキスト"/>
        <xdr:cNvSpPr txBox="1"/>
      </xdr:nvSpPr>
      <xdr:spPr>
        <a:xfrm>
          <a:off x="2225040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132080</xdr:rowOff>
    </xdr:from>
    <xdr:to>
      <xdr:col>31</xdr:col>
      <xdr:colOff>85725</xdr:colOff>
      <xdr:row>61</xdr:row>
      <xdr:rowOff>62230</xdr:rowOff>
    </xdr:to>
    <xdr:sp macro="" textlink="">
      <xdr:nvSpPr>
        <xdr:cNvPr id="533" name="円/楕円 532"/>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114300</xdr:rowOff>
    </xdr:from>
    <xdr:to>
      <xdr:col>32</xdr:col>
      <xdr:colOff>187325</xdr:colOff>
      <xdr:row>61</xdr:row>
      <xdr:rowOff>11430</xdr:rowOff>
    </xdr:to>
    <xdr:cxnSp macro="">
      <xdr:nvCxnSpPr>
        <xdr:cNvPr id="534" name="直線コネクタ 533"/>
        <xdr:cNvCxnSpPr/>
      </xdr:nvCxnSpPr>
      <xdr:spPr>
        <a:xfrm flipV="1">
          <a:off x="21323300" y="10401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53357</xdr:rowOff>
    </xdr:from>
    <xdr:ext cx="469744" cy="259045"/>
    <xdr:sp macro="" textlink="">
      <xdr:nvSpPr>
        <xdr:cNvPr id="535" name="n_1main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6" name="テキスト ボックス 54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47" name="直線コネクタ 54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48" name="テキスト ボックス 54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49" name="直線コネクタ 54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0" name="テキスト ボックス 54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1" name="直線コネクタ 55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2" name="テキスト ボックス 55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3" name="直線コネクタ 55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4" name="テキスト ボックス 55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5" name="直線コネクタ 55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6" name="テキスト ボックス 55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7" name="直線コネクタ 55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58" name="テキスト ボックス 55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9" name="直線コネクタ 5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0" name="テキスト ボックス 55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2" name="直線コネクタ 561"/>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3"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4" name="直線コネクタ 563"/>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5"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66" name="直線コネクタ 565"/>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567" name="【消防施設】&#10;有形固定資産減価償却率平均値テキスト"/>
        <xdr:cNvSpPr txBox="1"/>
      </xdr:nvSpPr>
      <xdr:spPr>
        <a:xfrm>
          <a:off x="16408400" y="1395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68" name="フローチャート : 判断 567"/>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69" name="フローチャート : 判断 568"/>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56441</xdr:rowOff>
    </xdr:from>
    <xdr:ext cx="405111" cy="259045"/>
    <xdr:sp macro="" textlink="">
      <xdr:nvSpPr>
        <xdr:cNvPr id="570"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80373</xdr:rowOff>
    </xdr:from>
    <xdr:to>
      <xdr:col>23</xdr:col>
      <xdr:colOff>568325</xdr:colOff>
      <xdr:row>86</xdr:row>
      <xdr:rowOff>10523</xdr:rowOff>
    </xdr:to>
    <xdr:sp macro="" textlink="">
      <xdr:nvSpPr>
        <xdr:cNvPr id="576" name="円/楕円 575"/>
        <xdr:cNvSpPr/>
      </xdr:nvSpPr>
      <xdr:spPr>
        <a:xfrm>
          <a:off x="16268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58800</xdr:rowOff>
    </xdr:from>
    <xdr:ext cx="405111" cy="259045"/>
    <xdr:sp macro="" textlink="">
      <xdr:nvSpPr>
        <xdr:cNvPr id="577" name="【消防施設】&#10;有形固定資産減価償却率該当値テキスト"/>
        <xdr:cNvSpPr txBox="1"/>
      </xdr:nvSpPr>
      <xdr:spPr>
        <a:xfrm>
          <a:off x="16408400"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158750</xdr:rowOff>
    </xdr:from>
    <xdr:to>
      <xdr:col>22</xdr:col>
      <xdr:colOff>415925</xdr:colOff>
      <xdr:row>86</xdr:row>
      <xdr:rowOff>88900</xdr:rowOff>
    </xdr:to>
    <xdr:sp macro="" textlink="">
      <xdr:nvSpPr>
        <xdr:cNvPr id="578" name="円/楕円 577"/>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131173</xdr:rowOff>
    </xdr:from>
    <xdr:to>
      <xdr:col>23</xdr:col>
      <xdr:colOff>517525</xdr:colOff>
      <xdr:row>86</xdr:row>
      <xdr:rowOff>38100</xdr:rowOff>
    </xdr:to>
    <xdr:cxnSp macro="">
      <xdr:nvCxnSpPr>
        <xdr:cNvPr id="579" name="直線コネクタ 578"/>
        <xdr:cNvCxnSpPr/>
      </xdr:nvCxnSpPr>
      <xdr:spPr>
        <a:xfrm flipV="1">
          <a:off x="15481300" y="1470442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80027</xdr:rowOff>
    </xdr:from>
    <xdr:ext cx="405111" cy="259045"/>
    <xdr:sp macro="" textlink="">
      <xdr:nvSpPr>
        <xdr:cNvPr id="580" name="n_1mainValue【消防施設】&#10;有形固定資産減価償却率"/>
        <xdr:cNvSpPr txBox="1"/>
      </xdr:nvSpPr>
      <xdr:spPr>
        <a:xfrm>
          <a:off x="15266043"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4" name="直線コネクタ 603"/>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5"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6" name="直線コネクタ 60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7"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08" name="直線コネクタ 607"/>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609"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0" name="フローチャート : 判断 609"/>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1" name="フローチャート : 判断 61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612"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618" name="円/楕円 617"/>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41927</xdr:rowOff>
    </xdr:from>
    <xdr:ext cx="469744" cy="259045"/>
    <xdr:sp macro="" textlink="">
      <xdr:nvSpPr>
        <xdr:cNvPr id="619" name="【消防施設】&#10;一人当たり面積該当値テキスト"/>
        <xdr:cNvSpPr txBox="1"/>
      </xdr:nvSpPr>
      <xdr:spPr>
        <a:xfrm>
          <a:off x="222504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82550</xdr:rowOff>
    </xdr:from>
    <xdr:to>
      <xdr:col>31</xdr:col>
      <xdr:colOff>85725</xdr:colOff>
      <xdr:row>83</xdr:row>
      <xdr:rowOff>12700</xdr:rowOff>
    </xdr:to>
    <xdr:sp macro="" textlink="">
      <xdr:nvSpPr>
        <xdr:cNvPr id="620" name="円/楕円 619"/>
        <xdr:cNvSpPr/>
      </xdr:nvSpPr>
      <xdr:spPr>
        <a:xfrm>
          <a:off x="21272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114300</xdr:rowOff>
    </xdr:from>
    <xdr:to>
      <xdr:col>32</xdr:col>
      <xdr:colOff>187325</xdr:colOff>
      <xdr:row>82</xdr:row>
      <xdr:rowOff>133350</xdr:rowOff>
    </xdr:to>
    <xdr:cxnSp macro="">
      <xdr:nvCxnSpPr>
        <xdr:cNvPr id="621" name="直線コネクタ 620"/>
        <xdr:cNvCxnSpPr/>
      </xdr:nvCxnSpPr>
      <xdr:spPr>
        <a:xfrm flipV="1">
          <a:off x="21323300" y="14173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3827</xdr:rowOff>
    </xdr:from>
    <xdr:ext cx="469744" cy="259045"/>
    <xdr:sp macro="" textlink="">
      <xdr:nvSpPr>
        <xdr:cNvPr id="622" name="n_1mainValue【消防施設】&#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4" name="正方形/長方形 6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5" name="正方形/長方形 6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6" name="正方形/長方形 6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7" name="正方形/長方形 6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8" name="正方形/長方形 6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9" name="正方形/長方形 6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0" name="正方形/長方形 6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1" name="テキスト ボックス 6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2" name="直線コネクタ 6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3" name="テキスト ボックス 6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4" name="直線コネクタ 63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5" name="テキスト ボックス 63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6" name="直線コネクタ 63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7" name="テキスト ボックス 63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8" name="直線コネクタ 63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9" name="テキスト ボックス 63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0" name="直線コネクタ 63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1" name="テキスト ボックス 64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5" name="直線コネクタ 644"/>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6"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7" name="直線コネクタ 646"/>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48"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49" name="直線コネクタ 648"/>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50"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1" name="フローチャート : 判断 650"/>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2" name="フローチャート : 判断 651"/>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136414</xdr:rowOff>
    </xdr:from>
    <xdr:ext cx="405111" cy="259045"/>
    <xdr:sp macro="" textlink="">
      <xdr:nvSpPr>
        <xdr:cNvPr id="653"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84837</xdr:rowOff>
    </xdr:from>
    <xdr:to>
      <xdr:col>23</xdr:col>
      <xdr:colOff>568325</xdr:colOff>
      <xdr:row>106</xdr:row>
      <xdr:rowOff>14987</xdr:rowOff>
    </xdr:to>
    <xdr:sp macro="" textlink="">
      <xdr:nvSpPr>
        <xdr:cNvPr id="659" name="円/楕円 658"/>
        <xdr:cNvSpPr/>
      </xdr:nvSpPr>
      <xdr:spPr>
        <a:xfrm>
          <a:off x="162687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107714</xdr:rowOff>
    </xdr:from>
    <xdr:ext cx="405111" cy="259045"/>
    <xdr:sp macro="" textlink="">
      <xdr:nvSpPr>
        <xdr:cNvPr id="660" name="【庁舎】&#10;有形固定資産減価償却率該当値テキスト"/>
        <xdr:cNvSpPr txBox="1"/>
      </xdr:nvSpPr>
      <xdr:spPr>
        <a:xfrm>
          <a:off x="16408400" y="17938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130556</xdr:rowOff>
    </xdr:from>
    <xdr:to>
      <xdr:col>22</xdr:col>
      <xdr:colOff>415925</xdr:colOff>
      <xdr:row>106</xdr:row>
      <xdr:rowOff>60706</xdr:rowOff>
    </xdr:to>
    <xdr:sp macro="" textlink="">
      <xdr:nvSpPr>
        <xdr:cNvPr id="661" name="円/楕円 660"/>
        <xdr:cNvSpPr/>
      </xdr:nvSpPr>
      <xdr:spPr>
        <a:xfrm>
          <a:off x="15430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135637</xdr:rowOff>
    </xdr:from>
    <xdr:to>
      <xdr:col>23</xdr:col>
      <xdr:colOff>517525</xdr:colOff>
      <xdr:row>106</xdr:row>
      <xdr:rowOff>9906</xdr:rowOff>
    </xdr:to>
    <xdr:cxnSp macro="">
      <xdr:nvCxnSpPr>
        <xdr:cNvPr id="662" name="直線コネクタ 661"/>
        <xdr:cNvCxnSpPr/>
      </xdr:nvCxnSpPr>
      <xdr:spPr>
        <a:xfrm flipV="1">
          <a:off x="15481300" y="1813788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77233</xdr:rowOff>
    </xdr:from>
    <xdr:ext cx="405111" cy="259045"/>
    <xdr:sp macro="" textlink="">
      <xdr:nvSpPr>
        <xdr:cNvPr id="663" name="n_1mainValue【庁舎】&#10;有形固定資産減価償却率"/>
        <xdr:cNvSpPr txBox="1"/>
      </xdr:nvSpPr>
      <xdr:spPr>
        <a:xfrm>
          <a:off x="15266043" y="1790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0" name="直線コネクタ 689"/>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1"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2" name="直線コネクタ 691"/>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3"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4" name="直線コネクタ 693"/>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95"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6" name="フローチャート : 判断 695"/>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7" name="フローチャート : 判断 696"/>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161670</xdr:rowOff>
    </xdr:from>
    <xdr:ext cx="469744" cy="259045"/>
    <xdr:sp macro="" textlink="">
      <xdr:nvSpPr>
        <xdr:cNvPr id="698" name="n_1aveValue【庁舎】&#10;一人当たり面積"/>
        <xdr:cNvSpPr txBox="1"/>
      </xdr:nvSpPr>
      <xdr:spPr>
        <a:xfrm>
          <a:off x="21075727" y="179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28121</xdr:rowOff>
    </xdr:from>
    <xdr:to>
      <xdr:col>32</xdr:col>
      <xdr:colOff>238125</xdr:colOff>
      <xdr:row>101</xdr:row>
      <xdr:rowOff>129721</xdr:rowOff>
    </xdr:to>
    <xdr:sp macro="" textlink="">
      <xdr:nvSpPr>
        <xdr:cNvPr id="704" name="円/楕円 703"/>
        <xdr:cNvSpPr/>
      </xdr:nvSpPr>
      <xdr:spPr>
        <a:xfrm>
          <a:off x="22110700" y="173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50998</xdr:rowOff>
    </xdr:from>
    <xdr:ext cx="469744" cy="259045"/>
    <xdr:sp macro="" textlink="">
      <xdr:nvSpPr>
        <xdr:cNvPr id="705" name="【庁舎】&#10;一人当たり面積該当値テキスト"/>
        <xdr:cNvSpPr txBox="1"/>
      </xdr:nvSpPr>
      <xdr:spPr>
        <a:xfrm>
          <a:off x="22250400" y="1719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39007</xdr:rowOff>
    </xdr:from>
    <xdr:to>
      <xdr:col>31</xdr:col>
      <xdr:colOff>85725</xdr:colOff>
      <xdr:row>101</xdr:row>
      <xdr:rowOff>140607</xdr:rowOff>
    </xdr:to>
    <xdr:sp macro="" textlink="">
      <xdr:nvSpPr>
        <xdr:cNvPr id="706" name="円/楕円 705"/>
        <xdr:cNvSpPr/>
      </xdr:nvSpPr>
      <xdr:spPr>
        <a:xfrm>
          <a:off x="21272500" y="1735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78921</xdr:rowOff>
    </xdr:from>
    <xdr:to>
      <xdr:col>32</xdr:col>
      <xdr:colOff>187325</xdr:colOff>
      <xdr:row>101</xdr:row>
      <xdr:rowOff>89807</xdr:rowOff>
    </xdr:to>
    <xdr:cxnSp macro="">
      <xdr:nvCxnSpPr>
        <xdr:cNvPr id="707" name="直線コネクタ 706"/>
        <xdr:cNvCxnSpPr/>
      </xdr:nvCxnSpPr>
      <xdr:spPr>
        <a:xfrm flipV="1">
          <a:off x="21323300" y="173953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157134</xdr:rowOff>
    </xdr:from>
    <xdr:ext cx="469744" cy="259045"/>
    <xdr:sp macro="" textlink="">
      <xdr:nvSpPr>
        <xdr:cNvPr id="708" name="n_1mainValue【庁舎】&#10;一人当たり面積"/>
        <xdr:cNvSpPr txBox="1"/>
      </xdr:nvSpPr>
      <xdr:spPr>
        <a:xfrm>
          <a:off x="21075727" y="1713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当市は全体的に減価償却率は高く、一人当たりの有形固定資産額や面積が少ない傾向にあります。</a:t>
          </a:r>
        </a:p>
        <a:p>
          <a:r>
            <a:rPr kumimoji="1" lang="ja-JP" altLang="en-US" sz="1300">
              <a:latin typeface="ＭＳ Ｐゴシック"/>
            </a:rPr>
            <a:t>図書館、体育館・プール、福祉施設、一般廃棄物処理施設については、類似団体の平均値から大幅に高い率となっているため適時更新していく必要があります。</a:t>
          </a:r>
        </a:p>
        <a:p>
          <a:r>
            <a:rPr kumimoji="1" lang="ja-JP" altLang="en-US" sz="1300">
              <a:latin typeface="ＭＳ Ｐゴシック"/>
            </a:rPr>
            <a:t>逆に、消防施設ついては、原価償却率を類似団体の平均値と比較すると、低い率となっているため更新計画が進んでいることがわかります。</a:t>
          </a:r>
        </a:p>
        <a:p>
          <a:r>
            <a:rPr kumimoji="1" lang="ja-JP" altLang="en-US" sz="1300">
              <a:latin typeface="ＭＳ Ｐゴシック"/>
            </a:rPr>
            <a:t>いずれにしても、公共施設マネジメント計画において適正な管理を行いながら、施設の更新及び長寿命化を図る必要があります。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373,074
369,721
208.84
152,643,733
151,658,392
198,531
78,143,294
173,616,527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108.4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類似団体に比べて、やや上回っているが、厳しい経済情勢の中、市税等の大幅な増収は見込めない状況にあるため、今後も同様の状況が続くと思われる。</a:t>
          </a: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110672</xdr:rowOff>
    </xdr:from>
    <xdr:to>
      <xdr:col>7</xdr:col>
      <xdr:colOff>152400</xdr:colOff>
      <xdr:row>41</xdr:row>
      <xdr:rowOff>127907</xdr:rowOff>
    </xdr:to>
    <xdr:cxnSp macro="">
      <xdr:nvCxnSpPr>
        <xdr:cNvPr id="70" name="直線コネクタ 69"/>
        <xdr:cNvCxnSpPr/>
      </xdr:nvCxnSpPr>
      <xdr:spPr>
        <a:xfrm flipV="1">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145143</xdr:rowOff>
    </xdr:to>
    <xdr:cxnSp macro="">
      <xdr:nvCxnSpPr>
        <xdr:cNvPr id="73" name="直線コネクタ 72"/>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41</xdr:row>
      <xdr:rowOff>145143</xdr:rowOff>
    </xdr:to>
    <xdr:cxnSp macro="">
      <xdr:nvCxnSpPr>
        <xdr:cNvPr id="76" name="直線コネクタ 75"/>
        <xdr:cNvCxnSpPr/>
      </xdr:nvCxnSpPr>
      <xdr:spPr>
        <a:xfrm>
          <a:off x="2336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41</xdr:row>
      <xdr:rowOff>145143</xdr:rowOff>
    </xdr:to>
    <xdr:cxnSp macro="">
      <xdr:nvCxnSpPr>
        <xdr:cNvPr id="79" name="直線コネクタ 78"/>
        <xdr:cNvCxnSpPr/>
      </xdr:nvCxnSpPr>
      <xdr:spPr>
        <a:xfrm>
          <a:off x="1447800" y="717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1" name="円/楕円 90"/>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2" name="テキスト ボックス 91"/>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3" name="円/楕円 92"/>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34670</xdr:rowOff>
    </xdr:from>
    <xdr:ext cx="762000" cy="259045"/>
    <xdr:sp macro="" textlink="">
      <xdr:nvSpPr>
        <xdr:cNvPr id="94" name="テキスト ボックス 93"/>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5" name="円/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34670</xdr:rowOff>
    </xdr:from>
    <xdr:ext cx="762000" cy="259045"/>
    <xdr:sp macro="" textlink="">
      <xdr:nvSpPr>
        <xdr:cNvPr id="96" name="テキスト ボックス 95"/>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歳入においては、地方消費税交付金や地方交付税、臨時財政対策債の減があったものの、特別土地保有税の皆増等により、約３３億円の増額となった。経常経費の一般財源充当分では繰出金、退職金の増等により約１．６億円の増となった。結果として３ポイントの改善となっているが、類似団体と比べても高い水準となっているので、公共施設の効率化や人件費の削減に取り組み、改善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106680</xdr:rowOff>
    </xdr:from>
    <xdr:to>
      <xdr:col>7</xdr:col>
      <xdr:colOff>152400</xdr:colOff>
      <xdr:row>67</xdr:row>
      <xdr:rowOff>55880</xdr:rowOff>
    </xdr:to>
    <xdr:cxnSp macro="">
      <xdr:nvCxnSpPr>
        <xdr:cNvPr id="133" name="直線コネクタ 132"/>
        <xdr:cNvCxnSpPr/>
      </xdr:nvCxnSpPr>
      <xdr:spPr>
        <a:xfrm flipV="1">
          <a:off x="4114800" y="1142238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51858</xdr:rowOff>
    </xdr:from>
    <xdr:to>
      <xdr:col>6</xdr:col>
      <xdr:colOff>0</xdr:colOff>
      <xdr:row>67</xdr:row>
      <xdr:rowOff>55880</xdr:rowOff>
    </xdr:to>
    <xdr:cxnSp macro="">
      <xdr:nvCxnSpPr>
        <xdr:cNvPr id="136" name="直線コネクタ 135"/>
        <xdr:cNvCxnSpPr/>
      </xdr:nvCxnSpPr>
      <xdr:spPr>
        <a:xfrm>
          <a:off x="3225800" y="115390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70485</xdr:rowOff>
    </xdr:from>
    <xdr:to>
      <xdr:col>4</xdr:col>
      <xdr:colOff>482600</xdr:colOff>
      <xdr:row>67</xdr:row>
      <xdr:rowOff>51858</xdr:rowOff>
    </xdr:to>
    <xdr:cxnSp macro="">
      <xdr:nvCxnSpPr>
        <xdr:cNvPr id="139" name="直線コネクタ 138"/>
        <xdr:cNvCxnSpPr/>
      </xdr:nvCxnSpPr>
      <xdr:spPr>
        <a:xfrm>
          <a:off x="2336800" y="11386185"/>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70485</xdr:rowOff>
    </xdr:from>
    <xdr:to>
      <xdr:col>3</xdr:col>
      <xdr:colOff>279400</xdr:colOff>
      <xdr:row>66</xdr:row>
      <xdr:rowOff>158962</xdr:rowOff>
    </xdr:to>
    <xdr:cxnSp macro="">
      <xdr:nvCxnSpPr>
        <xdr:cNvPr id="142" name="直線コネクタ 141"/>
        <xdr:cNvCxnSpPr/>
      </xdr:nvCxnSpPr>
      <xdr:spPr>
        <a:xfrm flipV="1">
          <a:off x="1447800" y="1138618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55880</xdr:rowOff>
    </xdr:from>
    <xdr:to>
      <xdr:col>7</xdr:col>
      <xdr:colOff>203200</xdr:colOff>
      <xdr:row>66</xdr:row>
      <xdr:rowOff>157480</xdr:rowOff>
    </xdr:to>
    <xdr:sp macro="" textlink="">
      <xdr:nvSpPr>
        <xdr:cNvPr id="152" name="円/楕円 151"/>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27957</xdr:rowOff>
    </xdr:from>
    <xdr:ext cx="762000" cy="259045"/>
    <xdr:sp macro="" textlink="">
      <xdr:nvSpPr>
        <xdr:cNvPr id="153" name="財政構造の弾力性該当値テキスト"/>
        <xdr:cNvSpPr txBox="1"/>
      </xdr:nvSpPr>
      <xdr:spPr>
        <a:xfrm>
          <a:off x="5041900" y="1134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5080</xdr:rowOff>
    </xdr:from>
    <xdr:to>
      <xdr:col>6</xdr:col>
      <xdr:colOff>50800</xdr:colOff>
      <xdr:row>67</xdr:row>
      <xdr:rowOff>106680</xdr:rowOff>
    </xdr:to>
    <xdr:sp macro="" textlink="">
      <xdr:nvSpPr>
        <xdr:cNvPr id="154" name="円/楕円 153"/>
        <xdr:cNvSpPr/>
      </xdr:nvSpPr>
      <xdr:spPr>
        <a:xfrm>
          <a:off x="4064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91457</xdr:rowOff>
    </xdr:from>
    <xdr:ext cx="736600" cy="259045"/>
    <xdr:sp macro="" textlink="">
      <xdr:nvSpPr>
        <xdr:cNvPr id="155" name="テキスト ボックス 154"/>
        <xdr:cNvSpPr txBox="1"/>
      </xdr:nvSpPr>
      <xdr:spPr>
        <a:xfrm>
          <a:off x="3733800" y="1157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1058</xdr:rowOff>
    </xdr:from>
    <xdr:to>
      <xdr:col>4</xdr:col>
      <xdr:colOff>533400</xdr:colOff>
      <xdr:row>67</xdr:row>
      <xdr:rowOff>102658</xdr:rowOff>
    </xdr:to>
    <xdr:sp macro="" textlink="">
      <xdr:nvSpPr>
        <xdr:cNvPr id="156" name="円/楕円 155"/>
        <xdr:cNvSpPr/>
      </xdr:nvSpPr>
      <xdr:spPr>
        <a:xfrm>
          <a:off x="3175000" y="11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87435</xdr:rowOff>
    </xdr:from>
    <xdr:ext cx="762000" cy="259045"/>
    <xdr:sp macro="" textlink="">
      <xdr:nvSpPr>
        <xdr:cNvPr id="157" name="テキスト ボックス 156"/>
        <xdr:cNvSpPr txBox="1"/>
      </xdr:nvSpPr>
      <xdr:spPr>
        <a:xfrm>
          <a:off x="2844800" y="1157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19685</xdr:rowOff>
    </xdr:from>
    <xdr:to>
      <xdr:col>3</xdr:col>
      <xdr:colOff>330200</xdr:colOff>
      <xdr:row>66</xdr:row>
      <xdr:rowOff>121285</xdr:rowOff>
    </xdr:to>
    <xdr:sp macro="" textlink="">
      <xdr:nvSpPr>
        <xdr:cNvPr id="158" name="円/楕円 157"/>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106062</xdr:rowOff>
    </xdr:from>
    <xdr:ext cx="762000" cy="259045"/>
    <xdr:sp macro="" textlink="">
      <xdr:nvSpPr>
        <xdr:cNvPr id="159" name="テキスト ボックス 158"/>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108162</xdr:rowOff>
    </xdr:from>
    <xdr:to>
      <xdr:col>2</xdr:col>
      <xdr:colOff>127000</xdr:colOff>
      <xdr:row>67</xdr:row>
      <xdr:rowOff>38312</xdr:rowOff>
    </xdr:to>
    <xdr:sp macro="" textlink="">
      <xdr:nvSpPr>
        <xdr:cNvPr id="160" name="円/楕円 159"/>
        <xdr:cNvSpPr/>
      </xdr:nvSpPr>
      <xdr:spPr>
        <a:xfrm>
          <a:off x="1397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23089</xdr:rowOff>
    </xdr:from>
    <xdr:ext cx="762000" cy="259045"/>
    <xdr:sp macro="" textlink="">
      <xdr:nvSpPr>
        <xdr:cNvPr id="161" name="テキスト ボックス 160"/>
        <xdr:cNvSpPr txBox="1"/>
      </xdr:nvSpPr>
      <xdr:spPr>
        <a:xfrm>
          <a:off x="1066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[103,869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人件費は、職員の減や国体業務終了による時間外勤務手当の減等により約１．５億円の減となった。</a:t>
          </a:r>
          <a:endParaRPr kumimoji="1" lang="en-US" altLang="ja-JP" sz="1300">
            <a:latin typeface="ＭＳ Ｐゴシック"/>
          </a:endParaRPr>
        </a:p>
        <a:p>
          <a:r>
            <a:rPr kumimoji="1" lang="ja-JP" altLang="en-US" sz="1300">
              <a:latin typeface="ＭＳ Ｐゴシック"/>
            </a:rPr>
            <a:t>物件費は、リサイクル手数料、プレミアム商品券発行業務委託料の減等により約１．６億円の減となった。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99138</xdr:rowOff>
    </xdr:from>
    <xdr:to>
      <xdr:col>7</xdr:col>
      <xdr:colOff>152400</xdr:colOff>
      <xdr:row>81</xdr:row>
      <xdr:rowOff>107705</xdr:rowOff>
    </xdr:to>
    <xdr:cxnSp macro="">
      <xdr:nvCxnSpPr>
        <xdr:cNvPr id="196" name="直線コネクタ 195"/>
        <xdr:cNvCxnSpPr/>
      </xdr:nvCxnSpPr>
      <xdr:spPr>
        <a:xfrm flipV="1">
          <a:off x="4114800" y="13986588"/>
          <a:ext cx="8382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55784</xdr:rowOff>
    </xdr:from>
    <xdr:to>
      <xdr:col>6</xdr:col>
      <xdr:colOff>0</xdr:colOff>
      <xdr:row>81</xdr:row>
      <xdr:rowOff>107705</xdr:rowOff>
    </xdr:to>
    <xdr:cxnSp macro="">
      <xdr:nvCxnSpPr>
        <xdr:cNvPr id="199" name="直線コネクタ 198"/>
        <xdr:cNvCxnSpPr/>
      </xdr:nvCxnSpPr>
      <xdr:spPr>
        <a:xfrm>
          <a:off x="3225800" y="13943234"/>
          <a:ext cx="889000" cy="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145729</xdr:rowOff>
    </xdr:from>
    <xdr:to>
      <xdr:col>4</xdr:col>
      <xdr:colOff>482600</xdr:colOff>
      <xdr:row>81</xdr:row>
      <xdr:rowOff>55784</xdr:rowOff>
    </xdr:to>
    <xdr:cxnSp macro="">
      <xdr:nvCxnSpPr>
        <xdr:cNvPr id="202" name="直線コネクタ 201"/>
        <xdr:cNvCxnSpPr/>
      </xdr:nvCxnSpPr>
      <xdr:spPr>
        <a:xfrm>
          <a:off x="2336800" y="13861729"/>
          <a:ext cx="889000" cy="8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145729</xdr:rowOff>
    </xdr:from>
    <xdr:to>
      <xdr:col>3</xdr:col>
      <xdr:colOff>279400</xdr:colOff>
      <xdr:row>80</xdr:row>
      <xdr:rowOff>161199</xdr:rowOff>
    </xdr:to>
    <xdr:cxnSp macro="">
      <xdr:nvCxnSpPr>
        <xdr:cNvPr id="205" name="直線コネクタ 204"/>
        <xdr:cNvCxnSpPr/>
      </xdr:nvCxnSpPr>
      <xdr:spPr>
        <a:xfrm flipV="1">
          <a:off x="1447800" y="13861729"/>
          <a:ext cx="889000" cy="1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48338</xdr:rowOff>
    </xdr:from>
    <xdr:to>
      <xdr:col>7</xdr:col>
      <xdr:colOff>203200</xdr:colOff>
      <xdr:row>81</xdr:row>
      <xdr:rowOff>149938</xdr:rowOff>
    </xdr:to>
    <xdr:sp macro="" textlink="">
      <xdr:nvSpPr>
        <xdr:cNvPr id="215" name="円/楕円 214"/>
        <xdr:cNvSpPr/>
      </xdr:nvSpPr>
      <xdr:spPr>
        <a:xfrm>
          <a:off x="4902200" y="139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64865</xdr:rowOff>
    </xdr:from>
    <xdr:ext cx="762000" cy="259045"/>
    <xdr:sp macro="" textlink="">
      <xdr:nvSpPr>
        <xdr:cNvPr id="216" name="人件費・物件費等の状況該当値テキスト"/>
        <xdr:cNvSpPr txBox="1"/>
      </xdr:nvSpPr>
      <xdr:spPr>
        <a:xfrm>
          <a:off x="5041900" y="1378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103,869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56905</xdr:rowOff>
    </xdr:from>
    <xdr:to>
      <xdr:col>6</xdr:col>
      <xdr:colOff>50800</xdr:colOff>
      <xdr:row>81</xdr:row>
      <xdr:rowOff>158505</xdr:rowOff>
    </xdr:to>
    <xdr:sp macro="" textlink="">
      <xdr:nvSpPr>
        <xdr:cNvPr id="217" name="円/楕円 216"/>
        <xdr:cNvSpPr/>
      </xdr:nvSpPr>
      <xdr:spPr>
        <a:xfrm>
          <a:off x="4064000" y="139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168682</xdr:rowOff>
    </xdr:from>
    <xdr:ext cx="736600" cy="259045"/>
    <xdr:sp macro="" textlink="">
      <xdr:nvSpPr>
        <xdr:cNvPr id="218" name="テキスト ボックス 217"/>
        <xdr:cNvSpPr txBox="1"/>
      </xdr:nvSpPr>
      <xdr:spPr>
        <a:xfrm>
          <a:off x="3733800" y="1371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4984</xdr:rowOff>
    </xdr:from>
    <xdr:to>
      <xdr:col>4</xdr:col>
      <xdr:colOff>533400</xdr:colOff>
      <xdr:row>81</xdr:row>
      <xdr:rowOff>106584</xdr:rowOff>
    </xdr:to>
    <xdr:sp macro="" textlink="">
      <xdr:nvSpPr>
        <xdr:cNvPr id="219" name="円/楕円 218"/>
        <xdr:cNvSpPr/>
      </xdr:nvSpPr>
      <xdr:spPr>
        <a:xfrm>
          <a:off x="3175000" y="1389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116761</xdr:rowOff>
    </xdr:from>
    <xdr:ext cx="762000" cy="259045"/>
    <xdr:sp macro="" textlink="">
      <xdr:nvSpPr>
        <xdr:cNvPr id="220" name="テキスト ボックス 219"/>
        <xdr:cNvSpPr txBox="1"/>
      </xdr:nvSpPr>
      <xdr:spPr>
        <a:xfrm>
          <a:off x="2844800" y="1366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100,635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94929</xdr:rowOff>
    </xdr:from>
    <xdr:to>
      <xdr:col>3</xdr:col>
      <xdr:colOff>330200</xdr:colOff>
      <xdr:row>81</xdr:row>
      <xdr:rowOff>25079</xdr:rowOff>
    </xdr:to>
    <xdr:sp macro="" textlink="">
      <xdr:nvSpPr>
        <xdr:cNvPr id="221" name="円/楕円 220"/>
        <xdr:cNvSpPr/>
      </xdr:nvSpPr>
      <xdr:spPr>
        <a:xfrm>
          <a:off x="2286000" y="138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35256</xdr:rowOff>
    </xdr:from>
    <xdr:ext cx="762000" cy="259045"/>
    <xdr:sp macro="" textlink="">
      <xdr:nvSpPr>
        <xdr:cNvPr id="222" name="テキスト ボックス 221"/>
        <xdr:cNvSpPr txBox="1"/>
      </xdr:nvSpPr>
      <xdr:spPr>
        <a:xfrm>
          <a:off x="1955800" y="1357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94,555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110399</xdr:rowOff>
    </xdr:from>
    <xdr:to>
      <xdr:col>2</xdr:col>
      <xdr:colOff>127000</xdr:colOff>
      <xdr:row>81</xdr:row>
      <xdr:rowOff>40549</xdr:rowOff>
    </xdr:to>
    <xdr:sp macro="" textlink="">
      <xdr:nvSpPr>
        <xdr:cNvPr id="223" name="円/楕円 222"/>
        <xdr:cNvSpPr/>
      </xdr:nvSpPr>
      <xdr:spPr>
        <a:xfrm>
          <a:off x="1397000" y="138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50726</xdr:rowOff>
    </xdr:from>
    <xdr:ext cx="762000" cy="259045"/>
    <xdr:sp macro="" textlink="">
      <xdr:nvSpPr>
        <xdr:cNvPr id="224" name="テキスト ボックス 223"/>
        <xdr:cNvSpPr txBox="1"/>
      </xdr:nvSpPr>
      <xdr:spPr>
        <a:xfrm>
          <a:off x="1066800" y="1359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平成２９年４月１日ラスパイレス指数は９９．９で、国家公務員の水準を若干下回っている。採用・退職による職員構成の変動によるもので、前年度比は－０．５である。</a:t>
          </a:r>
        </a:p>
        <a:p>
          <a:r>
            <a:rPr kumimoji="1" lang="ja-JP" altLang="en-US" sz="1300">
              <a:latin typeface="ＭＳ Ｐゴシック"/>
            </a:rPr>
            <a:t>　給与の適正化については、今後も国家公務員や類似団体の状況を踏まえ、取り組んでいく。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85</xdr:row>
      <xdr:rowOff>20259</xdr:rowOff>
    </xdr:to>
    <xdr:cxnSp macro="">
      <xdr:nvCxnSpPr>
        <xdr:cNvPr id="260" name="直線コネクタ 259"/>
        <xdr:cNvCxnSpPr/>
      </xdr:nvCxnSpPr>
      <xdr:spPr>
        <a:xfrm flipV="1">
          <a:off x="16179800" y="145360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85</xdr:row>
      <xdr:rowOff>20259</xdr:rowOff>
    </xdr:to>
    <xdr:cxnSp macro="">
      <xdr:nvCxnSpPr>
        <xdr:cNvPr id="263" name="直線コネクタ 262"/>
        <xdr:cNvCxnSpPr/>
      </xdr:nvCxnSpPr>
      <xdr:spPr>
        <a:xfrm>
          <a:off x="15290800" y="145475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111277</xdr:rowOff>
    </xdr:from>
    <xdr:to>
      <xdr:col>22</xdr:col>
      <xdr:colOff>203200</xdr:colOff>
      <xdr:row>84</xdr:row>
      <xdr:rowOff>145748</xdr:rowOff>
    </xdr:to>
    <xdr:cxnSp macro="">
      <xdr:nvCxnSpPr>
        <xdr:cNvPr id="266" name="直線コネクタ 265"/>
        <xdr:cNvCxnSpPr/>
      </xdr:nvCxnSpPr>
      <xdr:spPr>
        <a:xfrm>
          <a:off x="14401800" y="1451307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8" name="テキスト ボックス 267"/>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111277</xdr:rowOff>
    </xdr:from>
    <xdr:to>
      <xdr:col>21</xdr:col>
      <xdr:colOff>0</xdr:colOff>
      <xdr:row>89</xdr:row>
      <xdr:rowOff>150284</xdr:rowOff>
    </xdr:to>
    <xdr:cxnSp macro="">
      <xdr:nvCxnSpPr>
        <xdr:cNvPr id="269" name="直線コネクタ 268"/>
        <xdr:cNvCxnSpPr/>
      </xdr:nvCxnSpPr>
      <xdr:spPr>
        <a:xfrm flipV="1">
          <a:off x="13512800" y="14513077"/>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71" name="テキスト ボックス 270"/>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117825</xdr:rowOff>
    </xdr:from>
    <xdr:ext cx="762000" cy="259045"/>
    <xdr:sp macro="" textlink="">
      <xdr:nvSpPr>
        <xdr:cNvPr id="273" name="テキスト ボックス 272"/>
        <xdr:cNvSpPr txBox="1"/>
      </xdr:nvSpPr>
      <xdr:spPr>
        <a:xfrm>
          <a:off x="13131800" y="1554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9" name="円/楕円 278"/>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99984</xdr:rowOff>
    </xdr:from>
    <xdr:ext cx="762000" cy="259045"/>
    <xdr:sp macro="" textlink="">
      <xdr:nvSpPr>
        <xdr:cNvPr id="280"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81" name="円/楕円 280"/>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81236</xdr:rowOff>
    </xdr:from>
    <xdr:ext cx="736600" cy="259045"/>
    <xdr:sp macro="" textlink="">
      <xdr:nvSpPr>
        <xdr:cNvPr id="282" name="テキスト ボックス 281"/>
        <xdr:cNvSpPr txBox="1"/>
      </xdr:nvSpPr>
      <xdr:spPr>
        <a:xfrm>
          <a:off x="15798800" y="1431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94948</xdr:rowOff>
    </xdr:from>
    <xdr:to>
      <xdr:col>22</xdr:col>
      <xdr:colOff>254000</xdr:colOff>
      <xdr:row>85</xdr:row>
      <xdr:rowOff>25098</xdr:rowOff>
    </xdr:to>
    <xdr:sp macro="" textlink="">
      <xdr:nvSpPr>
        <xdr:cNvPr id="283" name="円/楕円 282"/>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84" name="テキスト ボックス 28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60477</xdr:rowOff>
    </xdr:from>
    <xdr:to>
      <xdr:col>21</xdr:col>
      <xdr:colOff>50800</xdr:colOff>
      <xdr:row>84</xdr:row>
      <xdr:rowOff>162077</xdr:rowOff>
    </xdr:to>
    <xdr:sp macro="" textlink="">
      <xdr:nvSpPr>
        <xdr:cNvPr id="285" name="円/楕円 284"/>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804</xdr:rowOff>
    </xdr:from>
    <xdr:ext cx="762000" cy="259045"/>
    <xdr:sp macro="" textlink="">
      <xdr:nvSpPr>
        <xdr:cNvPr id="286" name="テキスト ボックス 285"/>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87" name="円/楕円 286"/>
        <xdr:cNvSpPr/>
      </xdr:nvSpPr>
      <xdr:spPr>
        <a:xfrm>
          <a:off x="13462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39811</xdr:rowOff>
    </xdr:from>
    <xdr:ext cx="762000" cy="259045"/>
    <xdr:sp macro="" textlink="">
      <xdr:nvSpPr>
        <xdr:cNvPr id="288" name="テキスト ボックス 287"/>
        <xdr:cNvSpPr txBox="1"/>
      </xdr:nvSpPr>
      <xdr:spPr>
        <a:xfrm>
          <a:off x="13131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平成２９年４月１日の職員数は２，９０２人で、人口千人あたりの職員数が６．８６となり、前年度比－０．０８人となっている。</a:t>
          </a:r>
        </a:p>
        <a:p>
          <a:r>
            <a:rPr kumimoji="1" lang="ja-JP" altLang="en-US" sz="1300">
              <a:latin typeface="ＭＳ Ｐゴシック"/>
            </a:rPr>
            <a:t>　平成２８年度から平成２９年度にかけて、３８人の職員減となっており、行財政改革実施計画の重点項目である、平成２９年４月１日時点での職員数を２，９００人とする目標をほぼ達成している。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108796</xdr:rowOff>
    </xdr:from>
    <xdr:to>
      <xdr:col>24</xdr:col>
      <xdr:colOff>558800</xdr:colOff>
      <xdr:row>62</xdr:row>
      <xdr:rowOff>140970</xdr:rowOff>
    </xdr:to>
    <xdr:cxnSp macro="">
      <xdr:nvCxnSpPr>
        <xdr:cNvPr id="323" name="直線コネクタ 322"/>
        <xdr:cNvCxnSpPr/>
      </xdr:nvCxnSpPr>
      <xdr:spPr>
        <a:xfrm flipV="1">
          <a:off x="16179800" y="107386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140970</xdr:rowOff>
    </xdr:from>
    <xdr:to>
      <xdr:col>23</xdr:col>
      <xdr:colOff>406400</xdr:colOff>
      <xdr:row>62</xdr:row>
      <xdr:rowOff>169121</xdr:rowOff>
    </xdr:to>
    <xdr:cxnSp macro="">
      <xdr:nvCxnSpPr>
        <xdr:cNvPr id="326" name="直線コネクタ 325"/>
        <xdr:cNvCxnSpPr/>
      </xdr:nvCxnSpPr>
      <xdr:spPr>
        <a:xfrm flipV="1">
          <a:off x="15290800" y="107708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128905</xdr:rowOff>
    </xdr:from>
    <xdr:to>
      <xdr:col>22</xdr:col>
      <xdr:colOff>203200</xdr:colOff>
      <xdr:row>62</xdr:row>
      <xdr:rowOff>169121</xdr:rowOff>
    </xdr:to>
    <xdr:cxnSp macro="">
      <xdr:nvCxnSpPr>
        <xdr:cNvPr id="329" name="直線コネクタ 328"/>
        <xdr:cNvCxnSpPr/>
      </xdr:nvCxnSpPr>
      <xdr:spPr>
        <a:xfrm>
          <a:off x="14401800" y="1075880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84667</xdr:rowOff>
    </xdr:from>
    <xdr:to>
      <xdr:col>21</xdr:col>
      <xdr:colOff>0</xdr:colOff>
      <xdr:row>62</xdr:row>
      <xdr:rowOff>128905</xdr:rowOff>
    </xdr:to>
    <xdr:cxnSp macro="">
      <xdr:nvCxnSpPr>
        <xdr:cNvPr id="332" name="直線コネクタ 331"/>
        <xdr:cNvCxnSpPr/>
      </xdr:nvCxnSpPr>
      <xdr:spPr>
        <a:xfrm>
          <a:off x="13512800" y="1071456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57996</xdr:rowOff>
    </xdr:from>
    <xdr:to>
      <xdr:col>24</xdr:col>
      <xdr:colOff>609600</xdr:colOff>
      <xdr:row>62</xdr:row>
      <xdr:rowOff>159596</xdr:rowOff>
    </xdr:to>
    <xdr:sp macro="" textlink="">
      <xdr:nvSpPr>
        <xdr:cNvPr id="342" name="円/楕円 341"/>
        <xdr:cNvSpPr/>
      </xdr:nvSpPr>
      <xdr:spPr>
        <a:xfrm>
          <a:off x="16967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30073</xdr:rowOff>
    </xdr:from>
    <xdr:ext cx="762000" cy="259045"/>
    <xdr:sp macro="" textlink="">
      <xdr:nvSpPr>
        <xdr:cNvPr id="343" name="定員管理の状況該当値テキスト"/>
        <xdr:cNvSpPr txBox="1"/>
      </xdr:nvSpPr>
      <xdr:spPr>
        <a:xfrm>
          <a:off x="17106900" y="106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90170</xdr:rowOff>
    </xdr:from>
    <xdr:to>
      <xdr:col>23</xdr:col>
      <xdr:colOff>457200</xdr:colOff>
      <xdr:row>63</xdr:row>
      <xdr:rowOff>20320</xdr:rowOff>
    </xdr:to>
    <xdr:sp macro="" textlink="">
      <xdr:nvSpPr>
        <xdr:cNvPr id="344" name="円/楕円 343"/>
        <xdr:cNvSpPr/>
      </xdr:nvSpPr>
      <xdr:spPr>
        <a:xfrm>
          <a:off x="16129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45" name="テキスト ボックス 344"/>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118321</xdr:rowOff>
    </xdr:from>
    <xdr:to>
      <xdr:col>22</xdr:col>
      <xdr:colOff>254000</xdr:colOff>
      <xdr:row>63</xdr:row>
      <xdr:rowOff>48471</xdr:rowOff>
    </xdr:to>
    <xdr:sp macro="" textlink="">
      <xdr:nvSpPr>
        <xdr:cNvPr id="346" name="円/楕円 345"/>
        <xdr:cNvSpPr/>
      </xdr:nvSpPr>
      <xdr:spPr>
        <a:xfrm>
          <a:off x="15240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33248</xdr:rowOff>
    </xdr:from>
    <xdr:ext cx="762000" cy="259045"/>
    <xdr:sp macro="" textlink="">
      <xdr:nvSpPr>
        <xdr:cNvPr id="347" name="テキスト ボックス 346"/>
        <xdr:cNvSpPr txBox="1"/>
      </xdr:nvSpPr>
      <xdr:spPr>
        <a:xfrm>
          <a:off x="14909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78105</xdr:rowOff>
    </xdr:from>
    <xdr:to>
      <xdr:col>21</xdr:col>
      <xdr:colOff>50800</xdr:colOff>
      <xdr:row>63</xdr:row>
      <xdr:rowOff>8255</xdr:rowOff>
    </xdr:to>
    <xdr:sp macro="" textlink="">
      <xdr:nvSpPr>
        <xdr:cNvPr id="348" name="円/楕円 347"/>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164482</xdr:rowOff>
    </xdr:from>
    <xdr:ext cx="762000" cy="259045"/>
    <xdr:sp macro="" textlink="">
      <xdr:nvSpPr>
        <xdr:cNvPr id="349" name="テキスト ボックス 348"/>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33867</xdr:rowOff>
    </xdr:from>
    <xdr:to>
      <xdr:col>19</xdr:col>
      <xdr:colOff>533400</xdr:colOff>
      <xdr:row>62</xdr:row>
      <xdr:rowOff>135467</xdr:rowOff>
    </xdr:to>
    <xdr:sp macro="" textlink="">
      <xdr:nvSpPr>
        <xdr:cNvPr id="350" name="円/楕円 349"/>
        <xdr:cNvSpPr/>
      </xdr:nvSpPr>
      <xdr:spPr>
        <a:xfrm>
          <a:off x="13462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120244</xdr:rowOff>
    </xdr:from>
    <xdr:ext cx="762000" cy="259045"/>
    <xdr:sp macro="" textlink="">
      <xdr:nvSpPr>
        <xdr:cNvPr id="351" name="テキスト ボックス 350"/>
        <xdr:cNvSpPr txBox="1"/>
      </xdr:nvSpPr>
      <xdr:spPr>
        <a:xfrm>
          <a:off x="13131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実質公債費比率は元利償還金が臨時財政対策債等の増、下水道事業等への繰出金の増等により、０．１ポイント増加している。類似団体に比べても大幅に高い水準で推移している。</a:t>
          </a:r>
          <a:endParaRPr kumimoji="1" lang="en-US" altLang="ja-JP" sz="1300">
            <a:latin typeface="ＭＳ Ｐゴシック"/>
          </a:endParaRPr>
        </a:p>
        <a:p>
          <a:r>
            <a:rPr kumimoji="1" lang="ja-JP" altLang="en-US" sz="1300">
              <a:latin typeface="ＭＳ Ｐゴシック"/>
            </a:rPr>
            <a:t>平成３２年度まではまちなか再整備等の大型事業が続くので、できるだけ補助金を利用していく。平成３３年度以降は大型事業が終了し、起債額が抑制される予定である。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170180</xdr:rowOff>
    </xdr:from>
    <xdr:to>
      <xdr:col>24</xdr:col>
      <xdr:colOff>558800</xdr:colOff>
      <xdr:row>43</xdr:row>
      <xdr:rowOff>8382</xdr:rowOff>
    </xdr:to>
    <xdr:cxnSp macro="">
      <xdr:nvCxnSpPr>
        <xdr:cNvPr id="383" name="直線コネクタ 382"/>
        <xdr:cNvCxnSpPr/>
      </xdr:nvCxnSpPr>
      <xdr:spPr>
        <a:xfrm>
          <a:off x="16179800" y="73710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42</xdr:row>
      <xdr:rowOff>170180</xdr:rowOff>
    </xdr:to>
    <xdr:cxnSp macro="">
      <xdr:nvCxnSpPr>
        <xdr:cNvPr id="386" name="直線コネクタ 385"/>
        <xdr:cNvCxnSpPr/>
      </xdr:nvCxnSpPr>
      <xdr:spPr>
        <a:xfrm>
          <a:off x="15290800" y="736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42</xdr:row>
      <xdr:rowOff>160528</xdr:rowOff>
    </xdr:to>
    <xdr:cxnSp macro="">
      <xdr:nvCxnSpPr>
        <xdr:cNvPr id="389" name="直線コネクタ 388"/>
        <xdr:cNvCxnSpPr/>
      </xdr:nvCxnSpPr>
      <xdr:spPr>
        <a:xfrm>
          <a:off x="14401800" y="735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42</xdr:row>
      <xdr:rowOff>170180</xdr:rowOff>
    </xdr:to>
    <xdr:cxnSp macro="">
      <xdr:nvCxnSpPr>
        <xdr:cNvPr id="392" name="直線コネクタ 391"/>
        <xdr:cNvCxnSpPr/>
      </xdr:nvCxnSpPr>
      <xdr:spPr>
        <a:xfrm flipV="1">
          <a:off x="13512800" y="735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129032</xdr:rowOff>
    </xdr:from>
    <xdr:to>
      <xdr:col>24</xdr:col>
      <xdr:colOff>609600</xdr:colOff>
      <xdr:row>43</xdr:row>
      <xdr:rowOff>59182</xdr:rowOff>
    </xdr:to>
    <xdr:sp macro="" textlink="">
      <xdr:nvSpPr>
        <xdr:cNvPr id="402" name="円/楕円 401"/>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101109</xdr:rowOff>
    </xdr:from>
    <xdr:ext cx="762000" cy="259045"/>
    <xdr:sp macro="" textlink="">
      <xdr:nvSpPr>
        <xdr:cNvPr id="403" name="公債費負担の状況該当値テキスト"/>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119380</xdr:rowOff>
    </xdr:from>
    <xdr:to>
      <xdr:col>23</xdr:col>
      <xdr:colOff>457200</xdr:colOff>
      <xdr:row>43</xdr:row>
      <xdr:rowOff>49530</xdr:rowOff>
    </xdr:to>
    <xdr:sp macro="" textlink="">
      <xdr:nvSpPr>
        <xdr:cNvPr id="404" name="円/楕円 403"/>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34307</xdr:rowOff>
    </xdr:from>
    <xdr:ext cx="736600" cy="259045"/>
    <xdr:sp macro="" textlink="">
      <xdr:nvSpPr>
        <xdr:cNvPr id="405" name="テキスト ボックス 404"/>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406" name="円/楕円 405"/>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407" name="テキスト ボックス 406"/>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8" name="円/楕円 407"/>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9" name="テキスト ボックス 408"/>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10" name="円/楕円 409"/>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11" name="テキスト ボックス 410"/>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前年度に比べると１３．８ポイント改善しているが、これは主に特別土地保有税の納付により、５８．３億円を財政調整基金に積み立てたためである。</a:t>
          </a:r>
          <a:endParaRPr kumimoji="1" lang="en-US" altLang="ja-JP" sz="1300">
            <a:latin typeface="ＭＳ Ｐゴシック"/>
          </a:endParaRPr>
        </a:p>
        <a:p>
          <a:r>
            <a:rPr kumimoji="1" lang="ja-JP" altLang="en-US" sz="1300">
              <a:latin typeface="ＭＳ Ｐゴシック"/>
            </a:rPr>
            <a:t>しかし、類似団体に比べると、大きく平均を上回っている状況である。</a:t>
          </a:r>
          <a:endParaRPr kumimoji="1" lang="en-US" altLang="ja-JP" sz="1300">
            <a:latin typeface="ＭＳ Ｐゴシック"/>
          </a:endParaRPr>
        </a:p>
        <a:p>
          <a:r>
            <a:rPr kumimoji="1" lang="ja-JP" altLang="en-US" sz="1300">
              <a:latin typeface="ＭＳ Ｐゴシック"/>
            </a:rPr>
            <a:t>今後も下水道事業、土地造成事業等への繰入金の改善に努め、負債の圧縮に努める。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156464</xdr:rowOff>
    </xdr:from>
    <xdr:to>
      <xdr:col>24</xdr:col>
      <xdr:colOff>558800</xdr:colOff>
      <xdr:row>19</xdr:row>
      <xdr:rowOff>96012</xdr:rowOff>
    </xdr:to>
    <xdr:cxnSp macro="">
      <xdr:nvCxnSpPr>
        <xdr:cNvPr id="445" name="直線コネクタ 444"/>
        <xdr:cNvCxnSpPr/>
      </xdr:nvCxnSpPr>
      <xdr:spPr>
        <a:xfrm flipV="1">
          <a:off x="16179800" y="324256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96012</xdr:rowOff>
    </xdr:from>
    <xdr:to>
      <xdr:col>23</xdr:col>
      <xdr:colOff>406400</xdr:colOff>
      <xdr:row>19</xdr:row>
      <xdr:rowOff>115316</xdr:rowOff>
    </xdr:to>
    <xdr:cxnSp macro="">
      <xdr:nvCxnSpPr>
        <xdr:cNvPr id="448" name="直線コネクタ 447"/>
        <xdr:cNvCxnSpPr/>
      </xdr:nvCxnSpPr>
      <xdr:spPr>
        <a:xfrm flipV="1">
          <a:off x="15290800" y="335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115316</xdr:rowOff>
    </xdr:from>
    <xdr:to>
      <xdr:col>22</xdr:col>
      <xdr:colOff>203200</xdr:colOff>
      <xdr:row>19</xdr:row>
      <xdr:rowOff>145076</xdr:rowOff>
    </xdr:to>
    <xdr:cxnSp macro="">
      <xdr:nvCxnSpPr>
        <xdr:cNvPr id="451" name="直線コネクタ 450"/>
        <xdr:cNvCxnSpPr/>
      </xdr:nvCxnSpPr>
      <xdr:spPr>
        <a:xfrm flipV="1">
          <a:off x="14401800" y="3372866"/>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145076</xdr:rowOff>
    </xdr:from>
    <xdr:to>
      <xdr:col>21</xdr:col>
      <xdr:colOff>0</xdr:colOff>
      <xdr:row>20</xdr:row>
      <xdr:rowOff>43603</xdr:rowOff>
    </xdr:to>
    <xdr:cxnSp macro="">
      <xdr:nvCxnSpPr>
        <xdr:cNvPr id="454" name="直線コネクタ 453"/>
        <xdr:cNvCxnSpPr/>
      </xdr:nvCxnSpPr>
      <xdr:spPr>
        <a:xfrm flipV="1">
          <a:off x="13512800" y="340262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105664</xdr:rowOff>
    </xdr:from>
    <xdr:to>
      <xdr:col>24</xdr:col>
      <xdr:colOff>609600</xdr:colOff>
      <xdr:row>19</xdr:row>
      <xdr:rowOff>35814</xdr:rowOff>
    </xdr:to>
    <xdr:sp macro="" textlink="">
      <xdr:nvSpPr>
        <xdr:cNvPr id="464" name="円/楕円 463"/>
        <xdr:cNvSpPr/>
      </xdr:nvSpPr>
      <xdr:spPr>
        <a:xfrm>
          <a:off x="169672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77741</xdr:rowOff>
    </xdr:from>
    <xdr:ext cx="762000" cy="259045"/>
    <xdr:sp macro="" textlink="">
      <xdr:nvSpPr>
        <xdr:cNvPr id="465" name="将来負担の状況該当値テキスト"/>
        <xdr:cNvSpPr txBox="1"/>
      </xdr:nvSpPr>
      <xdr:spPr>
        <a:xfrm>
          <a:off x="17106900" y="316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45212</xdr:rowOff>
    </xdr:from>
    <xdr:to>
      <xdr:col>23</xdr:col>
      <xdr:colOff>457200</xdr:colOff>
      <xdr:row>19</xdr:row>
      <xdr:rowOff>146812</xdr:rowOff>
    </xdr:to>
    <xdr:sp macro="" textlink="">
      <xdr:nvSpPr>
        <xdr:cNvPr id="466" name="円/楕円 465"/>
        <xdr:cNvSpPr/>
      </xdr:nvSpPr>
      <xdr:spPr>
        <a:xfrm>
          <a:off x="161290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131589</xdr:rowOff>
    </xdr:from>
    <xdr:ext cx="736600" cy="259045"/>
    <xdr:sp macro="" textlink="">
      <xdr:nvSpPr>
        <xdr:cNvPr id="467" name="テキスト ボックス 466"/>
        <xdr:cNvSpPr txBox="1"/>
      </xdr:nvSpPr>
      <xdr:spPr>
        <a:xfrm>
          <a:off x="15798800" y="338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64516</xdr:rowOff>
    </xdr:from>
    <xdr:to>
      <xdr:col>22</xdr:col>
      <xdr:colOff>254000</xdr:colOff>
      <xdr:row>19</xdr:row>
      <xdr:rowOff>166116</xdr:rowOff>
    </xdr:to>
    <xdr:sp macro="" textlink="">
      <xdr:nvSpPr>
        <xdr:cNvPr id="468" name="円/楕円 467"/>
        <xdr:cNvSpPr/>
      </xdr:nvSpPr>
      <xdr:spPr>
        <a:xfrm>
          <a:off x="152400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150893</xdr:rowOff>
    </xdr:from>
    <xdr:ext cx="762000" cy="259045"/>
    <xdr:sp macro="" textlink="">
      <xdr:nvSpPr>
        <xdr:cNvPr id="469" name="テキスト ボックス 468"/>
        <xdr:cNvSpPr txBox="1"/>
      </xdr:nvSpPr>
      <xdr:spPr>
        <a:xfrm>
          <a:off x="14909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94276</xdr:rowOff>
    </xdr:from>
    <xdr:to>
      <xdr:col>21</xdr:col>
      <xdr:colOff>50800</xdr:colOff>
      <xdr:row>20</xdr:row>
      <xdr:rowOff>24426</xdr:rowOff>
    </xdr:to>
    <xdr:sp macro="" textlink="">
      <xdr:nvSpPr>
        <xdr:cNvPr id="470" name="円/楕円 469"/>
        <xdr:cNvSpPr/>
      </xdr:nvSpPr>
      <xdr:spPr>
        <a:xfrm>
          <a:off x="14351000" y="33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9203</xdr:rowOff>
    </xdr:from>
    <xdr:ext cx="762000" cy="259045"/>
    <xdr:sp macro="" textlink="">
      <xdr:nvSpPr>
        <xdr:cNvPr id="471" name="テキスト ボックス 470"/>
        <xdr:cNvSpPr txBox="1"/>
      </xdr:nvSpPr>
      <xdr:spPr>
        <a:xfrm>
          <a:off x="14020800" y="343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164253</xdr:rowOff>
    </xdr:from>
    <xdr:to>
      <xdr:col>19</xdr:col>
      <xdr:colOff>533400</xdr:colOff>
      <xdr:row>20</xdr:row>
      <xdr:rowOff>94403</xdr:rowOff>
    </xdr:to>
    <xdr:sp macro="" textlink="">
      <xdr:nvSpPr>
        <xdr:cNvPr id="472" name="円/楕円 471"/>
        <xdr:cNvSpPr/>
      </xdr:nvSpPr>
      <xdr:spPr>
        <a:xfrm>
          <a:off x="134620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79180</xdr:rowOff>
    </xdr:from>
    <xdr:ext cx="762000" cy="259045"/>
    <xdr:sp macro="" textlink="">
      <xdr:nvSpPr>
        <xdr:cNvPr id="473" name="テキスト ボックス 472"/>
        <xdr:cNvSpPr txBox="1"/>
      </xdr:nvSpPr>
      <xdr:spPr>
        <a:xfrm>
          <a:off x="13131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373,074
369,721
208.84
152,643,733
151,658,392
198,531
78,143,294
173,616,527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108.4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実施計画の重点項目として、職員数の削減（平成２８年度から平成２９年度にかけて３８人減）を実施し、前年度比は－０．６と改善したが、依然として類似団体を上回っている。今後も、引き続き、類似団体の状況を踏まえ、より一層の歳出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83566</xdr:rowOff>
    </xdr:from>
    <xdr:to>
      <xdr:col>7</xdr:col>
      <xdr:colOff>15875</xdr:colOff>
      <xdr:row>39</xdr:row>
      <xdr:rowOff>138430</xdr:rowOff>
    </xdr:to>
    <xdr:cxnSp macro="">
      <xdr:nvCxnSpPr>
        <xdr:cNvPr id="64" name="直線コネクタ 63"/>
        <xdr:cNvCxnSpPr/>
      </xdr:nvCxnSpPr>
      <xdr:spPr>
        <a:xfrm flipV="1">
          <a:off x="3987800" y="67701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129286</xdr:rowOff>
    </xdr:from>
    <xdr:to>
      <xdr:col>5</xdr:col>
      <xdr:colOff>549275</xdr:colOff>
      <xdr:row>39</xdr:row>
      <xdr:rowOff>138430</xdr:rowOff>
    </xdr:to>
    <xdr:cxnSp macro="">
      <xdr:nvCxnSpPr>
        <xdr:cNvPr id="67" name="直線コネクタ 66"/>
        <xdr:cNvCxnSpPr/>
      </xdr:nvCxnSpPr>
      <xdr:spPr>
        <a:xfrm>
          <a:off x="3098800" y="68158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39</xdr:row>
      <xdr:rowOff>129286</xdr:rowOff>
    </xdr:to>
    <xdr:cxnSp macro="">
      <xdr:nvCxnSpPr>
        <xdr:cNvPr id="70" name="直線コネクタ 69"/>
        <xdr:cNvCxnSpPr/>
      </xdr:nvCxnSpPr>
      <xdr:spPr>
        <a:xfrm>
          <a:off x="2209800" y="67243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37846</xdr:rowOff>
    </xdr:from>
    <xdr:to>
      <xdr:col>3</xdr:col>
      <xdr:colOff>142875</xdr:colOff>
      <xdr:row>39</xdr:row>
      <xdr:rowOff>147574</xdr:rowOff>
    </xdr:to>
    <xdr:cxnSp macro="">
      <xdr:nvCxnSpPr>
        <xdr:cNvPr id="73" name="直線コネクタ 72"/>
        <xdr:cNvCxnSpPr/>
      </xdr:nvCxnSpPr>
      <xdr:spPr>
        <a:xfrm flipV="1">
          <a:off x="1320800" y="67243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32766</xdr:rowOff>
    </xdr:from>
    <xdr:to>
      <xdr:col>7</xdr:col>
      <xdr:colOff>66675</xdr:colOff>
      <xdr:row>39</xdr:row>
      <xdr:rowOff>134366</xdr:rowOff>
    </xdr:to>
    <xdr:sp macro="" textlink="">
      <xdr:nvSpPr>
        <xdr:cNvPr id="83" name="円/楕円 82"/>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4843</xdr:rowOff>
    </xdr:from>
    <xdr:ext cx="762000" cy="259045"/>
    <xdr:sp macro="" textlink="">
      <xdr:nvSpPr>
        <xdr:cNvPr id="84" name="人件費該当値テキスト"/>
        <xdr:cNvSpPr txBox="1"/>
      </xdr:nvSpPr>
      <xdr:spPr>
        <a:xfrm>
          <a:off x="4914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5" name="円/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78486</xdr:rowOff>
    </xdr:from>
    <xdr:to>
      <xdr:col>4</xdr:col>
      <xdr:colOff>396875</xdr:colOff>
      <xdr:row>40</xdr:row>
      <xdr:rowOff>8636</xdr:rowOff>
    </xdr:to>
    <xdr:sp macro="" textlink="">
      <xdr:nvSpPr>
        <xdr:cNvPr id="87" name="円/楕円 86"/>
        <xdr:cNvSpPr/>
      </xdr:nvSpPr>
      <xdr:spPr>
        <a:xfrm>
          <a:off x="3048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164863</xdr:rowOff>
    </xdr:from>
    <xdr:ext cx="762000" cy="259045"/>
    <xdr:sp macro="" textlink="">
      <xdr:nvSpPr>
        <xdr:cNvPr id="88" name="テキスト ボックス 87"/>
        <xdr:cNvSpPr txBox="1"/>
      </xdr:nvSpPr>
      <xdr:spPr>
        <a:xfrm>
          <a:off x="2717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158496</xdr:rowOff>
    </xdr:from>
    <xdr:to>
      <xdr:col>3</xdr:col>
      <xdr:colOff>193675</xdr:colOff>
      <xdr:row>39</xdr:row>
      <xdr:rowOff>88646</xdr:rowOff>
    </xdr:to>
    <xdr:sp macro="" textlink="">
      <xdr:nvSpPr>
        <xdr:cNvPr id="89" name="円/楕円 88"/>
        <xdr:cNvSpPr/>
      </xdr:nvSpPr>
      <xdr:spPr>
        <a:xfrm>
          <a:off x="215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73423</xdr:rowOff>
    </xdr:from>
    <xdr:ext cx="762000" cy="259045"/>
    <xdr:sp macro="" textlink="">
      <xdr:nvSpPr>
        <xdr:cNvPr id="90" name="テキスト ボックス 89"/>
        <xdr:cNvSpPr txBox="1"/>
      </xdr:nvSpPr>
      <xdr:spPr>
        <a:xfrm>
          <a:off x="1828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96774</xdr:rowOff>
    </xdr:from>
    <xdr:to>
      <xdr:col>1</xdr:col>
      <xdr:colOff>676275</xdr:colOff>
      <xdr:row>40</xdr:row>
      <xdr:rowOff>26924</xdr:rowOff>
    </xdr:to>
    <xdr:sp macro="" textlink="">
      <xdr:nvSpPr>
        <xdr:cNvPr id="91" name="円/楕円 90"/>
        <xdr:cNvSpPr/>
      </xdr:nvSpPr>
      <xdr:spPr>
        <a:xfrm>
          <a:off x="1270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11701</xdr:rowOff>
    </xdr:from>
    <xdr:ext cx="762000" cy="259045"/>
    <xdr:sp macro="" textlink="">
      <xdr:nvSpPr>
        <xdr:cNvPr id="92" name="テキスト ボックス 91"/>
        <xdr:cNvSpPr txBox="1"/>
      </xdr:nvSpPr>
      <xdr:spPr>
        <a:xfrm>
          <a:off x="939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rgbClr val="FF0000"/>
              </a:solidFill>
              <a:effectLst/>
              <a:latin typeface="+mn-lt"/>
              <a:ea typeface="+mn-ea"/>
              <a:cs typeface="+mn-cs"/>
            </a:rPr>
            <a:t>物件費の経常収支比率</a:t>
          </a:r>
          <a:r>
            <a:rPr lang="ja-JP" altLang="en-US" sz="1300" b="0" i="0" baseline="0">
              <a:solidFill>
                <a:srgbClr val="FF0000"/>
              </a:solidFill>
              <a:effectLst/>
              <a:latin typeface="+mn-lt"/>
              <a:ea typeface="+mn-ea"/>
              <a:cs typeface="+mn-cs"/>
            </a:rPr>
            <a:t>は</a:t>
          </a:r>
          <a:r>
            <a:rPr lang="ja-JP" altLang="ja-JP" sz="1300" b="0" i="0" baseline="0">
              <a:solidFill>
                <a:srgbClr val="FF0000"/>
              </a:solidFill>
              <a:effectLst/>
              <a:latin typeface="+mn-lt"/>
              <a:ea typeface="+mn-ea"/>
              <a:cs typeface="+mn-cs"/>
            </a:rPr>
            <a:t>類似団体に比べて低い水準で推移している。</a:t>
          </a:r>
          <a:r>
            <a:rPr lang="ja-JP" altLang="en-US" sz="1300" b="0" i="0" baseline="0">
              <a:solidFill>
                <a:srgbClr val="FF0000"/>
              </a:solidFill>
              <a:effectLst/>
              <a:latin typeface="+mn-lt"/>
              <a:ea typeface="+mn-ea"/>
              <a:cs typeface="+mn-cs"/>
            </a:rPr>
            <a:t>前年度に比べると、</a:t>
          </a:r>
          <a:r>
            <a:rPr kumimoji="1" lang="ja-JP" altLang="ja-JP" sz="1300">
              <a:solidFill>
                <a:srgbClr val="FF0000"/>
              </a:solidFill>
              <a:effectLst/>
              <a:latin typeface="+mn-lt"/>
              <a:ea typeface="+mn-ea"/>
              <a:cs typeface="+mn-cs"/>
            </a:rPr>
            <a:t>リサイクル手数料</a:t>
          </a:r>
          <a:r>
            <a:rPr kumimoji="1" lang="ja-JP" altLang="en-US" sz="1300">
              <a:solidFill>
                <a:srgbClr val="FF0000"/>
              </a:solidFill>
              <a:effectLst/>
              <a:latin typeface="+mn-lt"/>
              <a:ea typeface="+mn-ea"/>
              <a:cs typeface="+mn-cs"/>
            </a:rPr>
            <a:t>等の</a:t>
          </a:r>
          <a:r>
            <a:rPr kumimoji="1" lang="ja-JP" altLang="ja-JP" sz="1300">
              <a:solidFill>
                <a:srgbClr val="FF0000"/>
              </a:solidFill>
              <a:effectLst/>
              <a:latin typeface="+mn-lt"/>
              <a:ea typeface="+mn-ea"/>
              <a:cs typeface="+mn-cs"/>
            </a:rPr>
            <a:t>減</a:t>
          </a:r>
          <a:r>
            <a:rPr kumimoji="1" lang="ja-JP" altLang="en-US" sz="1300">
              <a:solidFill>
                <a:srgbClr val="FF0000"/>
              </a:solidFill>
              <a:effectLst/>
              <a:latin typeface="+mn-lt"/>
              <a:ea typeface="+mn-ea"/>
              <a:cs typeface="+mn-cs"/>
            </a:rPr>
            <a:t>により、０．４ポイント低くなっている。</a:t>
          </a:r>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76200</xdr:rowOff>
    </xdr:from>
    <xdr:to>
      <xdr:col>24</xdr:col>
      <xdr:colOff>31750</xdr:colOff>
      <xdr:row>14</xdr:row>
      <xdr:rowOff>127000</xdr:rowOff>
    </xdr:to>
    <xdr:cxnSp macro="">
      <xdr:nvCxnSpPr>
        <xdr:cNvPr id="125" name="直線コネクタ 124"/>
        <xdr:cNvCxnSpPr/>
      </xdr:nvCxnSpPr>
      <xdr:spPr>
        <a:xfrm flipV="1">
          <a:off x="15671800" y="2476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69850</xdr:rowOff>
    </xdr:to>
    <xdr:cxnSp macro="">
      <xdr:nvCxnSpPr>
        <xdr:cNvPr id="128" name="直線コネクタ 127"/>
        <xdr:cNvCxnSpPr/>
      </xdr:nvCxnSpPr>
      <xdr:spPr>
        <a:xfrm flipV="1">
          <a:off x="14782800" y="252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15</xdr:row>
      <xdr:rowOff>69850</xdr:rowOff>
    </xdr:to>
    <xdr:cxnSp macro="">
      <xdr:nvCxnSpPr>
        <xdr:cNvPr id="131" name="直線コネクタ 130"/>
        <xdr:cNvCxnSpPr/>
      </xdr:nvCxnSpPr>
      <xdr:spPr>
        <a:xfrm>
          <a:off x="13893800" y="2438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133350</xdr:rowOff>
    </xdr:from>
    <xdr:to>
      <xdr:col>20</xdr:col>
      <xdr:colOff>158750</xdr:colOff>
      <xdr:row>14</xdr:row>
      <xdr:rowOff>38100</xdr:rowOff>
    </xdr:to>
    <xdr:cxnSp macro="">
      <xdr:nvCxnSpPr>
        <xdr:cNvPr id="134" name="直線コネクタ 133"/>
        <xdr:cNvCxnSpPr/>
      </xdr:nvCxnSpPr>
      <xdr:spPr>
        <a:xfrm>
          <a:off x="13004800" y="236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25400</xdr:rowOff>
    </xdr:from>
    <xdr:to>
      <xdr:col>24</xdr:col>
      <xdr:colOff>82550</xdr:colOff>
      <xdr:row>14</xdr:row>
      <xdr:rowOff>127000</xdr:rowOff>
    </xdr:to>
    <xdr:sp macro="" textlink="">
      <xdr:nvSpPr>
        <xdr:cNvPr id="144" name="円/楕円 143"/>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105427</xdr:rowOff>
    </xdr:from>
    <xdr:ext cx="762000" cy="259045"/>
    <xdr:sp macro="" textlink="">
      <xdr:nvSpPr>
        <xdr:cNvPr id="145"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48" name="円/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158750</xdr:rowOff>
    </xdr:from>
    <xdr:to>
      <xdr:col>20</xdr:col>
      <xdr:colOff>209550</xdr:colOff>
      <xdr:row>14</xdr:row>
      <xdr:rowOff>88900</xdr:rowOff>
    </xdr:to>
    <xdr:sp macro="" textlink="">
      <xdr:nvSpPr>
        <xdr:cNvPr id="150" name="円/楕円 149"/>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99077</xdr:rowOff>
    </xdr:from>
    <xdr:ext cx="762000" cy="259045"/>
    <xdr:sp macro="" textlink="">
      <xdr:nvSpPr>
        <xdr:cNvPr id="151" name="テキスト ボックス 150"/>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82550</xdr:rowOff>
    </xdr:from>
    <xdr:to>
      <xdr:col>19</xdr:col>
      <xdr:colOff>6350</xdr:colOff>
      <xdr:row>14</xdr:row>
      <xdr:rowOff>12700</xdr:rowOff>
    </xdr:to>
    <xdr:sp macro="" textlink="">
      <xdr:nvSpPr>
        <xdr:cNvPr id="152" name="円/楕円 151"/>
        <xdr:cNvSpPr/>
      </xdr:nvSpPr>
      <xdr:spPr>
        <a:xfrm>
          <a:off x="12954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22877</xdr:rowOff>
    </xdr:from>
    <xdr:ext cx="762000" cy="259045"/>
    <xdr:sp macro="" textlink="">
      <xdr:nvSpPr>
        <xdr:cNvPr id="153" name="テキスト ボックス 152"/>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類似団体に比べて低い状況にはあるが、障害者福祉サービス等給付費や生活保護扶助費等の社会保障経費は増えていくため、給付のチェックや就労支援等、扶助費の抑制に努める。</a:t>
          </a:r>
          <a:endParaRPr kumimoji="1" lang="en-US" altLang="ja-JP" sz="1300">
            <a:solidFill>
              <a:srgbClr val="FF0000"/>
            </a:solidFill>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57150</xdr:rowOff>
    </xdr:to>
    <xdr:cxnSp macro="">
      <xdr:nvCxnSpPr>
        <xdr:cNvPr id="186" name="直線コネクタ 185"/>
        <xdr:cNvCxnSpPr/>
      </xdr:nvCxnSpPr>
      <xdr:spPr>
        <a:xfrm flipV="1">
          <a:off x="3987800" y="9766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57150</xdr:rowOff>
    </xdr:to>
    <xdr:cxnSp macro="">
      <xdr:nvCxnSpPr>
        <xdr:cNvPr id="189" name="直線コネクタ 188"/>
        <xdr:cNvCxnSpPr/>
      </xdr:nvCxnSpPr>
      <xdr:spPr>
        <a:xfrm>
          <a:off x="3098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44450</xdr:rowOff>
    </xdr:to>
    <xdr:cxnSp macro="">
      <xdr:nvCxnSpPr>
        <xdr:cNvPr id="192" name="直線コネクタ 191"/>
        <xdr:cNvCxnSpPr/>
      </xdr:nvCxnSpPr>
      <xdr:spPr>
        <a:xfrm>
          <a:off x="2209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133350</xdr:rowOff>
    </xdr:to>
    <xdr:cxnSp macro="">
      <xdr:nvCxnSpPr>
        <xdr:cNvPr id="195" name="直線コネクタ 194"/>
        <xdr:cNvCxnSpPr/>
      </xdr:nvCxnSpPr>
      <xdr:spPr>
        <a:xfrm flipV="1">
          <a:off x="1320800" y="980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5" name="円/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130827</xdr:rowOff>
    </xdr:from>
    <xdr:ext cx="762000" cy="259045"/>
    <xdr:sp macro="" textlink="">
      <xdr:nvSpPr>
        <xdr:cNvPr id="206"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6350</xdr:rowOff>
    </xdr:from>
    <xdr:to>
      <xdr:col>5</xdr:col>
      <xdr:colOff>600075</xdr:colOff>
      <xdr:row>57</xdr:row>
      <xdr:rowOff>107950</xdr:rowOff>
    </xdr:to>
    <xdr:sp macro="" textlink="">
      <xdr:nvSpPr>
        <xdr:cNvPr id="207" name="円/楕円 206"/>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92727</xdr:rowOff>
    </xdr:from>
    <xdr:ext cx="736600" cy="259045"/>
    <xdr:sp macro="" textlink="">
      <xdr:nvSpPr>
        <xdr:cNvPr id="208" name="テキスト ボックス 207"/>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09" name="円/楕円 208"/>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0" name="テキスト ボックス 209"/>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152400</xdr:rowOff>
    </xdr:from>
    <xdr:to>
      <xdr:col>3</xdr:col>
      <xdr:colOff>193675</xdr:colOff>
      <xdr:row>57</xdr:row>
      <xdr:rowOff>82550</xdr:rowOff>
    </xdr:to>
    <xdr:sp macro="" textlink="">
      <xdr:nvSpPr>
        <xdr:cNvPr id="211" name="円/楕円 210"/>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67327</xdr:rowOff>
    </xdr:from>
    <xdr:ext cx="762000" cy="259045"/>
    <xdr:sp macro="" textlink="">
      <xdr:nvSpPr>
        <xdr:cNvPr id="212" name="テキスト ボックス 211"/>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82550</xdr:rowOff>
    </xdr:from>
    <xdr:to>
      <xdr:col>1</xdr:col>
      <xdr:colOff>676275</xdr:colOff>
      <xdr:row>58</xdr:row>
      <xdr:rowOff>12700</xdr:rowOff>
    </xdr:to>
    <xdr:sp macro="" textlink="">
      <xdr:nvSpPr>
        <xdr:cNvPr id="213" name="円/楕円 212"/>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168927</xdr:rowOff>
    </xdr:from>
    <xdr:ext cx="762000" cy="259045"/>
    <xdr:sp macro="" textlink="">
      <xdr:nvSpPr>
        <xdr:cNvPr id="214" name="テキスト ボックス 213"/>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後期高齢者医療事業会計、下水道事業特別会計への繰出金の増</a:t>
          </a:r>
          <a:r>
            <a:rPr lang="ja-JP" altLang="ja-JP" sz="1300" b="0" i="0" baseline="0">
              <a:solidFill>
                <a:schemeClr val="dk1"/>
              </a:solidFill>
              <a:effectLst/>
              <a:latin typeface="+mn-lt"/>
              <a:ea typeface="+mn-ea"/>
              <a:cs typeface="+mn-cs"/>
            </a:rPr>
            <a:t>の影響のより、昨年度に比べて０．１ポイント</a:t>
          </a:r>
          <a:r>
            <a:rPr lang="ja-JP" altLang="en-US" sz="1300" b="0" i="0" baseline="0">
              <a:solidFill>
                <a:schemeClr val="dk1"/>
              </a:solidFill>
              <a:effectLst/>
              <a:latin typeface="+mn-lt"/>
              <a:ea typeface="+mn-ea"/>
              <a:cs typeface="+mn-cs"/>
            </a:rPr>
            <a:t>の増加している</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kumimoji="0" lang="ja-JP" altLang="en-US" sz="1300" b="0" i="0" baseline="0">
              <a:solidFill>
                <a:schemeClr val="dk1"/>
              </a:solidFill>
              <a:effectLst/>
              <a:latin typeface="+mn-lt"/>
              <a:ea typeface="+mn-ea"/>
              <a:cs typeface="+mn-cs"/>
            </a:rPr>
            <a:t>類似団体に比べて非常に高い水準で推移している状況である。</a:t>
          </a:r>
          <a:endParaRPr kumimoji="0" lang="en-US" altLang="ja-JP" sz="1300" b="0" i="0" baseline="0">
            <a:solidFill>
              <a:schemeClr val="dk1"/>
            </a:solidFill>
            <a:effectLst/>
            <a:latin typeface="+mn-lt"/>
            <a:ea typeface="+mn-ea"/>
            <a:cs typeface="+mn-cs"/>
          </a:endParaRPr>
        </a:p>
        <a:p>
          <a:r>
            <a:rPr kumimoji="0" lang="ja-JP" altLang="en-US" sz="1300" b="0" i="0" baseline="0">
              <a:solidFill>
                <a:schemeClr val="dk1"/>
              </a:solidFill>
              <a:effectLst/>
              <a:latin typeface="+mn-lt"/>
              <a:ea typeface="+mn-ea"/>
              <a:cs typeface="+mn-cs"/>
            </a:rPr>
            <a:t>下水道事業においては平成３２年度に使用料改定を見込んでおり、健全化を図っていく。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104140</xdr:rowOff>
    </xdr:from>
    <xdr:to>
      <xdr:col>24</xdr:col>
      <xdr:colOff>31750</xdr:colOff>
      <xdr:row>60</xdr:row>
      <xdr:rowOff>111760</xdr:rowOff>
    </xdr:to>
    <xdr:cxnSp macro="">
      <xdr:nvCxnSpPr>
        <xdr:cNvPr id="247" name="直線コネクタ 246"/>
        <xdr:cNvCxnSpPr/>
      </xdr:nvCxnSpPr>
      <xdr:spPr>
        <a:xfrm>
          <a:off x="15671800" y="10391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58420</xdr:rowOff>
    </xdr:from>
    <xdr:to>
      <xdr:col>22</xdr:col>
      <xdr:colOff>565150</xdr:colOff>
      <xdr:row>60</xdr:row>
      <xdr:rowOff>104140</xdr:rowOff>
    </xdr:to>
    <xdr:cxnSp macro="">
      <xdr:nvCxnSpPr>
        <xdr:cNvPr id="250" name="直線コネクタ 249"/>
        <xdr:cNvCxnSpPr/>
      </xdr:nvCxnSpPr>
      <xdr:spPr>
        <a:xfrm>
          <a:off x="14782800" y="1034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58420</xdr:rowOff>
    </xdr:from>
    <xdr:to>
      <xdr:col>21</xdr:col>
      <xdr:colOff>361950</xdr:colOff>
      <xdr:row>60</xdr:row>
      <xdr:rowOff>58420</xdr:rowOff>
    </xdr:to>
    <xdr:cxnSp macro="">
      <xdr:nvCxnSpPr>
        <xdr:cNvPr id="253" name="直線コネクタ 252"/>
        <xdr:cNvCxnSpPr/>
      </xdr:nvCxnSpPr>
      <xdr:spPr>
        <a:xfrm>
          <a:off x="13893800" y="1034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58420</xdr:rowOff>
    </xdr:from>
    <xdr:to>
      <xdr:col>20</xdr:col>
      <xdr:colOff>158750</xdr:colOff>
      <xdr:row>60</xdr:row>
      <xdr:rowOff>66040</xdr:rowOff>
    </xdr:to>
    <xdr:cxnSp macro="">
      <xdr:nvCxnSpPr>
        <xdr:cNvPr id="256" name="直線コネクタ 255"/>
        <xdr:cNvCxnSpPr/>
      </xdr:nvCxnSpPr>
      <xdr:spPr>
        <a:xfrm flipV="1">
          <a:off x="13004800" y="1034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60960</xdr:rowOff>
    </xdr:from>
    <xdr:to>
      <xdr:col>24</xdr:col>
      <xdr:colOff>82550</xdr:colOff>
      <xdr:row>60</xdr:row>
      <xdr:rowOff>162560</xdr:rowOff>
    </xdr:to>
    <xdr:sp macro="" textlink="">
      <xdr:nvSpPr>
        <xdr:cNvPr id="266" name="円/楕円 265"/>
        <xdr:cNvSpPr/>
      </xdr:nvSpPr>
      <xdr:spPr>
        <a:xfrm>
          <a:off x="164592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140987</xdr:rowOff>
    </xdr:from>
    <xdr:ext cx="762000" cy="259045"/>
    <xdr:sp macro="" textlink="">
      <xdr:nvSpPr>
        <xdr:cNvPr id="267" name="その他該当値テキスト"/>
        <xdr:cNvSpPr txBox="1"/>
      </xdr:nvSpPr>
      <xdr:spPr>
        <a:xfrm>
          <a:off x="16598900" y="102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53340</xdr:rowOff>
    </xdr:from>
    <xdr:to>
      <xdr:col>22</xdr:col>
      <xdr:colOff>615950</xdr:colOff>
      <xdr:row>60</xdr:row>
      <xdr:rowOff>154940</xdr:rowOff>
    </xdr:to>
    <xdr:sp macro="" textlink="">
      <xdr:nvSpPr>
        <xdr:cNvPr id="268" name="円/楕円 267"/>
        <xdr:cNvSpPr/>
      </xdr:nvSpPr>
      <xdr:spPr>
        <a:xfrm>
          <a:off x="15621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139717</xdr:rowOff>
    </xdr:from>
    <xdr:ext cx="736600" cy="259045"/>
    <xdr:sp macro="" textlink="">
      <xdr:nvSpPr>
        <xdr:cNvPr id="269" name="テキスト ボックス 268"/>
        <xdr:cNvSpPr txBox="1"/>
      </xdr:nvSpPr>
      <xdr:spPr>
        <a:xfrm>
          <a:off x="15290800" y="1042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7620</xdr:rowOff>
    </xdr:from>
    <xdr:to>
      <xdr:col>21</xdr:col>
      <xdr:colOff>412750</xdr:colOff>
      <xdr:row>60</xdr:row>
      <xdr:rowOff>109220</xdr:rowOff>
    </xdr:to>
    <xdr:sp macro="" textlink="">
      <xdr:nvSpPr>
        <xdr:cNvPr id="270" name="円/楕円 269"/>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93997</xdr:rowOff>
    </xdr:from>
    <xdr:ext cx="762000" cy="259045"/>
    <xdr:sp macro="" textlink="">
      <xdr:nvSpPr>
        <xdr:cNvPr id="271" name="テキスト ボックス 270"/>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7620</xdr:rowOff>
    </xdr:from>
    <xdr:to>
      <xdr:col>20</xdr:col>
      <xdr:colOff>209550</xdr:colOff>
      <xdr:row>60</xdr:row>
      <xdr:rowOff>109220</xdr:rowOff>
    </xdr:to>
    <xdr:sp macro="" textlink="">
      <xdr:nvSpPr>
        <xdr:cNvPr id="272" name="円/楕円 271"/>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93997</xdr:rowOff>
    </xdr:from>
    <xdr:ext cx="762000" cy="259045"/>
    <xdr:sp macro="" textlink="">
      <xdr:nvSpPr>
        <xdr:cNvPr id="273" name="テキスト ボックス 272"/>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15240</xdr:rowOff>
    </xdr:from>
    <xdr:to>
      <xdr:col>19</xdr:col>
      <xdr:colOff>6350</xdr:colOff>
      <xdr:row>60</xdr:row>
      <xdr:rowOff>116840</xdr:rowOff>
    </xdr:to>
    <xdr:sp macro="" textlink="">
      <xdr:nvSpPr>
        <xdr:cNvPr id="274" name="円/楕円 273"/>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101617</xdr:rowOff>
    </xdr:from>
    <xdr:ext cx="762000" cy="259045"/>
    <xdr:sp macro="" textlink="">
      <xdr:nvSpPr>
        <xdr:cNvPr id="275" name="テキスト ボックス 274"/>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一部事務組合負担金が類似団体平均に比べて少ないことなどから、補助費等にかかる経常収支比率は類似団体平均を下回っている。</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前年度からは国体交付金の皆減等により０．６ポイントの減となっている。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56243</xdr:rowOff>
    </xdr:from>
    <xdr:to>
      <xdr:col>24</xdr:col>
      <xdr:colOff>31750</xdr:colOff>
      <xdr:row>32</xdr:row>
      <xdr:rowOff>121557</xdr:rowOff>
    </xdr:to>
    <xdr:cxnSp macro="">
      <xdr:nvCxnSpPr>
        <xdr:cNvPr id="310" name="直線コネクタ 309"/>
        <xdr:cNvCxnSpPr/>
      </xdr:nvCxnSpPr>
      <xdr:spPr>
        <a:xfrm flipV="1">
          <a:off x="15671800" y="5542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121557</xdr:rowOff>
    </xdr:from>
    <xdr:to>
      <xdr:col>22</xdr:col>
      <xdr:colOff>565150</xdr:colOff>
      <xdr:row>32</xdr:row>
      <xdr:rowOff>154214</xdr:rowOff>
    </xdr:to>
    <xdr:cxnSp macro="">
      <xdr:nvCxnSpPr>
        <xdr:cNvPr id="313" name="直線コネクタ 312"/>
        <xdr:cNvCxnSpPr/>
      </xdr:nvCxnSpPr>
      <xdr:spPr>
        <a:xfrm flipV="1">
          <a:off x="14782800" y="5607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99786</xdr:rowOff>
    </xdr:from>
    <xdr:to>
      <xdr:col>21</xdr:col>
      <xdr:colOff>361950</xdr:colOff>
      <xdr:row>32</xdr:row>
      <xdr:rowOff>154214</xdr:rowOff>
    </xdr:to>
    <xdr:cxnSp macro="">
      <xdr:nvCxnSpPr>
        <xdr:cNvPr id="316" name="直線コネクタ 315"/>
        <xdr:cNvCxnSpPr/>
      </xdr:nvCxnSpPr>
      <xdr:spPr>
        <a:xfrm>
          <a:off x="13893800" y="55861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99786</xdr:rowOff>
    </xdr:from>
    <xdr:to>
      <xdr:col>20</xdr:col>
      <xdr:colOff>158750</xdr:colOff>
      <xdr:row>32</xdr:row>
      <xdr:rowOff>110672</xdr:rowOff>
    </xdr:to>
    <xdr:cxnSp macro="">
      <xdr:nvCxnSpPr>
        <xdr:cNvPr id="319" name="直線コネクタ 318"/>
        <xdr:cNvCxnSpPr/>
      </xdr:nvCxnSpPr>
      <xdr:spPr>
        <a:xfrm flipV="1">
          <a:off x="13004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5443</xdr:rowOff>
    </xdr:from>
    <xdr:to>
      <xdr:col>24</xdr:col>
      <xdr:colOff>82550</xdr:colOff>
      <xdr:row>32</xdr:row>
      <xdr:rowOff>107043</xdr:rowOff>
    </xdr:to>
    <xdr:sp macro="" textlink="">
      <xdr:nvSpPr>
        <xdr:cNvPr id="329" name="円/楕円 328"/>
        <xdr:cNvSpPr/>
      </xdr:nvSpPr>
      <xdr:spPr>
        <a:xfrm>
          <a:off x="16459200" y="54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85470</xdr:rowOff>
    </xdr:from>
    <xdr:ext cx="762000" cy="259045"/>
    <xdr:sp macro="" textlink="">
      <xdr:nvSpPr>
        <xdr:cNvPr id="330" name="補助費等該当値テキスト"/>
        <xdr:cNvSpPr txBox="1"/>
      </xdr:nvSpPr>
      <xdr:spPr>
        <a:xfrm>
          <a:off x="16598900" y="540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70757</xdr:rowOff>
    </xdr:from>
    <xdr:to>
      <xdr:col>22</xdr:col>
      <xdr:colOff>615950</xdr:colOff>
      <xdr:row>33</xdr:row>
      <xdr:rowOff>907</xdr:rowOff>
    </xdr:to>
    <xdr:sp macro="" textlink="">
      <xdr:nvSpPr>
        <xdr:cNvPr id="331" name="円/楕円 330"/>
        <xdr:cNvSpPr/>
      </xdr:nvSpPr>
      <xdr:spPr>
        <a:xfrm>
          <a:off x="15621000" y="55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11084</xdr:rowOff>
    </xdr:from>
    <xdr:ext cx="736600" cy="259045"/>
    <xdr:sp macro="" textlink="">
      <xdr:nvSpPr>
        <xdr:cNvPr id="332" name="テキスト ボックス 331"/>
        <xdr:cNvSpPr txBox="1"/>
      </xdr:nvSpPr>
      <xdr:spPr>
        <a:xfrm>
          <a:off x="15290800" y="532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103414</xdr:rowOff>
    </xdr:from>
    <xdr:to>
      <xdr:col>21</xdr:col>
      <xdr:colOff>412750</xdr:colOff>
      <xdr:row>33</xdr:row>
      <xdr:rowOff>33564</xdr:rowOff>
    </xdr:to>
    <xdr:sp macro="" textlink="">
      <xdr:nvSpPr>
        <xdr:cNvPr id="333" name="円/楕円 332"/>
        <xdr:cNvSpPr/>
      </xdr:nvSpPr>
      <xdr:spPr>
        <a:xfrm>
          <a:off x="14732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43741</xdr:rowOff>
    </xdr:from>
    <xdr:ext cx="762000" cy="259045"/>
    <xdr:sp macro="" textlink="">
      <xdr:nvSpPr>
        <xdr:cNvPr id="334" name="テキスト ボックス 333"/>
        <xdr:cNvSpPr txBox="1"/>
      </xdr:nvSpPr>
      <xdr:spPr>
        <a:xfrm>
          <a:off x="14401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48986</xdr:rowOff>
    </xdr:from>
    <xdr:to>
      <xdr:col>20</xdr:col>
      <xdr:colOff>209550</xdr:colOff>
      <xdr:row>32</xdr:row>
      <xdr:rowOff>150586</xdr:rowOff>
    </xdr:to>
    <xdr:sp macro="" textlink="">
      <xdr:nvSpPr>
        <xdr:cNvPr id="335" name="円/楕円 334"/>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30</xdr:row>
      <xdr:rowOff>160763</xdr:rowOff>
    </xdr:from>
    <xdr:ext cx="762000" cy="259045"/>
    <xdr:sp macro="" textlink="">
      <xdr:nvSpPr>
        <xdr:cNvPr id="336" name="テキスト ボックス 335"/>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59872</xdr:rowOff>
    </xdr:from>
    <xdr:to>
      <xdr:col>19</xdr:col>
      <xdr:colOff>6350</xdr:colOff>
      <xdr:row>32</xdr:row>
      <xdr:rowOff>161472</xdr:rowOff>
    </xdr:to>
    <xdr:sp macro="" textlink="">
      <xdr:nvSpPr>
        <xdr:cNvPr id="337" name="円/楕円 336"/>
        <xdr:cNvSpPr/>
      </xdr:nvSpPr>
      <xdr:spPr>
        <a:xfrm>
          <a:off x="12954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199</xdr:rowOff>
    </xdr:from>
    <xdr:ext cx="762000" cy="259045"/>
    <xdr:sp macro="" textlink="">
      <xdr:nvSpPr>
        <xdr:cNvPr id="338" name="テキスト ボックス 337"/>
        <xdr:cNvSpPr txBox="1"/>
      </xdr:nvSpPr>
      <xdr:spPr>
        <a:xfrm>
          <a:off x="12623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臨時財政対策債の増があったものの、公共用地先行取得債、公営住宅建設事業債の減等により、前年度より１ポイント改善したが、類似団体に比べ高い状況である。平成３２年度までは、大型事業が続くが、平成３３年以降は起債額を抑制していく。</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31750</xdr:rowOff>
    </xdr:from>
    <xdr:to>
      <xdr:col>7</xdr:col>
      <xdr:colOff>15875</xdr:colOff>
      <xdr:row>79</xdr:row>
      <xdr:rowOff>107950</xdr:rowOff>
    </xdr:to>
    <xdr:cxnSp macro="">
      <xdr:nvCxnSpPr>
        <xdr:cNvPr id="371" name="直線コネクタ 370"/>
        <xdr:cNvCxnSpPr/>
      </xdr:nvCxnSpPr>
      <xdr:spPr>
        <a:xfrm flipV="1">
          <a:off x="3987800" y="1357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107950</xdr:rowOff>
    </xdr:to>
    <xdr:cxnSp macro="">
      <xdr:nvCxnSpPr>
        <xdr:cNvPr id="374" name="直線コネクタ 373"/>
        <xdr:cNvCxnSpPr/>
      </xdr:nvCxnSpPr>
      <xdr:spPr>
        <a:xfrm>
          <a:off x="3098800" y="1361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24130</xdr:rowOff>
    </xdr:from>
    <xdr:to>
      <xdr:col>4</xdr:col>
      <xdr:colOff>346075</xdr:colOff>
      <xdr:row>79</xdr:row>
      <xdr:rowOff>69850</xdr:rowOff>
    </xdr:to>
    <xdr:cxnSp macro="">
      <xdr:nvCxnSpPr>
        <xdr:cNvPr id="377" name="直線コネクタ 376"/>
        <xdr:cNvCxnSpPr/>
      </xdr:nvCxnSpPr>
      <xdr:spPr>
        <a:xfrm>
          <a:off x="2209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69850</xdr:rowOff>
    </xdr:to>
    <xdr:cxnSp macro="">
      <xdr:nvCxnSpPr>
        <xdr:cNvPr id="380" name="直線コネクタ 379"/>
        <xdr:cNvCxnSpPr/>
      </xdr:nvCxnSpPr>
      <xdr:spPr>
        <a:xfrm flipV="1">
          <a:off x="1320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152400</xdr:rowOff>
    </xdr:from>
    <xdr:to>
      <xdr:col>7</xdr:col>
      <xdr:colOff>66675</xdr:colOff>
      <xdr:row>79</xdr:row>
      <xdr:rowOff>82550</xdr:rowOff>
    </xdr:to>
    <xdr:sp macro="" textlink="">
      <xdr:nvSpPr>
        <xdr:cNvPr id="390" name="円/楕円 389"/>
        <xdr:cNvSpPr/>
      </xdr:nvSpPr>
      <xdr:spPr>
        <a:xfrm>
          <a:off x="4775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124477</xdr:rowOff>
    </xdr:from>
    <xdr:ext cx="762000" cy="259045"/>
    <xdr:sp macro="" textlink="">
      <xdr:nvSpPr>
        <xdr:cNvPr id="391" name="公債費該当値テキスト"/>
        <xdr:cNvSpPr txBox="1"/>
      </xdr:nvSpPr>
      <xdr:spPr>
        <a:xfrm>
          <a:off x="4914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57150</xdr:rowOff>
    </xdr:from>
    <xdr:to>
      <xdr:col>5</xdr:col>
      <xdr:colOff>600075</xdr:colOff>
      <xdr:row>79</xdr:row>
      <xdr:rowOff>158750</xdr:rowOff>
    </xdr:to>
    <xdr:sp macro="" textlink="">
      <xdr:nvSpPr>
        <xdr:cNvPr id="392" name="円/楕円 391"/>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93" name="テキスト ボックス 392"/>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19050</xdr:rowOff>
    </xdr:from>
    <xdr:to>
      <xdr:col>4</xdr:col>
      <xdr:colOff>396875</xdr:colOff>
      <xdr:row>79</xdr:row>
      <xdr:rowOff>120650</xdr:rowOff>
    </xdr:to>
    <xdr:sp macro="" textlink="">
      <xdr:nvSpPr>
        <xdr:cNvPr id="394" name="円/楕円 393"/>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105427</xdr:rowOff>
    </xdr:from>
    <xdr:ext cx="762000" cy="259045"/>
    <xdr:sp macro="" textlink="">
      <xdr:nvSpPr>
        <xdr:cNvPr id="395" name="テキスト ボックス 394"/>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6" name="円/楕円 39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97" name="テキスト ボックス 39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8" name="円/楕円 397"/>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99" name="テキスト ボックス 398"/>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前年度</a:t>
          </a:r>
          <a:r>
            <a:rPr lang="ja-JP" altLang="ja-JP" sz="1300" b="0" i="0" baseline="0">
              <a:solidFill>
                <a:schemeClr val="dk1"/>
              </a:solidFill>
              <a:effectLst/>
              <a:latin typeface="+mn-lt"/>
              <a:ea typeface="+mn-ea"/>
              <a:cs typeface="+mn-cs"/>
            </a:rPr>
            <a:t>に比べて</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ポイントの改善となった。</a:t>
          </a:r>
          <a:r>
            <a:rPr lang="ja-JP" altLang="en-US" sz="1300" b="0" i="0" baseline="0">
              <a:solidFill>
                <a:schemeClr val="dk1"/>
              </a:solidFill>
              <a:effectLst/>
              <a:latin typeface="+mn-lt"/>
              <a:ea typeface="+mn-ea"/>
              <a:cs typeface="+mn-cs"/>
            </a:rPr>
            <a:t>これは特別土地保有税の臨時的な歳入が大きく寄与している。しかし、今後は大型事業が予定されているので、毎年の事業量を調整し、持続可能な財政運営に努める。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78</xdr:row>
      <xdr:rowOff>62992</xdr:rowOff>
    </xdr:to>
    <xdr:cxnSp macro="">
      <xdr:nvCxnSpPr>
        <xdr:cNvPr id="430" name="直線コネクタ 429"/>
        <xdr:cNvCxnSpPr/>
      </xdr:nvCxnSpPr>
      <xdr:spPr>
        <a:xfrm flipV="1">
          <a:off x="15671800" y="1334465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62992</xdr:rowOff>
    </xdr:from>
    <xdr:to>
      <xdr:col>22</xdr:col>
      <xdr:colOff>565150</xdr:colOff>
      <xdr:row>78</xdr:row>
      <xdr:rowOff>81280</xdr:rowOff>
    </xdr:to>
    <xdr:cxnSp macro="">
      <xdr:nvCxnSpPr>
        <xdr:cNvPr id="433" name="直線コネクタ 432"/>
        <xdr:cNvCxnSpPr/>
      </xdr:nvCxnSpPr>
      <xdr:spPr>
        <a:xfrm flipV="1">
          <a:off x="14782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78</xdr:row>
      <xdr:rowOff>81280</xdr:rowOff>
    </xdr:to>
    <xdr:cxnSp macro="">
      <xdr:nvCxnSpPr>
        <xdr:cNvPr id="436" name="直線コネクタ 435"/>
        <xdr:cNvCxnSpPr/>
      </xdr:nvCxnSpPr>
      <xdr:spPr>
        <a:xfrm>
          <a:off x="13893800" y="13308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106426</xdr:rowOff>
    </xdr:from>
    <xdr:to>
      <xdr:col>20</xdr:col>
      <xdr:colOff>158750</xdr:colOff>
      <xdr:row>78</xdr:row>
      <xdr:rowOff>8128</xdr:rowOff>
    </xdr:to>
    <xdr:cxnSp macro="">
      <xdr:nvCxnSpPr>
        <xdr:cNvPr id="439" name="直線コネクタ 438"/>
        <xdr:cNvCxnSpPr/>
      </xdr:nvCxnSpPr>
      <xdr:spPr>
        <a:xfrm flipV="1">
          <a:off x="13004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49" name="円/楕円 448"/>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50"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xdr:rowOff>
    </xdr:from>
    <xdr:to>
      <xdr:col>22</xdr:col>
      <xdr:colOff>615950</xdr:colOff>
      <xdr:row>78</xdr:row>
      <xdr:rowOff>113792</xdr:rowOff>
    </xdr:to>
    <xdr:sp macro="" textlink="">
      <xdr:nvSpPr>
        <xdr:cNvPr id="451" name="円/楕円 450"/>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98569</xdr:rowOff>
    </xdr:from>
    <xdr:ext cx="736600" cy="259045"/>
    <xdr:sp macro="" textlink="">
      <xdr:nvSpPr>
        <xdr:cNvPr id="452" name="テキスト ボックス 451"/>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53" name="円/楕円 452"/>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54" name="テキスト ボックス 453"/>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55" name="円/楕円 454"/>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56" name="テキスト ボックス 455"/>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128778</xdr:rowOff>
    </xdr:from>
    <xdr:to>
      <xdr:col>19</xdr:col>
      <xdr:colOff>6350</xdr:colOff>
      <xdr:row>78</xdr:row>
      <xdr:rowOff>58928</xdr:rowOff>
    </xdr:to>
    <xdr:sp macro="" textlink="">
      <xdr:nvSpPr>
        <xdr:cNvPr id="457" name="円/楕円 456"/>
        <xdr:cNvSpPr/>
      </xdr:nvSpPr>
      <xdr:spPr>
        <a:xfrm>
          <a:off x="12954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43705</xdr:rowOff>
    </xdr:from>
    <xdr:ext cx="762000" cy="259045"/>
    <xdr:sp macro="" textlink="">
      <xdr:nvSpPr>
        <xdr:cNvPr id="458" name="テキスト ボックス 457"/>
        <xdr:cNvSpPr txBox="1"/>
      </xdr:nvSpPr>
      <xdr:spPr>
        <a:xfrm>
          <a:off x="12623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和歌山県和歌山市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71161</xdr:rowOff>
    </xdr:from>
    <xdr:to>
      <xdr:col>4</xdr:col>
      <xdr:colOff>1117600</xdr:colOff>
      <xdr:row>15</xdr:row>
      <xdr:rowOff>98730</xdr:rowOff>
    </xdr:to>
    <xdr:cxnSp macro="">
      <xdr:nvCxnSpPr>
        <xdr:cNvPr id="48" name="直線コネクタ 47"/>
        <xdr:cNvCxnSpPr/>
      </xdr:nvCxnSpPr>
      <xdr:spPr bwMode="auto">
        <a:xfrm>
          <a:off x="5003800" y="2690536"/>
          <a:ext cx="6477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71161</xdr:rowOff>
    </xdr:from>
    <xdr:to>
      <xdr:col>4</xdr:col>
      <xdr:colOff>469900</xdr:colOff>
      <xdr:row>16</xdr:row>
      <xdr:rowOff>40711</xdr:rowOff>
    </xdr:to>
    <xdr:cxnSp macro="">
      <xdr:nvCxnSpPr>
        <xdr:cNvPr id="51" name="直線コネクタ 50"/>
        <xdr:cNvCxnSpPr/>
      </xdr:nvCxnSpPr>
      <xdr:spPr bwMode="auto">
        <a:xfrm flipV="1">
          <a:off x="4305300" y="2690536"/>
          <a:ext cx="698500" cy="141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40711</xdr:rowOff>
    </xdr:from>
    <xdr:to>
      <xdr:col>3</xdr:col>
      <xdr:colOff>904875</xdr:colOff>
      <xdr:row>17</xdr:row>
      <xdr:rowOff>4684</xdr:rowOff>
    </xdr:to>
    <xdr:cxnSp macro="">
      <xdr:nvCxnSpPr>
        <xdr:cNvPr id="54" name="直線コネクタ 53"/>
        <xdr:cNvCxnSpPr/>
      </xdr:nvCxnSpPr>
      <xdr:spPr bwMode="auto">
        <a:xfrm flipV="1">
          <a:off x="3606800" y="2831536"/>
          <a:ext cx="6985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96535</xdr:rowOff>
    </xdr:from>
    <xdr:to>
      <xdr:col>3</xdr:col>
      <xdr:colOff>206375</xdr:colOff>
      <xdr:row>17</xdr:row>
      <xdr:rowOff>4684</xdr:rowOff>
    </xdr:to>
    <xdr:cxnSp macro="">
      <xdr:nvCxnSpPr>
        <xdr:cNvPr id="57" name="直線コネクタ 56"/>
        <xdr:cNvCxnSpPr/>
      </xdr:nvCxnSpPr>
      <xdr:spPr bwMode="auto">
        <a:xfrm>
          <a:off x="2908300" y="2887360"/>
          <a:ext cx="698500" cy="7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47930</xdr:rowOff>
    </xdr:from>
    <xdr:to>
      <xdr:col>5</xdr:col>
      <xdr:colOff>34925</xdr:colOff>
      <xdr:row>15</xdr:row>
      <xdr:rowOff>149530</xdr:rowOff>
    </xdr:to>
    <xdr:sp macro="" textlink="">
      <xdr:nvSpPr>
        <xdr:cNvPr id="67" name="円/楕円 66"/>
        <xdr:cNvSpPr/>
      </xdr:nvSpPr>
      <xdr:spPr bwMode="auto">
        <a:xfrm>
          <a:off x="5600700" y="2667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64457</xdr:rowOff>
    </xdr:from>
    <xdr:ext cx="762000" cy="259045"/>
    <xdr:sp macro="" textlink="">
      <xdr:nvSpPr>
        <xdr:cNvPr id="68" name="人口1人当たり決算額の推移該当値テキスト130"/>
        <xdr:cNvSpPr txBox="1"/>
      </xdr:nvSpPr>
      <xdr:spPr>
        <a:xfrm>
          <a:off x="5740400" y="251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66,660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20361</xdr:rowOff>
    </xdr:from>
    <xdr:to>
      <xdr:col>4</xdr:col>
      <xdr:colOff>520700</xdr:colOff>
      <xdr:row>15</xdr:row>
      <xdr:rowOff>121961</xdr:rowOff>
    </xdr:to>
    <xdr:sp macro="" textlink="">
      <xdr:nvSpPr>
        <xdr:cNvPr id="69" name="円/楕円 68"/>
        <xdr:cNvSpPr/>
      </xdr:nvSpPr>
      <xdr:spPr bwMode="auto">
        <a:xfrm>
          <a:off x="4953000" y="263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132138</xdr:rowOff>
    </xdr:from>
    <xdr:ext cx="736600" cy="259045"/>
    <xdr:sp macro="" textlink="">
      <xdr:nvSpPr>
        <xdr:cNvPr id="70" name="テキスト ボックス 69"/>
        <xdr:cNvSpPr txBox="1"/>
      </xdr:nvSpPr>
      <xdr:spPr>
        <a:xfrm>
          <a:off x="4622800" y="240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67,263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161361</xdr:rowOff>
    </xdr:from>
    <xdr:to>
      <xdr:col>3</xdr:col>
      <xdr:colOff>955675</xdr:colOff>
      <xdr:row>16</xdr:row>
      <xdr:rowOff>91511</xdr:rowOff>
    </xdr:to>
    <xdr:sp macro="" textlink="">
      <xdr:nvSpPr>
        <xdr:cNvPr id="71" name="円/楕円 70"/>
        <xdr:cNvSpPr/>
      </xdr:nvSpPr>
      <xdr:spPr bwMode="auto">
        <a:xfrm>
          <a:off x="4254500" y="2780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101688</xdr:rowOff>
    </xdr:from>
    <xdr:ext cx="762000" cy="259045"/>
    <xdr:sp macro="" textlink="">
      <xdr:nvSpPr>
        <xdr:cNvPr id="72" name="テキスト ボックス 71"/>
        <xdr:cNvSpPr txBox="1"/>
      </xdr:nvSpPr>
      <xdr:spPr>
        <a:xfrm>
          <a:off x="3924300" y="254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64,179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125334</xdr:rowOff>
    </xdr:from>
    <xdr:to>
      <xdr:col>3</xdr:col>
      <xdr:colOff>257175</xdr:colOff>
      <xdr:row>17</xdr:row>
      <xdr:rowOff>55484</xdr:rowOff>
    </xdr:to>
    <xdr:sp macro="" textlink="">
      <xdr:nvSpPr>
        <xdr:cNvPr id="73" name="円/楕円 72"/>
        <xdr:cNvSpPr/>
      </xdr:nvSpPr>
      <xdr:spPr bwMode="auto">
        <a:xfrm>
          <a:off x="3556000" y="291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65661</xdr:rowOff>
    </xdr:from>
    <xdr:ext cx="762000" cy="259045"/>
    <xdr:sp macro="" textlink="">
      <xdr:nvSpPr>
        <xdr:cNvPr id="74" name="テキスト ボックス 73"/>
        <xdr:cNvSpPr txBox="1"/>
      </xdr:nvSpPr>
      <xdr:spPr>
        <a:xfrm>
          <a:off x="3225800" y="268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61,217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45735</xdr:rowOff>
    </xdr:from>
    <xdr:to>
      <xdr:col>2</xdr:col>
      <xdr:colOff>692150</xdr:colOff>
      <xdr:row>16</xdr:row>
      <xdr:rowOff>147335</xdr:rowOff>
    </xdr:to>
    <xdr:sp macro="" textlink="">
      <xdr:nvSpPr>
        <xdr:cNvPr id="75" name="円/楕円 74"/>
        <xdr:cNvSpPr/>
      </xdr:nvSpPr>
      <xdr:spPr bwMode="auto">
        <a:xfrm>
          <a:off x="2857500" y="2836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157512</xdr:rowOff>
    </xdr:from>
    <xdr:ext cx="762000" cy="259045"/>
    <xdr:sp macro="" textlink="">
      <xdr:nvSpPr>
        <xdr:cNvPr id="76" name="テキスト ボックス 75"/>
        <xdr:cNvSpPr txBox="1"/>
      </xdr:nvSpPr>
      <xdr:spPr>
        <a:xfrm>
          <a:off x="2527300" y="260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240705</xdr:rowOff>
    </xdr:from>
    <xdr:to>
      <xdr:col>4</xdr:col>
      <xdr:colOff>1117600</xdr:colOff>
      <xdr:row>34</xdr:row>
      <xdr:rowOff>261325</xdr:rowOff>
    </xdr:to>
    <xdr:cxnSp macro="">
      <xdr:nvCxnSpPr>
        <xdr:cNvPr id="108" name="直線コネクタ 107"/>
        <xdr:cNvCxnSpPr/>
      </xdr:nvCxnSpPr>
      <xdr:spPr bwMode="auto">
        <a:xfrm>
          <a:off x="5003800" y="6508155"/>
          <a:ext cx="647700" cy="20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240705</xdr:rowOff>
    </xdr:from>
    <xdr:to>
      <xdr:col>4</xdr:col>
      <xdr:colOff>469900</xdr:colOff>
      <xdr:row>34</xdr:row>
      <xdr:rowOff>258171</xdr:rowOff>
    </xdr:to>
    <xdr:cxnSp macro="">
      <xdr:nvCxnSpPr>
        <xdr:cNvPr id="111" name="直線コネクタ 110"/>
        <xdr:cNvCxnSpPr/>
      </xdr:nvCxnSpPr>
      <xdr:spPr bwMode="auto">
        <a:xfrm flipV="1">
          <a:off x="4305300" y="6508155"/>
          <a:ext cx="698500" cy="1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258171</xdr:rowOff>
    </xdr:from>
    <xdr:to>
      <xdr:col>3</xdr:col>
      <xdr:colOff>904875</xdr:colOff>
      <xdr:row>34</xdr:row>
      <xdr:rowOff>309560</xdr:rowOff>
    </xdr:to>
    <xdr:cxnSp macro="">
      <xdr:nvCxnSpPr>
        <xdr:cNvPr id="114" name="直線コネクタ 113"/>
        <xdr:cNvCxnSpPr/>
      </xdr:nvCxnSpPr>
      <xdr:spPr bwMode="auto">
        <a:xfrm flipV="1">
          <a:off x="3606800" y="6525621"/>
          <a:ext cx="698500" cy="5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287065</xdr:rowOff>
    </xdr:from>
    <xdr:to>
      <xdr:col>3</xdr:col>
      <xdr:colOff>206375</xdr:colOff>
      <xdr:row>34</xdr:row>
      <xdr:rowOff>309560</xdr:rowOff>
    </xdr:to>
    <xdr:cxnSp macro="">
      <xdr:nvCxnSpPr>
        <xdr:cNvPr id="117" name="直線コネクタ 116"/>
        <xdr:cNvCxnSpPr/>
      </xdr:nvCxnSpPr>
      <xdr:spPr bwMode="auto">
        <a:xfrm>
          <a:off x="2908300" y="6554515"/>
          <a:ext cx="698500" cy="22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210526</xdr:rowOff>
    </xdr:from>
    <xdr:to>
      <xdr:col>5</xdr:col>
      <xdr:colOff>34925</xdr:colOff>
      <xdr:row>34</xdr:row>
      <xdr:rowOff>312125</xdr:rowOff>
    </xdr:to>
    <xdr:sp macro="" textlink="">
      <xdr:nvSpPr>
        <xdr:cNvPr id="127" name="円/楕円 126"/>
        <xdr:cNvSpPr/>
      </xdr:nvSpPr>
      <xdr:spPr bwMode="auto">
        <a:xfrm>
          <a:off x="5600700" y="64779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55603</xdr:rowOff>
    </xdr:from>
    <xdr:ext cx="762000" cy="259045"/>
    <xdr:sp macro="" textlink="">
      <xdr:nvSpPr>
        <xdr:cNvPr id="128" name="人口1人当たり決算額の推移該当値テキスト445"/>
        <xdr:cNvSpPr txBox="1"/>
      </xdr:nvSpPr>
      <xdr:spPr>
        <a:xfrm>
          <a:off x="5740400" y="63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20,812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189905</xdr:rowOff>
    </xdr:from>
    <xdr:to>
      <xdr:col>4</xdr:col>
      <xdr:colOff>520700</xdr:colOff>
      <xdr:row>34</xdr:row>
      <xdr:rowOff>291505</xdr:rowOff>
    </xdr:to>
    <xdr:sp macro="" textlink="">
      <xdr:nvSpPr>
        <xdr:cNvPr id="129" name="円/楕円 128"/>
        <xdr:cNvSpPr/>
      </xdr:nvSpPr>
      <xdr:spPr bwMode="auto">
        <a:xfrm>
          <a:off x="4953000" y="6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301682</xdr:rowOff>
    </xdr:from>
    <xdr:ext cx="736600" cy="259045"/>
    <xdr:sp macro="" textlink="">
      <xdr:nvSpPr>
        <xdr:cNvPr id="130" name="テキスト ボックス 129"/>
        <xdr:cNvSpPr txBox="1"/>
      </xdr:nvSpPr>
      <xdr:spPr>
        <a:xfrm>
          <a:off x="4622800" y="622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21,263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207371</xdr:rowOff>
    </xdr:from>
    <xdr:to>
      <xdr:col>3</xdr:col>
      <xdr:colOff>955675</xdr:colOff>
      <xdr:row>34</xdr:row>
      <xdr:rowOff>308970</xdr:rowOff>
    </xdr:to>
    <xdr:sp macro="" textlink="">
      <xdr:nvSpPr>
        <xdr:cNvPr id="131" name="円/楕円 130"/>
        <xdr:cNvSpPr/>
      </xdr:nvSpPr>
      <xdr:spPr bwMode="auto">
        <a:xfrm>
          <a:off x="4254500" y="647482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319148</xdr:rowOff>
    </xdr:from>
    <xdr:ext cx="762000" cy="259045"/>
    <xdr:sp macro="" textlink="">
      <xdr:nvSpPr>
        <xdr:cNvPr id="132" name="テキスト ボックス 131"/>
        <xdr:cNvSpPr txBox="1"/>
      </xdr:nvSpPr>
      <xdr:spPr>
        <a:xfrm>
          <a:off x="3924300" y="624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258760</xdr:rowOff>
    </xdr:from>
    <xdr:to>
      <xdr:col>3</xdr:col>
      <xdr:colOff>257175</xdr:colOff>
      <xdr:row>35</xdr:row>
      <xdr:rowOff>17460</xdr:rowOff>
    </xdr:to>
    <xdr:sp macro="" textlink="">
      <xdr:nvSpPr>
        <xdr:cNvPr id="133" name="円/楕円 132"/>
        <xdr:cNvSpPr/>
      </xdr:nvSpPr>
      <xdr:spPr bwMode="auto">
        <a:xfrm>
          <a:off x="3556000" y="652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27637</xdr:rowOff>
    </xdr:from>
    <xdr:ext cx="762000" cy="259045"/>
    <xdr:sp macro="" textlink="">
      <xdr:nvSpPr>
        <xdr:cNvPr id="134" name="テキスト ボックス 133"/>
        <xdr:cNvSpPr txBox="1"/>
      </xdr:nvSpPr>
      <xdr:spPr>
        <a:xfrm>
          <a:off x="3225800" y="629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19,757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236265</xdr:rowOff>
    </xdr:from>
    <xdr:to>
      <xdr:col>2</xdr:col>
      <xdr:colOff>692150</xdr:colOff>
      <xdr:row>34</xdr:row>
      <xdr:rowOff>337865</xdr:rowOff>
    </xdr:to>
    <xdr:sp macro="" textlink="">
      <xdr:nvSpPr>
        <xdr:cNvPr id="135" name="円/楕円 134"/>
        <xdr:cNvSpPr/>
      </xdr:nvSpPr>
      <xdr:spPr bwMode="auto">
        <a:xfrm>
          <a:off x="2857500" y="650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5143</xdr:rowOff>
    </xdr:from>
    <xdr:ext cx="762000" cy="259045"/>
    <xdr:sp macro="" textlink="">
      <xdr:nvSpPr>
        <xdr:cNvPr id="136" name="テキスト ボックス 135"/>
        <xdr:cNvSpPr txBox="1"/>
      </xdr:nvSpPr>
      <xdr:spPr>
        <a:xfrm>
          <a:off x="2527300" y="62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373,074
369,721
208.84
152,643,733
151,658,392
198,531
78,143,294
173,616,527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108.4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155740</xdr:rowOff>
    </xdr:from>
    <xdr:to>
      <xdr:col>6</xdr:col>
      <xdr:colOff>511175</xdr:colOff>
      <xdr:row>32</xdr:row>
      <xdr:rowOff>156045</xdr:rowOff>
    </xdr:to>
    <xdr:cxnSp macro="">
      <xdr:nvCxnSpPr>
        <xdr:cNvPr id="61" name="直線コネクタ 60"/>
        <xdr:cNvCxnSpPr/>
      </xdr:nvCxnSpPr>
      <xdr:spPr>
        <a:xfrm>
          <a:off x="3797300" y="564214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155740</xdr:rowOff>
    </xdr:from>
    <xdr:to>
      <xdr:col>5</xdr:col>
      <xdr:colOff>358775</xdr:colOff>
      <xdr:row>33</xdr:row>
      <xdr:rowOff>99123</xdr:rowOff>
    </xdr:to>
    <xdr:cxnSp macro="">
      <xdr:nvCxnSpPr>
        <xdr:cNvPr id="64" name="直線コネクタ 63"/>
        <xdr:cNvCxnSpPr/>
      </xdr:nvCxnSpPr>
      <xdr:spPr>
        <a:xfrm flipV="1">
          <a:off x="2908300" y="5642140"/>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99123</xdr:rowOff>
    </xdr:from>
    <xdr:to>
      <xdr:col>4</xdr:col>
      <xdr:colOff>155575</xdr:colOff>
      <xdr:row>34</xdr:row>
      <xdr:rowOff>17780</xdr:rowOff>
    </xdr:to>
    <xdr:cxnSp macro="">
      <xdr:nvCxnSpPr>
        <xdr:cNvPr id="67" name="直線コネクタ 66"/>
        <xdr:cNvCxnSpPr/>
      </xdr:nvCxnSpPr>
      <xdr:spPr>
        <a:xfrm flipV="1">
          <a:off x="2019300" y="5756973"/>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115392</xdr:rowOff>
    </xdr:from>
    <xdr:to>
      <xdr:col>2</xdr:col>
      <xdr:colOff>638175</xdr:colOff>
      <xdr:row>34</xdr:row>
      <xdr:rowOff>17780</xdr:rowOff>
    </xdr:to>
    <xdr:cxnSp macro="">
      <xdr:nvCxnSpPr>
        <xdr:cNvPr id="70" name="直線コネクタ 69"/>
        <xdr:cNvCxnSpPr/>
      </xdr:nvCxnSpPr>
      <xdr:spPr>
        <a:xfrm>
          <a:off x="1130300" y="5773242"/>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105245</xdr:rowOff>
    </xdr:from>
    <xdr:to>
      <xdr:col>6</xdr:col>
      <xdr:colOff>561975</xdr:colOff>
      <xdr:row>33</xdr:row>
      <xdr:rowOff>35395</xdr:rowOff>
    </xdr:to>
    <xdr:sp macro="" textlink="">
      <xdr:nvSpPr>
        <xdr:cNvPr id="80" name="円/楕円 79"/>
        <xdr:cNvSpPr/>
      </xdr:nvSpPr>
      <xdr:spPr>
        <a:xfrm>
          <a:off x="4584700" y="55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128122</xdr:rowOff>
    </xdr:from>
    <xdr:ext cx="534377" cy="259045"/>
    <xdr:sp macro="" textlink="">
      <xdr:nvSpPr>
        <xdr:cNvPr id="81" name="人件費該当値テキスト"/>
        <xdr:cNvSpPr txBox="1"/>
      </xdr:nvSpPr>
      <xdr:spPr>
        <a:xfrm>
          <a:off x="4686300" y="54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68,571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104940</xdr:rowOff>
    </xdr:from>
    <xdr:to>
      <xdr:col>5</xdr:col>
      <xdr:colOff>409575</xdr:colOff>
      <xdr:row>33</xdr:row>
      <xdr:rowOff>35090</xdr:rowOff>
    </xdr:to>
    <xdr:sp macro="" textlink="">
      <xdr:nvSpPr>
        <xdr:cNvPr id="82" name="円/楕円 81"/>
        <xdr:cNvSpPr/>
      </xdr:nvSpPr>
      <xdr:spPr>
        <a:xfrm>
          <a:off x="3746500" y="559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51617</xdr:rowOff>
    </xdr:from>
    <xdr:ext cx="534377" cy="259045"/>
    <xdr:sp macro="" textlink="">
      <xdr:nvSpPr>
        <xdr:cNvPr id="83" name="テキスト ボックス 82"/>
        <xdr:cNvSpPr txBox="1"/>
      </xdr:nvSpPr>
      <xdr:spPr>
        <a:xfrm>
          <a:off x="3530111" y="536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68,579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48323</xdr:rowOff>
    </xdr:from>
    <xdr:to>
      <xdr:col>4</xdr:col>
      <xdr:colOff>206375</xdr:colOff>
      <xdr:row>33</xdr:row>
      <xdr:rowOff>149923</xdr:rowOff>
    </xdr:to>
    <xdr:sp macro="" textlink="">
      <xdr:nvSpPr>
        <xdr:cNvPr id="84" name="円/楕円 83"/>
        <xdr:cNvSpPr/>
      </xdr:nvSpPr>
      <xdr:spPr>
        <a:xfrm>
          <a:off x="2857500" y="57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166450</xdr:rowOff>
    </xdr:from>
    <xdr:ext cx="534377" cy="259045"/>
    <xdr:sp macro="" textlink="">
      <xdr:nvSpPr>
        <xdr:cNvPr id="85" name="テキスト ボックス 84"/>
        <xdr:cNvSpPr txBox="1"/>
      </xdr:nvSpPr>
      <xdr:spPr>
        <a:xfrm>
          <a:off x="2641111" y="54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138430</xdr:rowOff>
    </xdr:from>
    <xdr:to>
      <xdr:col>3</xdr:col>
      <xdr:colOff>3175</xdr:colOff>
      <xdr:row>34</xdr:row>
      <xdr:rowOff>68580</xdr:rowOff>
    </xdr:to>
    <xdr:sp macro="" textlink="">
      <xdr:nvSpPr>
        <xdr:cNvPr id="86" name="円/楕円 85"/>
        <xdr:cNvSpPr/>
      </xdr:nvSpPr>
      <xdr:spPr>
        <a:xfrm>
          <a:off x="1968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85107</xdr:rowOff>
    </xdr:from>
    <xdr:ext cx="534377" cy="259045"/>
    <xdr:sp macro="" textlink="">
      <xdr:nvSpPr>
        <xdr:cNvPr id="87" name="テキスト ボックス 86"/>
        <xdr:cNvSpPr txBox="1"/>
      </xdr:nvSpPr>
      <xdr:spPr>
        <a:xfrm>
          <a:off x="1752111" y="55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64592</xdr:rowOff>
    </xdr:from>
    <xdr:to>
      <xdr:col>1</xdr:col>
      <xdr:colOff>485775</xdr:colOff>
      <xdr:row>33</xdr:row>
      <xdr:rowOff>166192</xdr:rowOff>
    </xdr:to>
    <xdr:sp macro="" textlink="">
      <xdr:nvSpPr>
        <xdr:cNvPr id="88" name="円/楕円 87"/>
        <xdr:cNvSpPr/>
      </xdr:nvSpPr>
      <xdr:spPr>
        <a:xfrm>
          <a:off x="1079500" y="57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11269</xdr:rowOff>
    </xdr:from>
    <xdr:ext cx="534377" cy="259045"/>
    <xdr:sp macro="" textlink="">
      <xdr:nvSpPr>
        <xdr:cNvPr id="89" name="テキスト ボックス 88"/>
        <xdr:cNvSpPr txBox="1"/>
      </xdr:nvSpPr>
      <xdr:spPr>
        <a:xfrm>
          <a:off x="863111" y="549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139967</xdr:rowOff>
    </xdr:from>
    <xdr:to>
      <xdr:col>6</xdr:col>
      <xdr:colOff>511175</xdr:colOff>
      <xdr:row>58</xdr:row>
      <xdr:rowOff>142735</xdr:rowOff>
    </xdr:to>
    <xdr:cxnSp macro="">
      <xdr:nvCxnSpPr>
        <xdr:cNvPr id="119" name="直線コネクタ 118"/>
        <xdr:cNvCxnSpPr/>
      </xdr:nvCxnSpPr>
      <xdr:spPr>
        <a:xfrm>
          <a:off x="3797300" y="10084067"/>
          <a:ext cx="8382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139967</xdr:rowOff>
    </xdr:from>
    <xdr:to>
      <xdr:col>5</xdr:col>
      <xdr:colOff>358775</xdr:colOff>
      <xdr:row>58</xdr:row>
      <xdr:rowOff>152743</xdr:rowOff>
    </xdr:to>
    <xdr:cxnSp macro="">
      <xdr:nvCxnSpPr>
        <xdr:cNvPr id="122" name="直線コネクタ 121"/>
        <xdr:cNvCxnSpPr/>
      </xdr:nvCxnSpPr>
      <xdr:spPr>
        <a:xfrm flipV="1">
          <a:off x="2908300" y="10084067"/>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152743</xdr:rowOff>
    </xdr:from>
    <xdr:to>
      <xdr:col>4</xdr:col>
      <xdr:colOff>155575</xdr:colOff>
      <xdr:row>59</xdr:row>
      <xdr:rowOff>23520</xdr:rowOff>
    </xdr:to>
    <xdr:cxnSp macro="">
      <xdr:nvCxnSpPr>
        <xdr:cNvPr id="125" name="直線コネクタ 124"/>
        <xdr:cNvCxnSpPr/>
      </xdr:nvCxnSpPr>
      <xdr:spPr>
        <a:xfrm flipV="1">
          <a:off x="2019300" y="1009684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23520</xdr:rowOff>
    </xdr:from>
    <xdr:to>
      <xdr:col>2</xdr:col>
      <xdr:colOff>638175</xdr:colOff>
      <xdr:row>59</xdr:row>
      <xdr:rowOff>35814</xdr:rowOff>
    </xdr:to>
    <xdr:cxnSp macro="">
      <xdr:nvCxnSpPr>
        <xdr:cNvPr id="128" name="直線コネクタ 127"/>
        <xdr:cNvCxnSpPr/>
      </xdr:nvCxnSpPr>
      <xdr:spPr>
        <a:xfrm flipV="1">
          <a:off x="1130300" y="10139070"/>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91935</xdr:rowOff>
    </xdr:from>
    <xdr:to>
      <xdr:col>6</xdr:col>
      <xdr:colOff>561975</xdr:colOff>
      <xdr:row>59</xdr:row>
      <xdr:rowOff>22085</xdr:rowOff>
    </xdr:to>
    <xdr:sp macro="" textlink="">
      <xdr:nvSpPr>
        <xdr:cNvPr id="138" name="円/楕円 137"/>
        <xdr:cNvSpPr/>
      </xdr:nvSpPr>
      <xdr:spPr>
        <a:xfrm>
          <a:off x="4584700" y="100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6862</xdr:rowOff>
    </xdr:from>
    <xdr:ext cx="534377" cy="259045"/>
    <xdr:sp macro="" textlink="">
      <xdr:nvSpPr>
        <xdr:cNvPr id="139" name="物件費該当値テキスト"/>
        <xdr:cNvSpPr txBox="1"/>
      </xdr:nvSpPr>
      <xdr:spPr>
        <a:xfrm>
          <a:off x="4686300" y="9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89167</xdr:rowOff>
    </xdr:from>
    <xdr:to>
      <xdr:col>5</xdr:col>
      <xdr:colOff>409575</xdr:colOff>
      <xdr:row>59</xdr:row>
      <xdr:rowOff>19317</xdr:rowOff>
    </xdr:to>
    <xdr:sp macro="" textlink="">
      <xdr:nvSpPr>
        <xdr:cNvPr id="140" name="円/楕円 139"/>
        <xdr:cNvSpPr/>
      </xdr:nvSpPr>
      <xdr:spPr>
        <a:xfrm>
          <a:off x="3746500" y="100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10444</xdr:rowOff>
    </xdr:from>
    <xdr:ext cx="534377" cy="259045"/>
    <xdr:sp macro="" textlink="">
      <xdr:nvSpPr>
        <xdr:cNvPr id="141" name="テキスト ボックス 140"/>
        <xdr:cNvSpPr txBox="1"/>
      </xdr:nvSpPr>
      <xdr:spPr>
        <a:xfrm>
          <a:off x="3530111" y="101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101943</xdr:rowOff>
    </xdr:from>
    <xdr:to>
      <xdr:col>4</xdr:col>
      <xdr:colOff>206375</xdr:colOff>
      <xdr:row>59</xdr:row>
      <xdr:rowOff>32093</xdr:rowOff>
    </xdr:to>
    <xdr:sp macro="" textlink="">
      <xdr:nvSpPr>
        <xdr:cNvPr id="142" name="円/楕円 141"/>
        <xdr:cNvSpPr/>
      </xdr:nvSpPr>
      <xdr:spPr>
        <a:xfrm>
          <a:off x="2857500" y="100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23220</xdr:rowOff>
    </xdr:from>
    <xdr:ext cx="534377" cy="259045"/>
    <xdr:sp macro="" textlink="">
      <xdr:nvSpPr>
        <xdr:cNvPr id="143" name="テキスト ボックス 142"/>
        <xdr:cNvSpPr txBox="1"/>
      </xdr:nvSpPr>
      <xdr:spPr>
        <a:xfrm>
          <a:off x="2641111" y="101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144170</xdr:rowOff>
    </xdr:from>
    <xdr:to>
      <xdr:col>3</xdr:col>
      <xdr:colOff>3175</xdr:colOff>
      <xdr:row>59</xdr:row>
      <xdr:rowOff>74320</xdr:rowOff>
    </xdr:to>
    <xdr:sp macro="" textlink="">
      <xdr:nvSpPr>
        <xdr:cNvPr id="144" name="円/楕円 143"/>
        <xdr:cNvSpPr/>
      </xdr:nvSpPr>
      <xdr:spPr>
        <a:xfrm>
          <a:off x="1968500" y="100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65447</xdr:rowOff>
    </xdr:from>
    <xdr:ext cx="534377" cy="259045"/>
    <xdr:sp macro="" textlink="">
      <xdr:nvSpPr>
        <xdr:cNvPr id="145" name="テキスト ボックス 144"/>
        <xdr:cNvSpPr txBox="1"/>
      </xdr:nvSpPr>
      <xdr:spPr>
        <a:xfrm>
          <a:off x="1752111" y="101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156464</xdr:rowOff>
    </xdr:from>
    <xdr:to>
      <xdr:col>1</xdr:col>
      <xdr:colOff>485775</xdr:colOff>
      <xdr:row>59</xdr:row>
      <xdr:rowOff>86614</xdr:rowOff>
    </xdr:to>
    <xdr:sp macro="" textlink="">
      <xdr:nvSpPr>
        <xdr:cNvPr id="146" name="円/楕円 145"/>
        <xdr:cNvSpPr/>
      </xdr:nvSpPr>
      <xdr:spPr>
        <a:xfrm>
          <a:off x="1079500" y="101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77741</xdr:rowOff>
    </xdr:from>
    <xdr:ext cx="534377" cy="259045"/>
    <xdr:sp macro="" textlink="">
      <xdr:nvSpPr>
        <xdr:cNvPr id="147" name="テキスト ボックス 146"/>
        <xdr:cNvSpPr txBox="1"/>
      </xdr:nvSpPr>
      <xdr:spPr>
        <a:xfrm>
          <a:off x="863111" y="101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48768</xdr:rowOff>
    </xdr:from>
    <xdr:to>
      <xdr:col>6</xdr:col>
      <xdr:colOff>511175</xdr:colOff>
      <xdr:row>75</xdr:row>
      <xdr:rowOff>81407</xdr:rowOff>
    </xdr:to>
    <xdr:cxnSp macro="">
      <xdr:nvCxnSpPr>
        <xdr:cNvPr id="176" name="直線コネクタ 175"/>
        <xdr:cNvCxnSpPr/>
      </xdr:nvCxnSpPr>
      <xdr:spPr>
        <a:xfrm flipV="1">
          <a:off x="3797300" y="12907518"/>
          <a:ext cx="8382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81407</xdr:rowOff>
    </xdr:from>
    <xdr:to>
      <xdr:col>5</xdr:col>
      <xdr:colOff>358775</xdr:colOff>
      <xdr:row>75</xdr:row>
      <xdr:rowOff>135890</xdr:rowOff>
    </xdr:to>
    <xdr:cxnSp macro="">
      <xdr:nvCxnSpPr>
        <xdr:cNvPr id="179" name="直線コネクタ 178"/>
        <xdr:cNvCxnSpPr/>
      </xdr:nvCxnSpPr>
      <xdr:spPr>
        <a:xfrm flipV="1">
          <a:off x="2908300" y="12940157"/>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115697</xdr:rowOff>
    </xdr:from>
    <xdr:to>
      <xdr:col>4</xdr:col>
      <xdr:colOff>155575</xdr:colOff>
      <xdr:row>75</xdr:row>
      <xdr:rowOff>135890</xdr:rowOff>
    </xdr:to>
    <xdr:cxnSp macro="">
      <xdr:nvCxnSpPr>
        <xdr:cNvPr id="182" name="直線コネクタ 181"/>
        <xdr:cNvCxnSpPr/>
      </xdr:nvCxnSpPr>
      <xdr:spPr>
        <a:xfrm>
          <a:off x="2019300" y="1297444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73533</xdr:rowOff>
    </xdr:from>
    <xdr:to>
      <xdr:col>2</xdr:col>
      <xdr:colOff>638175</xdr:colOff>
      <xdr:row>75</xdr:row>
      <xdr:rowOff>115697</xdr:rowOff>
    </xdr:to>
    <xdr:cxnSp macro="">
      <xdr:nvCxnSpPr>
        <xdr:cNvPr id="185" name="直線コネクタ 184"/>
        <xdr:cNvCxnSpPr/>
      </xdr:nvCxnSpPr>
      <xdr:spPr>
        <a:xfrm>
          <a:off x="1130300" y="12932283"/>
          <a:ext cx="889000"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169418</xdr:rowOff>
    </xdr:from>
    <xdr:to>
      <xdr:col>6</xdr:col>
      <xdr:colOff>561975</xdr:colOff>
      <xdr:row>75</xdr:row>
      <xdr:rowOff>99568</xdr:rowOff>
    </xdr:to>
    <xdr:sp macro="" textlink="">
      <xdr:nvSpPr>
        <xdr:cNvPr id="195" name="円/楕円 194"/>
        <xdr:cNvSpPr/>
      </xdr:nvSpPr>
      <xdr:spPr>
        <a:xfrm>
          <a:off x="4584700" y="128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20845</xdr:rowOff>
    </xdr:from>
    <xdr:ext cx="469744" cy="259045"/>
    <xdr:sp macro="" textlink="">
      <xdr:nvSpPr>
        <xdr:cNvPr id="196" name="維持補修費該当値テキスト"/>
        <xdr:cNvSpPr txBox="1"/>
      </xdr:nvSpPr>
      <xdr:spPr>
        <a:xfrm>
          <a:off x="4686300" y="1270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30607</xdr:rowOff>
    </xdr:from>
    <xdr:to>
      <xdr:col>5</xdr:col>
      <xdr:colOff>409575</xdr:colOff>
      <xdr:row>75</xdr:row>
      <xdr:rowOff>132207</xdr:rowOff>
    </xdr:to>
    <xdr:sp macro="" textlink="">
      <xdr:nvSpPr>
        <xdr:cNvPr id="197" name="円/楕円 196"/>
        <xdr:cNvSpPr/>
      </xdr:nvSpPr>
      <xdr:spPr>
        <a:xfrm>
          <a:off x="3746500" y="128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148734</xdr:rowOff>
    </xdr:from>
    <xdr:ext cx="469744" cy="259045"/>
    <xdr:sp macro="" textlink="">
      <xdr:nvSpPr>
        <xdr:cNvPr id="198" name="テキスト ボックス 197"/>
        <xdr:cNvSpPr txBox="1"/>
      </xdr:nvSpPr>
      <xdr:spPr>
        <a:xfrm>
          <a:off x="3562427" y="1266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85090</xdr:rowOff>
    </xdr:from>
    <xdr:to>
      <xdr:col>4</xdr:col>
      <xdr:colOff>206375</xdr:colOff>
      <xdr:row>76</xdr:row>
      <xdr:rowOff>15239</xdr:rowOff>
    </xdr:to>
    <xdr:sp macro="" textlink="">
      <xdr:nvSpPr>
        <xdr:cNvPr id="199" name="円/楕円 198"/>
        <xdr:cNvSpPr/>
      </xdr:nvSpPr>
      <xdr:spPr>
        <a:xfrm>
          <a:off x="2857500" y="129438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31767</xdr:rowOff>
    </xdr:from>
    <xdr:ext cx="469744" cy="259045"/>
    <xdr:sp macro="" textlink="">
      <xdr:nvSpPr>
        <xdr:cNvPr id="200" name="テキスト ボックス 199"/>
        <xdr:cNvSpPr txBox="1"/>
      </xdr:nvSpPr>
      <xdr:spPr>
        <a:xfrm>
          <a:off x="2673427" y="1271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64897</xdr:rowOff>
    </xdr:from>
    <xdr:to>
      <xdr:col>3</xdr:col>
      <xdr:colOff>3175</xdr:colOff>
      <xdr:row>75</xdr:row>
      <xdr:rowOff>166497</xdr:rowOff>
    </xdr:to>
    <xdr:sp macro="" textlink="">
      <xdr:nvSpPr>
        <xdr:cNvPr id="201" name="円/楕円 200"/>
        <xdr:cNvSpPr/>
      </xdr:nvSpPr>
      <xdr:spPr>
        <a:xfrm>
          <a:off x="19685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11574</xdr:rowOff>
    </xdr:from>
    <xdr:ext cx="469744" cy="259045"/>
    <xdr:sp macro="" textlink="">
      <xdr:nvSpPr>
        <xdr:cNvPr id="202" name="テキスト ボックス 201"/>
        <xdr:cNvSpPr txBox="1"/>
      </xdr:nvSpPr>
      <xdr:spPr>
        <a:xfrm>
          <a:off x="1784427" y="1269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22733</xdr:rowOff>
    </xdr:from>
    <xdr:to>
      <xdr:col>1</xdr:col>
      <xdr:colOff>485775</xdr:colOff>
      <xdr:row>75</xdr:row>
      <xdr:rowOff>124333</xdr:rowOff>
    </xdr:to>
    <xdr:sp macro="" textlink="">
      <xdr:nvSpPr>
        <xdr:cNvPr id="203" name="円/楕円 202"/>
        <xdr:cNvSpPr/>
      </xdr:nvSpPr>
      <xdr:spPr>
        <a:xfrm>
          <a:off x="1079500" y="128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140860</xdr:rowOff>
    </xdr:from>
    <xdr:ext cx="469744" cy="259045"/>
    <xdr:sp macro="" textlink="">
      <xdr:nvSpPr>
        <xdr:cNvPr id="204" name="テキスト ボックス 203"/>
        <xdr:cNvSpPr txBox="1"/>
      </xdr:nvSpPr>
      <xdr:spPr>
        <a:xfrm>
          <a:off x="895427" y="1265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148044</xdr:rowOff>
    </xdr:from>
    <xdr:to>
      <xdr:col>6</xdr:col>
      <xdr:colOff>511175</xdr:colOff>
      <xdr:row>95</xdr:row>
      <xdr:rowOff>40030</xdr:rowOff>
    </xdr:to>
    <xdr:cxnSp macro="">
      <xdr:nvCxnSpPr>
        <xdr:cNvPr id="234" name="直線コネクタ 233"/>
        <xdr:cNvCxnSpPr/>
      </xdr:nvCxnSpPr>
      <xdr:spPr>
        <a:xfrm flipV="1">
          <a:off x="3797300" y="16264344"/>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40030</xdr:rowOff>
    </xdr:from>
    <xdr:to>
      <xdr:col>5</xdr:col>
      <xdr:colOff>358775</xdr:colOff>
      <xdr:row>95</xdr:row>
      <xdr:rowOff>73698</xdr:rowOff>
    </xdr:to>
    <xdr:cxnSp macro="">
      <xdr:nvCxnSpPr>
        <xdr:cNvPr id="237" name="直線コネクタ 236"/>
        <xdr:cNvCxnSpPr/>
      </xdr:nvCxnSpPr>
      <xdr:spPr>
        <a:xfrm flipV="1">
          <a:off x="2908300" y="16327780"/>
          <a:ext cx="8890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73698</xdr:rowOff>
    </xdr:from>
    <xdr:to>
      <xdr:col>4</xdr:col>
      <xdr:colOff>155575</xdr:colOff>
      <xdr:row>95</xdr:row>
      <xdr:rowOff>156133</xdr:rowOff>
    </xdr:to>
    <xdr:cxnSp macro="">
      <xdr:nvCxnSpPr>
        <xdr:cNvPr id="240" name="直線コネクタ 239"/>
        <xdr:cNvCxnSpPr/>
      </xdr:nvCxnSpPr>
      <xdr:spPr>
        <a:xfrm flipV="1">
          <a:off x="2019300" y="16361448"/>
          <a:ext cx="889000" cy="8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100779</xdr:rowOff>
    </xdr:from>
    <xdr:ext cx="534377" cy="259045"/>
    <xdr:sp macro="" textlink="">
      <xdr:nvSpPr>
        <xdr:cNvPr id="242" name="テキスト ボックス 241"/>
        <xdr:cNvSpPr txBox="1"/>
      </xdr:nvSpPr>
      <xdr:spPr>
        <a:xfrm>
          <a:off x="2641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156133</xdr:rowOff>
    </xdr:from>
    <xdr:to>
      <xdr:col>2</xdr:col>
      <xdr:colOff>638175</xdr:colOff>
      <xdr:row>96</xdr:row>
      <xdr:rowOff>9640</xdr:rowOff>
    </xdr:to>
    <xdr:cxnSp macro="">
      <xdr:nvCxnSpPr>
        <xdr:cNvPr id="243" name="直線コネクタ 242"/>
        <xdr:cNvCxnSpPr/>
      </xdr:nvCxnSpPr>
      <xdr:spPr>
        <a:xfrm flipV="1">
          <a:off x="1130300" y="16443883"/>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170299</xdr:rowOff>
    </xdr:from>
    <xdr:ext cx="534377" cy="259045"/>
    <xdr:sp macro="" textlink="">
      <xdr:nvSpPr>
        <xdr:cNvPr id="245" name="テキスト ボックス 244"/>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97244</xdr:rowOff>
    </xdr:from>
    <xdr:to>
      <xdr:col>6</xdr:col>
      <xdr:colOff>561975</xdr:colOff>
      <xdr:row>95</xdr:row>
      <xdr:rowOff>27394</xdr:rowOff>
    </xdr:to>
    <xdr:sp macro="" textlink="">
      <xdr:nvSpPr>
        <xdr:cNvPr id="253" name="円/楕円 252"/>
        <xdr:cNvSpPr/>
      </xdr:nvSpPr>
      <xdr:spPr>
        <a:xfrm>
          <a:off x="4584700" y="162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120121</xdr:rowOff>
    </xdr:from>
    <xdr:ext cx="599010" cy="259045"/>
    <xdr:sp macro="" textlink="">
      <xdr:nvSpPr>
        <xdr:cNvPr id="254" name="扶助費該当値テキスト"/>
        <xdr:cNvSpPr txBox="1"/>
      </xdr:nvSpPr>
      <xdr:spPr>
        <a:xfrm>
          <a:off x="4686300" y="1606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119,343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160680</xdr:rowOff>
    </xdr:from>
    <xdr:to>
      <xdr:col>5</xdr:col>
      <xdr:colOff>409575</xdr:colOff>
      <xdr:row>95</xdr:row>
      <xdr:rowOff>90830</xdr:rowOff>
    </xdr:to>
    <xdr:sp macro="" textlink="">
      <xdr:nvSpPr>
        <xdr:cNvPr id="255" name="円/楕円 254"/>
        <xdr:cNvSpPr/>
      </xdr:nvSpPr>
      <xdr:spPr>
        <a:xfrm>
          <a:off x="3746500" y="162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107357</xdr:rowOff>
    </xdr:from>
    <xdr:ext cx="599010" cy="259045"/>
    <xdr:sp macro="" textlink="">
      <xdr:nvSpPr>
        <xdr:cNvPr id="256" name="テキスト ボックス 255"/>
        <xdr:cNvSpPr txBox="1"/>
      </xdr:nvSpPr>
      <xdr:spPr>
        <a:xfrm>
          <a:off x="3497794" y="160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22898</xdr:rowOff>
    </xdr:from>
    <xdr:to>
      <xdr:col>4</xdr:col>
      <xdr:colOff>206375</xdr:colOff>
      <xdr:row>95</xdr:row>
      <xdr:rowOff>124498</xdr:rowOff>
    </xdr:to>
    <xdr:sp macro="" textlink="">
      <xdr:nvSpPr>
        <xdr:cNvPr id="257" name="円/楕円 256"/>
        <xdr:cNvSpPr/>
      </xdr:nvSpPr>
      <xdr:spPr>
        <a:xfrm>
          <a:off x="2857500" y="163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141025</xdr:rowOff>
    </xdr:from>
    <xdr:ext cx="599010" cy="259045"/>
    <xdr:sp macro="" textlink="">
      <xdr:nvSpPr>
        <xdr:cNvPr id="258" name="テキスト ボックス 257"/>
        <xdr:cNvSpPr txBox="1"/>
      </xdr:nvSpPr>
      <xdr:spPr>
        <a:xfrm>
          <a:off x="2608794" y="1608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111,697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105333</xdr:rowOff>
    </xdr:from>
    <xdr:to>
      <xdr:col>3</xdr:col>
      <xdr:colOff>3175</xdr:colOff>
      <xdr:row>96</xdr:row>
      <xdr:rowOff>35483</xdr:rowOff>
    </xdr:to>
    <xdr:sp macro="" textlink="">
      <xdr:nvSpPr>
        <xdr:cNvPr id="259" name="円/楕円 258"/>
        <xdr:cNvSpPr/>
      </xdr:nvSpPr>
      <xdr:spPr>
        <a:xfrm>
          <a:off x="1968500" y="163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52010</xdr:rowOff>
    </xdr:from>
    <xdr:ext cx="599010" cy="259045"/>
    <xdr:sp macro="" textlink="">
      <xdr:nvSpPr>
        <xdr:cNvPr id="260" name="テキスト ボックス 259"/>
        <xdr:cNvSpPr txBox="1"/>
      </xdr:nvSpPr>
      <xdr:spPr>
        <a:xfrm>
          <a:off x="1719794" y="1616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105,206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130290</xdr:rowOff>
    </xdr:from>
    <xdr:to>
      <xdr:col>1</xdr:col>
      <xdr:colOff>485775</xdr:colOff>
      <xdr:row>96</xdr:row>
      <xdr:rowOff>60440</xdr:rowOff>
    </xdr:to>
    <xdr:sp macro="" textlink="">
      <xdr:nvSpPr>
        <xdr:cNvPr id="261" name="円/楕円 260"/>
        <xdr:cNvSpPr/>
      </xdr:nvSpPr>
      <xdr:spPr>
        <a:xfrm>
          <a:off x="1079500" y="164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76967</xdr:rowOff>
    </xdr:from>
    <xdr:ext cx="599010" cy="259045"/>
    <xdr:sp macro="" textlink="">
      <xdr:nvSpPr>
        <xdr:cNvPr id="262" name="テキスト ボックス 261"/>
        <xdr:cNvSpPr txBox="1"/>
      </xdr:nvSpPr>
      <xdr:spPr>
        <a:xfrm>
          <a:off x="830794" y="161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150261</xdr:rowOff>
    </xdr:from>
    <xdr:to>
      <xdr:col>15</xdr:col>
      <xdr:colOff>180975</xdr:colOff>
      <xdr:row>37</xdr:row>
      <xdr:rowOff>114828</xdr:rowOff>
    </xdr:to>
    <xdr:cxnSp macro="">
      <xdr:nvCxnSpPr>
        <xdr:cNvPr id="289" name="直線コネクタ 288"/>
        <xdr:cNvCxnSpPr/>
      </xdr:nvCxnSpPr>
      <xdr:spPr>
        <a:xfrm>
          <a:off x="9639300" y="6322461"/>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150261</xdr:rowOff>
    </xdr:from>
    <xdr:to>
      <xdr:col>14</xdr:col>
      <xdr:colOff>28575</xdr:colOff>
      <xdr:row>37</xdr:row>
      <xdr:rowOff>57701</xdr:rowOff>
    </xdr:to>
    <xdr:cxnSp macro="">
      <xdr:nvCxnSpPr>
        <xdr:cNvPr id="292" name="直線コネクタ 291"/>
        <xdr:cNvCxnSpPr/>
      </xdr:nvCxnSpPr>
      <xdr:spPr>
        <a:xfrm flipV="1">
          <a:off x="8750300" y="6322461"/>
          <a:ext cx="889000" cy="7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122852</xdr:rowOff>
    </xdr:from>
    <xdr:to>
      <xdr:col>12</xdr:col>
      <xdr:colOff>511175</xdr:colOff>
      <xdr:row>37</xdr:row>
      <xdr:rowOff>57701</xdr:rowOff>
    </xdr:to>
    <xdr:cxnSp macro="">
      <xdr:nvCxnSpPr>
        <xdr:cNvPr id="295" name="直線コネクタ 294"/>
        <xdr:cNvCxnSpPr/>
      </xdr:nvCxnSpPr>
      <xdr:spPr>
        <a:xfrm>
          <a:off x="7861300" y="6123602"/>
          <a:ext cx="889000" cy="2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122852</xdr:rowOff>
    </xdr:from>
    <xdr:to>
      <xdr:col>11</xdr:col>
      <xdr:colOff>307975</xdr:colOff>
      <xdr:row>37</xdr:row>
      <xdr:rowOff>95695</xdr:rowOff>
    </xdr:to>
    <xdr:cxnSp macro="">
      <xdr:nvCxnSpPr>
        <xdr:cNvPr id="298" name="直線コネクタ 297"/>
        <xdr:cNvCxnSpPr/>
      </xdr:nvCxnSpPr>
      <xdr:spPr>
        <a:xfrm flipV="1">
          <a:off x="6972300" y="6123602"/>
          <a:ext cx="889000" cy="31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64028</xdr:rowOff>
    </xdr:from>
    <xdr:to>
      <xdr:col>15</xdr:col>
      <xdr:colOff>231775</xdr:colOff>
      <xdr:row>37</xdr:row>
      <xdr:rowOff>165629</xdr:rowOff>
    </xdr:to>
    <xdr:sp macro="" textlink="">
      <xdr:nvSpPr>
        <xdr:cNvPr id="308" name="円/楕円 307"/>
        <xdr:cNvSpPr/>
      </xdr:nvSpPr>
      <xdr:spPr>
        <a:xfrm>
          <a:off x="10426700" y="64076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150405</xdr:rowOff>
    </xdr:from>
    <xdr:ext cx="469744" cy="259045"/>
    <xdr:sp macro="" textlink="">
      <xdr:nvSpPr>
        <xdr:cNvPr id="309" name="補助費等該当値テキスト"/>
        <xdr:cNvSpPr txBox="1"/>
      </xdr:nvSpPr>
      <xdr:spPr>
        <a:xfrm>
          <a:off x="10528300" y="632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99461</xdr:rowOff>
    </xdr:from>
    <xdr:to>
      <xdr:col>14</xdr:col>
      <xdr:colOff>79375</xdr:colOff>
      <xdr:row>37</xdr:row>
      <xdr:rowOff>29611</xdr:rowOff>
    </xdr:to>
    <xdr:sp macro="" textlink="">
      <xdr:nvSpPr>
        <xdr:cNvPr id="310" name="円/楕円 309"/>
        <xdr:cNvSpPr/>
      </xdr:nvSpPr>
      <xdr:spPr>
        <a:xfrm>
          <a:off x="9588500" y="62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20738</xdr:rowOff>
    </xdr:from>
    <xdr:ext cx="534377" cy="259045"/>
    <xdr:sp macro="" textlink="">
      <xdr:nvSpPr>
        <xdr:cNvPr id="311" name="テキスト ボックス 310"/>
        <xdr:cNvSpPr txBox="1"/>
      </xdr:nvSpPr>
      <xdr:spPr>
        <a:xfrm>
          <a:off x="9372111" y="636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6901</xdr:rowOff>
    </xdr:from>
    <xdr:to>
      <xdr:col>12</xdr:col>
      <xdr:colOff>561975</xdr:colOff>
      <xdr:row>37</xdr:row>
      <xdr:rowOff>108501</xdr:rowOff>
    </xdr:to>
    <xdr:sp macro="" textlink="">
      <xdr:nvSpPr>
        <xdr:cNvPr id="312" name="円/楕円 311"/>
        <xdr:cNvSpPr/>
      </xdr:nvSpPr>
      <xdr:spPr>
        <a:xfrm>
          <a:off x="8699500" y="63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99628</xdr:rowOff>
    </xdr:from>
    <xdr:ext cx="534377" cy="259045"/>
    <xdr:sp macro="" textlink="">
      <xdr:nvSpPr>
        <xdr:cNvPr id="313" name="テキスト ボックス 312"/>
        <xdr:cNvSpPr txBox="1"/>
      </xdr:nvSpPr>
      <xdr:spPr>
        <a:xfrm>
          <a:off x="8483111" y="644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72052</xdr:rowOff>
    </xdr:from>
    <xdr:to>
      <xdr:col>11</xdr:col>
      <xdr:colOff>358775</xdr:colOff>
      <xdr:row>36</xdr:row>
      <xdr:rowOff>2202</xdr:rowOff>
    </xdr:to>
    <xdr:sp macro="" textlink="">
      <xdr:nvSpPr>
        <xdr:cNvPr id="314" name="円/楕円 313"/>
        <xdr:cNvSpPr/>
      </xdr:nvSpPr>
      <xdr:spPr>
        <a:xfrm>
          <a:off x="7810500" y="60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164779</xdr:rowOff>
    </xdr:from>
    <xdr:ext cx="534377" cy="259045"/>
    <xdr:sp macro="" textlink="">
      <xdr:nvSpPr>
        <xdr:cNvPr id="315" name="テキスト ボックス 314"/>
        <xdr:cNvSpPr txBox="1"/>
      </xdr:nvSpPr>
      <xdr:spPr>
        <a:xfrm>
          <a:off x="7594111" y="616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44895</xdr:rowOff>
    </xdr:from>
    <xdr:to>
      <xdr:col>10</xdr:col>
      <xdr:colOff>155575</xdr:colOff>
      <xdr:row>37</xdr:row>
      <xdr:rowOff>146495</xdr:rowOff>
    </xdr:to>
    <xdr:sp macro="" textlink="">
      <xdr:nvSpPr>
        <xdr:cNvPr id="316" name="円/楕円 315"/>
        <xdr:cNvSpPr/>
      </xdr:nvSpPr>
      <xdr:spPr>
        <a:xfrm>
          <a:off x="6921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137621</xdr:rowOff>
    </xdr:from>
    <xdr:ext cx="469744" cy="259045"/>
    <xdr:sp macro="" textlink="">
      <xdr:nvSpPr>
        <xdr:cNvPr id="317" name="テキスト ボックス 316"/>
        <xdr:cNvSpPr txBox="1"/>
      </xdr:nvSpPr>
      <xdr:spPr>
        <a:xfrm>
          <a:off x="6737427"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118193</xdr:rowOff>
    </xdr:from>
    <xdr:to>
      <xdr:col>15</xdr:col>
      <xdr:colOff>180975</xdr:colOff>
      <xdr:row>56</xdr:row>
      <xdr:rowOff>124251</xdr:rowOff>
    </xdr:to>
    <xdr:cxnSp macro="">
      <xdr:nvCxnSpPr>
        <xdr:cNvPr id="347" name="直線コネクタ 346"/>
        <xdr:cNvCxnSpPr/>
      </xdr:nvCxnSpPr>
      <xdr:spPr>
        <a:xfrm>
          <a:off x="9639300" y="9719393"/>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15132</xdr:rowOff>
    </xdr:from>
    <xdr:to>
      <xdr:col>14</xdr:col>
      <xdr:colOff>28575</xdr:colOff>
      <xdr:row>56</xdr:row>
      <xdr:rowOff>118193</xdr:rowOff>
    </xdr:to>
    <xdr:cxnSp macro="">
      <xdr:nvCxnSpPr>
        <xdr:cNvPr id="350" name="直線コネクタ 349"/>
        <xdr:cNvCxnSpPr/>
      </xdr:nvCxnSpPr>
      <xdr:spPr>
        <a:xfrm>
          <a:off x="8750300" y="9616332"/>
          <a:ext cx="88900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15132</xdr:rowOff>
    </xdr:from>
    <xdr:to>
      <xdr:col>12</xdr:col>
      <xdr:colOff>511175</xdr:colOff>
      <xdr:row>57</xdr:row>
      <xdr:rowOff>14770</xdr:rowOff>
    </xdr:to>
    <xdr:cxnSp macro="">
      <xdr:nvCxnSpPr>
        <xdr:cNvPr id="353" name="直線コネクタ 352"/>
        <xdr:cNvCxnSpPr/>
      </xdr:nvCxnSpPr>
      <xdr:spPr>
        <a:xfrm flipV="1">
          <a:off x="7861300" y="9616332"/>
          <a:ext cx="889000" cy="17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14770</xdr:rowOff>
    </xdr:from>
    <xdr:to>
      <xdr:col>11</xdr:col>
      <xdr:colOff>307975</xdr:colOff>
      <xdr:row>59</xdr:row>
      <xdr:rowOff>20695</xdr:rowOff>
    </xdr:to>
    <xdr:cxnSp macro="">
      <xdr:nvCxnSpPr>
        <xdr:cNvPr id="356" name="直線コネクタ 355"/>
        <xdr:cNvCxnSpPr/>
      </xdr:nvCxnSpPr>
      <xdr:spPr>
        <a:xfrm flipV="1">
          <a:off x="6972300" y="9787420"/>
          <a:ext cx="889000" cy="3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41197</xdr:rowOff>
    </xdr:from>
    <xdr:ext cx="534377" cy="259045"/>
    <xdr:sp macro="" textlink="">
      <xdr:nvSpPr>
        <xdr:cNvPr id="360" name="テキスト ボックス 359"/>
        <xdr:cNvSpPr txBox="1"/>
      </xdr:nvSpPr>
      <xdr:spPr>
        <a:xfrm>
          <a:off x="6705111" y="94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73451</xdr:rowOff>
    </xdr:from>
    <xdr:to>
      <xdr:col>15</xdr:col>
      <xdr:colOff>231775</xdr:colOff>
      <xdr:row>57</xdr:row>
      <xdr:rowOff>3601</xdr:rowOff>
    </xdr:to>
    <xdr:sp macro="" textlink="">
      <xdr:nvSpPr>
        <xdr:cNvPr id="366" name="円/楕円 365"/>
        <xdr:cNvSpPr/>
      </xdr:nvSpPr>
      <xdr:spPr>
        <a:xfrm>
          <a:off x="10426700" y="96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51878</xdr:rowOff>
    </xdr:from>
    <xdr:ext cx="534377" cy="259045"/>
    <xdr:sp macro="" textlink="">
      <xdr:nvSpPr>
        <xdr:cNvPr id="367" name="普通建設事業費該当値テキスト"/>
        <xdr:cNvSpPr txBox="1"/>
      </xdr:nvSpPr>
      <xdr:spPr>
        <a:xfrm>
          <a:off x="10528300" y="96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67393</xdr:rowOff>
    </xdr:from>
    <xdr:to>
      <xdr:col>14</xdr:col>
      <xdr:colOff>79375</xdr:colOff>
      <xdr:row>56</xdr:row>
      <xdr:rowOff>168993</xdr:rowOff>
    </xdr:to>
    <xdr:sp macro="" textlink="">
      <xdr:nvSpPr>
        <xdr:cNvPr id="368" name="円/楕円 367"/>
        <xdr:cNvSpPr/>
      </xdr:nvSpPr>
      <xdr:spPr>
        <a:xfrm>
          <a:off x="9588500" y="96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160120</xdr:rowOff>
    </xdr:from>
    <xdr:ext cx="534377" cy="259045"/>
    <xdr:sp macro="" textlink="">
      <xdr:nvSpPr>
        <xdr:cNvPr id="369" name="テキスト ボックス 368"/>
        <xdr:cNvSpPr txBox="1"/>
      </xdr:nvSpPr>
      <xdr:spPr>
        <a:xfrm>
          <a:off x="9372111" y="97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135782</xdr:rowOff>
    </xdr:from>
    <xdr:to>
      <xdr:col>12</xdr:col>
      <xdr:colOff>561975</xdr:colOff>
      <xdr:row>56</xdr:row>
      <xdr:rowOff>65932</xdr:rowOff>
    </xdr:to>
    <xdr:sp macro="" textlink="">
      <xdr:nvSpPr>
        <xdr:cNvPr id="370" name="円/楕円 369"/>
        <xdr:cNvSpPr/>
      </xdr:nvSpPr>
      <xdr:spPr>
        <a:xfrm>
          <a:off x="8699500" y="956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57059</xdr:rowOff>
    </xdr:from>
    <xdr:ext cx="534377" cy="259045"/>
    <xdr:sp macro="" textlink="">
      <xdr:nvSpPr>
        <xdr:cNvPr id="371" name="テキスト ボックス 370"/>
        <xdr:cNvSpPr txBox="1"/>
      </xdr:nvSpPr>
      <xdr:spPr>
        <a:xfrm>
          <a:off x="8483111" y="96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135420</xdr:rowOff>
    </xdr:from>
    <xdr:to>
      <xdr:col>11</xdr:col>
      <xdr:colOff>358775</xdr:colOff>
      <xdr:row>57</xdr:row>
      <xdr:rowOff>65570</xdr:rowOff>
    </xdr:to>
    <xdr:sp macro="" textlink="">
      <xdr:nvSpPr>
        <xdr:cNvPr id="372" name="円/楕円 371"/>
        <xdr:cNvSpPr/>
      </xdr:nvSpPr>
      <xdr:spPr>
        <a:xfrm>
          <a:off x="7810500" y="97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56697</xdr:rowOff>
    </xdr:from>
    <xdr:ext cx="534377" cy="259045"/>
    <xdr:sp macro="" textlink="">
      <xdr:nvSpPr>
        <xdr:cNvPr id="373" name="テキスト ボックス 372"/>
        <xdr:cNvSpPr txBox="1"/>
      </xdr:nvSpPr>
      <xdr:spPr>
        <a:xfrm>
          <a:off x="7594111" y="98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141345</xdr:rowOff>
    </xdr:from>
    <xdr:to>
      <xdr:col>10</xdr:col>
      <xdr:colOff>155575</xdr:colOff>
      <xdr:row>59</xdr:row>
      <xdr:rowOff>71495</xdr:rowOff>
    </xdr:to>
    <xdr:sp macro="" textlink="">
      <xdr:nvSpPr>
        <xdr:cNvPr id="374" name="円/楕円 373"/>
        <xdr:cNvSpPr/>
      </xdr:nvSpPr>
      <xdr:spPr>
        <a:xfrm>
          <a:off x="6921500" y="1008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62622</xdr:rowOff>
    </xdr:from>
    <xdr:ext cx="534377" cy="259045"/>
    <xdr:sp macro="" textlink="">
      <xdr:nvSpPr>
        <xdr:cNvPr id="375" name="テキスト ボックス 374"/>
        <xdr:cNvSpPr txBox="1"/>
      </xdr:nvSpPr>
      <xdr:spPr>
        <a:xfrm>
          <a:off x="6705111" y="101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149690</xdr:rowOff>
    </xdr:from>
    <xdr:to>
      <xdr:col>15</xdr:col>
      <xdr:colOff>180975</xdr:colOff>
      <xdr:row>77</xdr:row>
      <xdr:rowOff>107055</xdr:rowOff>
    </xdr:to>
    <xdr:cxnSp macro="">
      <xdr:nvCxnSpPr>
        <xdr:cNvPr id="402" name="直線コネクタ 401"/>
        <xdr:cNvCxnSpPr/>
      </xdr:nvCxnSpPr>
      <xdr:spPr>
        <a:xfrm>
          <a:off x="9639300" y="13179890"/>
          <a:ext cx="838200" cy="1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72309</xdr:rowOff>
    </xdr:from>
    <xdr:to>
      <xdr:col>14</xdr:col>
      <xdr:colOff>28575</xdr:colOff>
      <xdr:row>76</xdr:row>
      <xdr:rowOff>149690</xdr:rowOff>
    </xdr:to>
    <xdr:cxnSp macro="">
      <xdr:nvCxnSpPr>
        <xdr:cNvPr id="405" name="直線コネクタ 404"/>
        <xdr:cNvCxnSpPr/>
      </xdr:nvCxnSpPr>
      <xdr:spPr>
        <a:xfrm>
          <a:off x="8750300" y="13102509"/>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56255</xdr:rowOff>
    </xdr:from>
    <xdr:to>
      <xdr:col>15</xdr:col>
      <xdr:colOff>231775</xdr:colOff>
      <xdr:row>77</xdr:row>
      <xdr:rowOff>157855</xdr:rowOff>
    </xdr:to>
    <xdr:sp macro="" textlink="">
      <xdr:nvSpPr>
        <xdr:cNvPr id="415" name="円/楕円 414"/>
        <xdr:cNvSpPr/>
      </xdr:nvSpPr>
      <xdr:spPr>
        <a:xfrm>
          <a:off x="10426700" y="13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34682</xdr:rowOff>
    </xdr:from>
    <xdr:ext cx="469744" cy="259045"/>
    <xdr:sp macro="" textlink="">
      <xdr:nvSpPr>
        <xdr:cNvPr id="416" name="普通建設事業費 （ うち新規整備　）該当値テキスト"/>
        <xdr:cNvSpPr txBox="1"/>
      </xdr:nvSpPr>
      <xdr:spPr>
        <a:xfrm>
          <a:off x="10528300" y="1323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98890</xdr:rowOff>
    </xdr:from>
    <xdr:to>
      <xdr:col>14</xdr:col>
      <xdr:colOff>79375</xdr:colOff>
      <xdr:row>77</xdr:row>
      <xdr:rowOff>29040</xdr:rowOff>
    </xdr:to>
    <xdr:sp macro="" textlink="">
      <xdr:nvSpPr>
        <xdr:cNvPr id="417" name="円/楕円 416"/>
        <xdr:cNvSpPr/>
      </xdr:nvSpPr>
      <xdr:spPr>
        <a:xfrm>
          <a:off x="9588500" y="131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20167</xdr:rowOff>
    </xdr:from>
    <xdr:ext cx="534377" cy="259045"/>
    <xdr:sp macro="" textlink="">
      <xdr:nvSpPr>
        <xdr:cNvPr id="418" name="テキスト ボックス 417"/>
        <xdr:cNvSpPr txBox="1"/>
      </xdr:nvSpPr>
      <xdr:spPr>
        <a:xfrm>
          <a:off x="9372111" y="1322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21509</xdr:rowOff>
    </xdr:from>
    <xdr:to>
      <xdr:col>12</xdr:col>
      <xdr:colOff>561975</xdr:colOff>
      <xdr:row>76</xdr:row>
      <xdr:rowOff>123109</xdr:rowOff>
    </xdr:to>
    <xdr:sp macro="" textlink="">
      <xdr:nvSpPr>
        <xdr:cNvPr id="419" name="円/楕円 418"/>
        <xdr:cNvSpPr/>
      </xdr:nvSpPr>
      <xdr:spPr>
        <a:xfrm>
          <a:off x="8699500" y="130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114236</xdr:rowOff>
    </xdr:from>
    <xdr:ext cx="534377" cy="259045"/>
    <xdr:sp macro="" textlink="">
      <xdr:nvSpPr>
        <xdr:cNvPr id="420" name="テキスト ボックス 419"/>
        <xdr:cNvSpPr txBox="1"/>
      </xdr:nvSpPr>
      <xdr:spPr>
        <a:xfrm>
          <a:off x="8483111" y="131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143325</xdr:rowOff>
    </xdr:from>
    <xdr:to>
      <xdr:col>15</xdr:col>
      <xdr:colOff>180975</xdr:colOff>
      <xdr:row>97</xdr:row>
      <xdr:rowOff>43852</xdr:rowOff>
    </xdr:to>
    <xdr:cxnSp macro="">
      <xdr:nvCxnSpPr>
        <xdr:cNvPr id="452" name="直線コネクタ 451"/>
        <xdr:cNvCxnSpPr/>
      </xdr:nvCxnSpPr>
      <xdr:spPr>
        <a:xfrm>
          <a:off x="9639300" y="16602525"/>
          <a:ext cx="8382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143325</xdr:rowOff>
    </xdr:from>
    <xdr:to>
      <xdr:col>14</xdr:col>
      <xdr:colOff>28575</xdr:colOff>
      <xdr:row>97</xdr:row>
      <xdr:rowOff>72622</xdr:rowOff>
    </xdr:to>
    <xdr:cxnSp macro="">
      <xdr:nvCxnSpPr>
        <xdr:cNvPr id="455" name="直線コネクタ 454"/>
        <xdr:cNvCxnSpPr/>
      </xdr:nvCxnSpPr>
      <xdr:spPr>
        <a:xfrm flipV="1">
          <a:off x="8750300" y="16602525"/>
          <a:ext cx="8890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164502</xdr:rowOff>
    </xdr:from>
    <xdr:to>
      <xdr:col>15</xdr:col>
      <xdr:colOff>231775</xdr:colOff>
      <xdr:row>97</xdr:row>
      <xdr:rowOff>94652</xdr:rowOff>
    </xdr:to>
    <xdr:sp macro="" textlink="">
      <xdr:nvSpPr>
        <xdr:cNvPr id="465" name="円/楕円 464"/>
        <xdr:cNvSpPr/>
      </xdr:nvSpPr>
      <xdr:spPr>
        <a:xfrm>
          <a:off x="10426700" y="166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142929</xdr:rowOff>
    </xdr:from>
    <xdr:ext cx="534377" cy="259045"/>
    <xdr:sp macro="" textlink="">
      <xdr:nvSpPr>
        <xdr:cNvPr id="466" name="普通建設事業費 （ うち更新整備　）該当値テキスト"/>
        <xdr:cNvSpPr txBox="1"/>
      </xdr:nvSpPr>
      <xdr:spPr>
        <a:xfrm>
          <a:off x="10528300" y="166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92525</xdr:rowOff>
    </xdr:from>
    <xdr:to>
      <xdr:col>14</xdr:col>
      <xdr:colOff>79375</xdr:colOff>
      <xdr:row>97</xdr:row>
      <xdr:rowOff>22675</xdr:rowOff>
    </xdr:to>
    <xdr:sp macro="" textlink="">
      <xdr:nvSpPr>
        <xdr:cNvPr id="467" name="円/楕円 466"/>
        <xdr:cNvSpPr/>
      </xdr:nvSpPr>
      <xdr:spPr>
        <a:xfrm>
          <a:off x="9588500" y="165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39202</xdr:rowOff>
    </xdr:from>
    <xdr:ext cx="534377" cy="259045"/>
    <xdr:sp macro="" textlink="">
      <xdr:nvSpPr>
        <xdr:cNvPr id="468" name="テキスト ボックス 467"/>
        <xdr:cNvSpPr txBox="1"/>
      </xdr:nvSpPr>
      <xdr:spPr>
        <a:xfrm>
          <a:off x="9372111" y="163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21822</xdr:rowOff>
    </xdr:from>
    <xdr:to>
      <xdr:col>12</xdr:col>
      <xdr:colOff>561975</xdr:colOff>
      <xdr:row>97</xdr:row>
      <xdr:rowOff>123422</xdr:rowOff>
    </xdr:to>
    <xdr:sp macro="" textlink="">
      <xdr:nvSpPr>
        <xdr:cNvPr id="469" name="円/楕円 468"/>
        <xdr:cNvSpPr/>
      </xdr:nvSpPr>
      <xdr:spPr>
        <a:xfrm>
          <a:off x="8699500" y="166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114549</xdr:rowOff>
    </xdr:from>
    <xdr:ext cx="534377" cy="259045"/>
    <xdr:sp macro="" textlink="">
      <xdr:nvSpPr>
        <xdr:cNvPr id="470" name="テキスト ボックス 469"/>
        <xdr:cNvSpPr txBox="1"/>
      </xdr:nvSpPr>
      <xdr:spPr>
        <a:xfrm>
          <a:off x="8483111" y="167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98095</xdr:rowOff>
    </xdr:from>
    <xdr:to>
      <xdr:col>23</xdr:col>
      <xdr:colOff>517525</xdr:colOff>
      <xdr:row>39</xdr:row>
      <xdr:rowOff>98878</xdr:rowOff>
    </xdr:to>
    <xdr:cxnSp macro="">
      <xdr:nvCxnSpPr>
        <xdr:cNvPr id="501" name="直線コネクタ 500"/>
        <xdr:cNvCxnSpPr/>
      </xdr:nvCxnSpPr>
      <xdr:spPr>
        <a:xfrm>
          <a:off x="15481300" y="6784645"/>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96038</xdr:rowOff>
    </xdr:from>
    <xdr:to>
      <xdr:col>22</xdr:col>
      <xdr:colOff>365125</xdr:colOff>
      <xdr:row>39</xdr:row>
      <xdr:rowOff>98095</xdr:rowOff>
    </xdr:to>
    <xdr:cxnSp macro="">
      <xdr:nvCxnSpPr>
        <xdr:cNvPr id="504" name="直線コネクタ 503"/>
        <xdr:cNvCxnSpPr/>
      </xdr:nvCxnSpPr>
      <xdr:spPr>
        <a:xfrm>
          <a:off x="14592300" y="678258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63543</xdr:rowOff>
    </xdr:from>
    <xdr:to>
      <xdr:col>21</xdr:col>
      <xdr:colOff>161925</xdr:colOff>
      <xdr:row>39</xdr:row>
      <xdr:rowOff>96038</xdr:rowOff>
    </xdr:to>
    <xdr:cxnSp macro="">
      <xdr:nvCxnSpPr>
        <xdr:cNvPr id="507" name="直線コネクタ 506"/>
        <xdr:cNvCxnSpPr/>
      </xdr:nvCxnSpPr>
      <xdr:spPr>
        <a:xfrm>
          <a:off x="13703300" y="6750093"/>
          <a:ext cx="889000" cy="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63543</xdr:rowOff>
    </xdr:from>
    <xdr:to>
      <xdr:col>19</xdr:col>
      <xdr:colOff>644525</xdr:colOff>
      <xdr:row>39</xdr:row>
      <xdr:rowOff>85196</xdr:rowOff>
    </xdr:to>
    <xdr:cxnSp macro="">
      <xdr:nvCxnSpPr>
        <xdr:cNvPr id="510" name="直線コネクタ 509"/>
        <xdr:cNvCxnSpPr/>
      </xdr:nvCxnSpPr>
      <xdr:spPr>
        <a:xfrm flipV="1">
          <a:off x="12814300" y="6750093"/>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2" name="テキスト ボックス 511"/>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47295</xdr:rowOff>
    </xdr:from>
    <xdr:to>
      <xdr:col>22</xdr:col>
      <xdr:colOff>415925</xdr:colOff>
      <xdr:row>39</xdr:row>
      <xdr:rowOff>148895</xdr:rowOff>
    </xdr:to>
    <xdr:sp macro="" textlink="">
      <xdr:nvSpPr>
        <xdr:cNvPr id="522" name="円/楕円 521"/>
        <xdr:cNvSpPr/>
      </xdr:nvSpPr>
      <xdr:spPr>
        <a:xfrm>
          <a:off x="15430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140022</xdr:rowOff>
    </xdr:from>
    <xdr:ext cx="313932" cy="259045"/>
    <xdr:sp macro="" textlink="">
      <xdr:nvSpPr>
        <xdr:cNvPr id="523" name="テキスト ボックス 522"/>
        <xdr:cNvSpPr txBox="1"/>
      </xdr:nvSpPr>
      <xdr:spPr>
        <a:xfrm>
          <a:off x="15324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45238</xdr:rowOff>
    </xdr:from>
    <xdr:to>
      <xdr:col>21</xdr:col>
      <xdr:colOff>212725</xdr:colOff>
      <xdr:row>39</xdr:row>
      <xdr:rowOff>146838</xdr:rowOff>
    </xdr:to>
    <xdr:sp macro="" textlink="">
      <xdr:nvSpPr>
        <xdr:cNvPr id="524" name="円/楕円 523"/>
        <xdr:cNvSpPr/>
      </xdr:nvSpPr>
      <xdr:spPr>
        <a:xfrm>
          <a:off x="14541500" y="67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137965</xdr:rowOff>
    </xdr:from>
    <xdr:ext cx="313932" cy="259045"/>
    <xdr:sp macro="" textlink="">
      <xdr:nvSpPr>
        <xdr:cNvPr id="525" name="テキスト ボックス 524"/>
        <xdr:cNvSpPr txBox="1"/>
      </xdr:nvSpPr>
      <xdr:spPr>
        <a:xfrm>
          <a:off x="14435333" y="6824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12743</xdr:rowOff>
    </xdr:from>
    <xdr:to>
      <xdr:col>20</xdr:col>
      <xdr:colOff>9525</xdr:colOff>
      <xdr:row>39</xdr:row>
      <xdr:rowOff>114343</xdr:rowOff>
    </xdr:to>
    <xdr:sp macro="" textlink="">
      <xdr:nvSpPr>
        <xdr:cNvPr id="526" name="円/楕円 525"/>
        <xdr:cNvSpPr/>
      </xdr:nvSpPr>
      <xdr:spPr>
        <a:xfrm>
          <a:off x="13652500" y="66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130870</xdr:rowOff>
    </xdr:from>
    <xdr:ext cx="469744" cy="259045"/>
    <xdr:sp macro="" textlink="">
      <xdr:nvSpPr>
        <xdr:cNvPr id="527" name="テキスト ボックス 526"/>
        <xdr:cNvSpPr txBox="1"/>
      </xdr:nvSpPr>
      <xdr:spPr>
        <a:xfrm>
          <a:off x="13468427" y="64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34396</xdr:rowOff>
    </xdr:from>
    <xdr:to>
      <xdr:col>18</xdr:col>
      <xdr:colOff>492125</xdr:colOff>
      <xdr:row>39</xdr:row>
      <xdr:rowOff>135996</xdr:rowOff>
    </xdr:to>
    <xdr:sp macro="" textlink="">
      <xdr:nvSpPr>
        <xdr:cNvPr id="528" name="円/楕円 527"/>
        <xdr:cNvSpPr/>
      </xdr:nvSpPr>
      <xdr:spPr>
        <a:xfrm>
          <a:off x="12763500" y="672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127123</xdr:rowOff>
    </xdr:from>
    <xdr:ext cx="378565" cy="259045"/>
    <xdr:sp macro="" textlink="">
      <xdr:nvSpPr>
        <xdr:cNvPr id="529" name="テキスト ボックス 528"/>
        <xdr:cNvSpPr txBox="1"/>
      </xdr:nvSpPr>
      <xdr:spPr>
        <a:xfrm>
          <a:off x="12625017" y="6813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30984</xdr:rowOff>
    </xdr:from>
    <xdr:to>
      <xdr:col>23</xdr:col>
      <xdr:colOff>517525</xdr:colOff>
      <xdr:row>73</xdr:row>
      <xdr:rowOff>57208</xdr:rowOff>
    </xdr:to>
    <xdr:cxnSp macro="">
      <xdr:nvCxnSpPr>
        <xdr:cNvPr id="610" name="直線コネクタ 609"/>
        <xdr:cNvCxnSpPr/>
      </xdr:nvCxnSpPr>
      <xdr:spPr>
        <a:xfrm>
          <a:off x="15481300" y="12546834"/>
          <a:ext cx="8382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30984</xdr:rowOff>
    </xdr:from>
    <xdr:to>
      <xdr:col>22</xdr:col>
      <xdr:colOff>365125</xdr:colOff>
      <xdr:row>73</xdr:row>
      <xdr:rowOff>85783</xdr:rowOff>
    </xdr:to>
    <xdr:cxnSp macro="">
      <xdr:nvCxnSpPr>
        <xdr:cNvPr id="613" name="直線コネクタ 612"/>
        <xdr:cNvCxnSpPr/>
      </xdr:nvCxnSpPr>
      <xdr:spPr>
        <a:xfrm flipV="1">
          <a:off x="14592300" y="12546834"/>
          <a:ext cx="889000" cy="5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85783</xdr:rowOff>
    </xdr:from>
    <xdr:to>
      <xdr:col>21</xdr:col>
      <xdr:colOff>161925</xdr:colOff>
      <xdr:row>73</xdr:row>
      <xdr:rowOff>139178</xdr:rowOff>
    </xdr:to>
    <xdr:cxnSp macro="">
      <xdr:nvCxnSpPr>
        <xdr:cNvPr id="616" name="直線コネクタ 615"/>
        <xdr:cNvCxnSpPr/>
      </xdr:nvCxnSpPr>
      <xdr:spPr>
        <a:xfrm flipV="1">
          <a:off x="13703300" y="12601633"/>
          <a:ext cx="889000" cy="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118408</xdr:rowOff>
    </xdr:from>
    <xdr:to>
      <xdr:col>19</xdr:col>
      <xdr:colOff>644525</xdr:colOff>
      <xdr:row>73</xdr:row>
      <xdr:rowOff>139178</xdr:rowOff>
    </xdr:to>
    <xdr:cxnSp macro="">
      <xdr:nvCxnSpPr>
        <xdr:cNvPr id="619" name="直線コネクタ 618"/>
        <xdr:cNvCxnSpPr/>
      </xdr:nvCxnSpPr>
      <xdr:spPr>
        <a:xfrm>
          <a:off x="12814300" y="12634258"/>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6408</xdr:rowOff>
    </xdr:from>
    <xdr:to>
      <xdr:col>23</xdr:col>
      <xdr:colOff>568325</xdr:colOff>
      <xdr:row>73</xdr:row>
      <xdr:rowOff>108008</xdr:rowOff>
    </xdr:to>
    <xdr:sp macro="" textlink="">
      <xdr:nvSpPr>
        <xdr:cNvPr id="629" name="円/楕円 628"/>
        <xdr:cNvSpPr/>
      </xdr:nvSpPr>
      <xdr:spPr>
        <a:xfrm>
          <a:off x="16268700" y="1252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29285</xdr:rowOff>
    </xdr:from>
    <xdr:ext cx="534377" cy="259045"/>
    <xdr:sp macro="" textlink="">
      <xdr:nvSpPr>
        <xdr:cNvPr id="630" name="公債費該当値テキスト"/>
        <xdr:cNvSpPr txBox="1"/>
      </xdr:nvSpPr>
      <xdr:spPr>
        <a:xfrm>
          <a:off x="16370300" y="123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151634</xdr:rowOff>
    </xdr:from>
    <xdr:to>
      <xdr:col>22</xdr:col>
      <xdr:colOff>415925</xdr:colOff>
      <xdr:row>73</xdr:row>
      <xdr:rowOff>81784</xdr:rowOff>
    </xdr:to>
    <xdr:sp macro="" textlink="">
      <xdr:nvSpPr>
        <xdr:cNvPr id="631" name="円/楕円 630"/>
        <xdr:cNvSpPr/>
      </xdr:nvSpPr>
      <xdr:spPr>
        <a:xfrm>
          <a:off x="15430500" y="124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98311</xdr:rowOff>
    </xdr:from>
    <xdr:ext cx="534377" cy="259045"/>
    <xdr:sp macro="" textlink="">
      <xdr:nvSpPr>
        <xdr:cNvPr id="632" name="テキスト ボックス 631"/>
        <xdr:cNvSpPr txBox="1"/>
      </xdr:nvSpPr>
      <xdr:spPr>
        <a:xfrm>
          <a:off x="15214111" y="122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34983</xdr:rowOff>
    </xdr:from>
    <xdr:to>
      <xdr:col>21</xdr:col>
      <xdr:colOff>212725</xdr:colOff>
      <xdr:row>73</xdr:row>
      <xdr:rowOff>136583</xdr:rowOff>
    </xdr:to>
    <xdr:sp macro="" textlink="">
      <xdr:nvSpPr>
        <xdr:cNvPr id="633" name="円/楕円 632"/>
        <xdr:cNvSpPr/>
      </xdr:nvSpPr>
      <xdr:spPr>
        <a:xfrm>
          <a:off x="14541500" y="125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153110</xdr:rowOff>
    </xdr:from>
    <xdr:ext cx="534377" cy="259045"/>
    <xdr:sp macro="" textlink="">
      <xdr:nvSpPr>
        <xdr:cNvPr id="634" name="テキスト ボックス 633"/>
        <xdr:cNvSpPr txBox="1"/>
      </xdr:nvSpPr>
      <xdr:spPr>
        <a:xfrm>
          <a:off x="14325111" y="1232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88378</xdr:rowOff>
    </xdr:from>
    <xdr:to>
      <xdr:col>20</xdr:col>
      <xdr:colOff>9525</xdr:colOff>
      <xdr:row>74</xdr:row>
      <xdr:rowOff>18528</xdr:rowOff>
    </xdr:to>
    <xdr:sp macro="" textlink="">
      <xdr:nvSpPr>
        <xdr:cNvPr id="635" name="円/楕円 634"/>
        <xdr:cNvSpPr/>
      </xdr:nvSpPr>
      <xdr:spPr>
        <a:xfrm>
          <a:off x="13652500" y="126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9655</xdr:rowOff>
    </xdr:from>
    <xdr:ext cx="534377" cy="259045"/>
    <xdr:sp macro="" textlink="">
      <xdr:nvSpPr>
        <xdr:cNvPr id="636" name="テキスト ボックス 635"/>
        <xdr:cNvSpPr txBox="1"/>
      </xdr:nvSpPr>
      <xdr:spPr>
        <a:xfrm>
          <a:off x="13436111" y="126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67608</xdr:rowOff>
    </xdr:from>
    <xdr:to>
      <xdr:col>18</xdr:col>
      <xdr:colOff>492125</xdr:colOff>
      <xdr:row>73</xdr:row>
      <xdr:rowOff>169208</xdr:rowOff>
    </xdr:to>
    <xdr:sp macro="" textlink="">
      <xdr:nvSpPr>
        <xdr:cNvPr id="637" name="円/楕円 636"/>
        <xdr:cNvSpPr/>
      </xdr:nvSpPr>
      <xdr:spPr>
        <a:xfrm>
          <a:off x="12763500" y="12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160335</xdr:rowOff>
    </xdr:from>
    <xdr:ext cx="534377" cy="259045"/>
    <xdr:sp macro="" textlink="">
      <xdr:nvSpPr>
        <xdr:cNvPr id="638" name="テキスト ボックス 637"/>
        <xdr:cNvSpPr txBox="1"/>
      </xdr:nvSpPr>
      <xdr:spPr>
        <a:xfrm>
          <a:off x="12547111" y="126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86939</xdr:rowOff>
    </xdr:from>
    <xdr:to>
      <xdr:col>23</xdr:col>
      <xdr:colOff>517525</xdr:colOff>
      <xdr:row>98</xdr:row>
      <xdr:rowOff>33995</xdr:rowOff>
    </xdr:to>
    <xdr:cxnSp macro="">
      <xdr:nvCxnSpPr>
        <xdr:cNvPr id="665" name="直線コネクタ 664"/>
        <xdr:cNvCxnSpPr/>
      </xdr:nvCxnSpPr>
      <xdr:spPr>
        <a:xfrm flipV="1">
          <a:off x="15481300" y="16203239"/>
          <a:ext cx="838200" cy="63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118167</xdr:rowOff>
    </xdr:from>
    <xdr:ext cx="469744" cy="259045"/>
    <xdr:sp macro="" textlink="">
      <xdr:nvSpPr>
        <xdr:cNvPr id="666" name="積立金平均値テキスト"/>
        <xdr:cNvSpPr txBox="1"/>
      </xdr:nvSpPr>
      <xdr:spPr>
        <a:xfrm>
          <a:off x="16370300" y="1657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129459</xdr:rowOff>
    </xdr:from>
    <xdr:to>
      <xdr:col>22</xdr:col>
      <xdr:colOff>365125</xdr:colOff>
      <xdr:row>98</xdr:row>
      <xdr:rowOff>33995</xdr:rowOff>
    </xdr:to>
    <xdr:cxnSp macro="">
      <xdr:nvCxnSpPr>
        <xdr:cNvPr id="668" name="直線コネクタ 667"/>
        <xdr:cNvCxnSpPr/>
      </xdr:nvCxnSpPr>
      <xdr:spPr>
        <a:xfrm>
          <a:off x="14592300" y="16760109"/>
          <a:ext cx="889000" cy="7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129459</xdr:rowOff>
    </xdr:from>
    <xdr:to>
      <xdr:col>21</xdr:col>
      <xdr:colOff>161925</xdr:colOff>
      <xdr:row>98</xdr:row>
      <xdr:rowOff>45059</xdr:rowOff>
    </xdr:to>
    <xdr:cxnSp macro="">
      <xdr:nvCxnSpPr>
        <xdr:cNvPr id="671" name="直線コネクタ 670"/>
        <xdr:cNvCxnSpPr/>
      </xdr:nvCxnSpPr>
      <xdr:spPr>
        <a:xfrm flipV="1">
          <a:off x="13703300" y="16760109"/>
          <a:ext cx="889000" cy="8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153507</xdr:rowOff>
    </xdr:from>
    <xdr:to>
      <xdr:col>19</xdr:col>
      <xdr:colOff>644525</xdr:colOff>
      <xdr:row>98</xdr:row>
      <xdr:rowOff>45059</xdr:rowOff>
    </xdr:to>
    <xdr:cxnSp macro="">
      <xdr:nvCxnSpPr>
        <xdr:cNvPr id="674" name="直線コネクタ 673"/>
        <xdr:cNvCxnSpPr/>
      </xdr:nvCxnSpPr>
      <xdr:spPr>
        <a:xfrm>
          <a:off x="12814300" y="16784157"/>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36139</xdr:rowOff>
    </xdr:from>
    <xdr:to>
      <xdr:col>23</xdr:col>
      <xdr:colOff>568325</xdr:colOff>
      <xdr:row>94</xdr:row>
      <xdr:rowOff>137739</xdr:rowOff>
    </xdr:to>
    <xdr:sp macro="" textlink="">
      <xdr:nvSpPr>
        <xdr:cNvPr id="684" name="円/楕円 683"/>
        <xdr:cNvSpPr/>
      </xdr:nvSpPr>
      <xdr:spPr>
        <a:xfrm>
          <a:off x="16268700" y="161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59016</xdr:rowOff>
    </xdr:from>
    <xdr:ext cx="534377" cy="259045"/>
    <xdr:sp macro="" textlink="">
      <xdr:nvSpPr>
        <xdr:cNvPr id="685" name="積立金該当値テキスト"/>
        <xdr:cNvSpPr txBox="1"/>
      </xdr:nvSpPr>
      <xdr:spPr>
        <a:xfrm>
          <a:off x="16370300" y="160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154645</xdr:rowOff>
    </xdr:from>
    <xdr:to>
      <xdr:col>22</xdr:col>
      <xdr:colOff>415925</xdr:colOff>
      <xdr:row>98</xdr:row>
      <xdr:rowOff>84795</xdr:rowOff>
    </xdr:to>
    <xdr:sp macro="" textlink="">
      <xdr:nvSpPr>
        <xdr:cNvPr id="686" name="円/楕円 685"/>
        <xdr:cNvSpPr/>
      </xdr:nvSpPr>
      <xdr:spPr>
        <a:xfrm>
          <a:off x="15430500" y="167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75922</xdr:rowOff>
    </xdr:from>
    <xdr:ext cx="469744" cy="259045"/>
    <xdr:sp macro="" textlink="">
      <xdr:nvSpPr>
        <xdr:cNvPr id="687" name="テキスト ボックス 686"/>
        <xdr:cNvSpPr txBox="1"/>
      </xdr:nvSpPr>
      <xdr:spPr>
        <a:xfrm>
          <a:off x="15246427" y="1687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78659</xdr:rowOff>
    </xdr:from>
    <xdr:to>
      <xdr:col>21</xdr:col>
      <xdr:colOff>212725</xdr:colOff>
      <xdr:row>98</xdr:row>
      <xdr:rowOff>8809</xdr:rowOff>
    </xdr:to>
    <xdr:sp macro="" textlink="">
      <xdr:nvSpPr>
        <xdr:cNvPr id="688" name="円/楕円 687"/>
        <xdr:cNvSpPr/>
      </xdr:nvSpPr>
      <xdr:spPr>
        <a:xfrm>
          <a:off x="14541500" y="167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171386</xdr:rowOff>
    </xdr:from>
    <xdr:ext cx="469744" cy="259045"/>
    <xdr:sp macro="" textlink="">
      <xdr:nvSpPr>
        <xdr:cNvPr id="689" name="テキスト ボックス 688"/>
        <xdr:cNvSpPr txBox="1"/>
      </xdr:nvSpPr>
      <xdr:spPr>
        <a:xfrm>
          <a:off x="14357427" y="168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165709</xdr:rowOff>
    </xdr:from>
    <xdr:to>
      <xdr:col>20</xdr:col>
      <xdr:colOff>9525</xdr:colOff>
      <xdr:row>98</xdr:row>
      <xdr:rowOff>95859</xdr:rowOff>
    </xdr:to>
    <xdr:sp macro="" textlink="">
      <xdr:nvSpPr>
        <xdr:cNvPr id="690" name="円/楕円 689"/>
        <xdr:cNvSpPr/>
      </xdr:nvSpPr>
      <xdr:spPr>
        <a:xfrm>
          <a:off x="13652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86986</xdr:rowOff>
    </xdr:from>
    <xdr:ext cx="469744" cy="259045"/>
    <xdr:sp macro="" textlink="">
      <xdr:nvSpPr>
        <xdr:cNvPr id="691" name="テキスト ボックス 690"/>
        <xdr:cNvSpPr txBox="1"/>
      </xdr:nvSpPr>
      <xdr:spPr>
        <a:xfrm>
          <a:off x="13468427" y="1688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102707</xdr:rowOff>
    </xdr:from>
    <xdr:to>
      <xdr:col>18</xdr:col>
      <xdr:colOff>492125</xdr:colOff>
      <xdr:row>98</xdr:row>
      <xdr:rowOff>32857</xdr:rowOff>
    </xdr:to>
    <xdr:sp macro="" textlink="">
      <xdr:nvSpPr>
        <xdr:cNvPr id="692" name="円/楕円 691"/>
        <xdr:cNvSpPr/>
      </xdr:nvSpPr>
      <xdr:spPr>
        <a:xfrm>
          <a:off x="12763500" y="167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23984</xdr:rowOff>
    </xdr:from>
    <xdr:ext cx="469744" cy="259045"/>
    <xdr:sp macro="" textlink="">
      <xdr:nvSpPr>
        <xdr:cNvPr id="693" name="テキスト ボックス 692"/>
        <xdr:cNvSpPr txBox="1"/>
      </xdr:nvSpPr>
      <xdr:spPr>
        <a:xfrm>
          <a:off x="12579427" y="168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133005</xdr:rowOff>
    </xdr:from>
    <xdr:to>
      <xdr:col>32</xdr:col>
      <xdr:colOff>187325</xdr:colOff>
      <xdr:row>38</xdr:row>
      <xdr:rowOff>142966</xdr:rowOff>
    </xdr:to>
    <xdr:cxnSp macro="">
      <xdr:nvCxnSpPr>
        <xdr:cNvPr id="724" name="直線コネクタ 723"/>
        <xdr:cNvCxnSpPr/>
      </xdr:nvCxnSpPr>
      <xdr:spPr>
        <a:xfrm flipV="1">
          <a:off x="21323300" y="6648105"/>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142966</xdr:rowOff>
    </xdr:from>
    <xdr:to>
      <xdr:col>31</xdr:col>
      <xdr:colOff>34925</xdr:colOff>
      <xdr:row>38</xdr:row>
      <xdr:rowOff>168439</xdr:rowOff>
    </xdr:to>
    <xdr:cxnSp macro="">
      <xdr:nvCxnSpPr>
        <xdr:cNvPr id="727" name="直線コネクタ 726"/>
        <xdr:cNvCxnSpPr/>
      </xdr:nvCxnSpPr>
      <xdr:spPr>
        <a:xfrm flipV="1">
          <a:off x="20434300" y="665806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164193</xdr:rowOff>
    </xdr:from>
    <xdr:to>
      <xdr:col>29</xdr:col>
      <xdr:colOff>517525</xdr:colOff>
      <xdr:row>38</xdr:row>
      <xdr:rowOff>168439</xdr:rowOff>
    </xdr:to>
    <xdr:cxnSp macro="">
      <xdr:nvCxnSpPr>
        <xdr:cNvPr id="730" name="直線コネクタ 729"/>
        <xdr:cNvCxnSpPr/>
      </xdr:nvCxnSpPr>
      <xdr:spPr>
        <a:xfrm>
          <a:off x="19545300" y="667929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134312</xdr:rowOff>
    </xdr:from>
    <xdr:to>
      <xdr:col>28</xdr:col>
      <xdr:colOff>314325</xdr:colOff>
      <xdr:row>38</xdr:row>
      <xdr:rowOff>164193</xdr:rowOff>
    </xdr:to>
    <xdr:cxnSp macro="">
      <xdr:nvCxnSpPr>
        <xdr:cNvPr id="733" name="直線コネクタ 732"/>
        <xdr:cNvCxnSpPr/>
      </xdr:nvCxnSpPr>
      <xdr:spPr>
        <a:xfrm>
          <a:off x="18656300" y="6649412"/>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82205</xdr:rowOff>
    </xdr:from>
    <xdr:to>
      <xdr:col>32</xdr:col>
      <xdr:colOff>238125</xdr:colOff>
      <xdr:row>39</xdr:row>
      <xdr:rowOff>12355</xdr:rowOff>
    </xdr:to>
    <xdr:sp macro="" textlink="">
      <xdr:nvSpPr>
        <xdr:cNvPr id="743" name="円/楕円 742"/>
        <xdr:cNvSpPr/>
      </xdr:nvSpPr>
      <xdr:spPr>
        <a:xfrm>
          <a:off x="22110700" y="65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60632</xdr:rowOff>
    </xdr:from>
    <xdr:ext cx="378565" cy="259045"/>
    <xdr:sp macro="" textlink="">
      <xdr:nvSpPr>
        <xdr:cNvPr id="744" name="投資及び出資金該当値テキスト"/>
        <xdr:cNvSpPr txBox="1"/>
      </xdr:nvSpPr>
      <xdr:spPr>
        <a:xfrm>
          <a:off x="22212300" y="657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92166</xdr:rowOff>
    </xdr:from>
    <xdr:to>
      <xdr:col>31</xdr:col>
      <xdr:colOff>85725</xdr:colOff>
      <xdr:row>39</xdr:row>
      <xdr:rowOff>22316</xdr:rowOff>
    </xdr:to>
    <xdr:sp macro="" textlink="">
      <xdr:nvSpPr>
        <xdr:cNvPr id="745" name="円/楕円 744"/>
        <xdr:cNvSpPr/>
      </xdr:nvSpPr>
      <xdr:spPr>
        <a:xfrm>
          <a:off x="212725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13443</xdr:rowOff>
    </xdr:from>
    <xdr:ext cx="378565" cy="259045"/>
    <xdr:sp macro="" textlink="">
      <xdr:nvSpPr>
        <xdr:cNvPr id="746" name="テキスト ボックス 745"/>
        <xdr:cNvSpPr txBox="1"/>
      </xdr:nvSpPr>
      <xdr:spPr>
        <a:xfrm>
          <a:off x="21134017" y="6699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117639</xdr:rowOff>
    </xdr:from>
    <xdr:to>
      <xdr:col>29</xdr:col>
      <xdr:colOff>568325</xdr:colOff>
      <xdr:row>39</xdr:row>
      <xdr:rowOff>47789</xdr:rowOff>
    </xdr:to>
    <xdr:sp macro="" textlink="">
      <xdr:nvSpPr>
        <xdr:cNvPr id="747" name="円/楕円 746"/>
        <xdr:cNvSpPr/>
      </xdr:nvSpPr>
      <xdr:spPr>
        <a:xfrm>
          <a:off x="20383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38916</xdr:rowOff>
    </xdr:from>
    <xdr:ext cx="378565" cy="259045"/>
    <xdr:sp macro="" textlink="">
      <xdr:nvSpPr>
        <xdr:cNvPr id="748" name="テキスト ボックス 747"/>
        <xdr:cNvSpPr txBox="1"/>
      </xdr:nvSpPr>
      <xdr:spPr>
        <a:xfrm>
          <a:off x="20245017" y="672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113393</xdr:rowOff>
    </xdr:from>
    <xdr:to>
      <xdr:col>28</xdr:col>
      <xdr:colOff>365125</xdr:colOff>
      <xdr:row>39</xdr:row>
      <xdr:rowOff>43543</xdr:rowOff>
    </xdr:to>
    <xdr:sp macro="" textlink="">
      <xdr:nvSpPr>
        <xdr:cNvPr id="749" name="円/楕円 748"/>
        <xdr:cNvSpPr/>
      </xdr:nvSpPr>
      <xdr:spPr>
        <a:xfrm>
          <a:off x="19494500" y="66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34670</xdr:rowOff>
    </xdr:from>
    <xdr:ext cx="378565" cy="259045"/>
    <xdr:sp macro="" textlink="">
      <xdr:nvSpPr>
        <xdr:cNvPr id="750" name="テキスト ボックス 749"/>
        <xdr:cNvSpPr txBox="1"/>
      </xdr:nvSpPr>
      <xdr:spPr>
        <a:xfrm>
          <a:off x="19356017" y="6721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83512</xdr:rowOff>
    </xdr:from>
    <xdr:to>
      <xdr:col>27</xdr:col>
      <xdr:colOff>161925</xdr:colOff>
      <xdr:row>39</xdr:row>
      <xdr:rowOff>13662</xdr:rowOff>
    </xdr:to>
    <xdr:sp macro="" textlink="">
      <xdr:nvSpPr>
        <xdr:cNvPr id="751" name="円/楕円 750"/>
        <xdr:cNvSpPr/>
      </xdr:nvSpPr>
      <xdr:spPr>
        <a:xfrm>
          <a:off x="18605500" y="65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4789</xdr:rowOff>
    </xdr:from>
    <xdr:ext cx="378565" cy="259045"/>
    <xdr:sp macro="" textlink="">
      <xdr:nvSpPr>
        <xdr:cNvPr id="752" name="テキスト ボックス 751"/>
        <xdr:cNvSpPr txBox="1"/>
      </xdr:nvSpPr>
      <xdr:spPr>
        <a:xfrm>
          <a:off x="18467017" y="669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4304</xdr:rowOff>
    </xdr:from>
    <xdr:to>
      <xdr:col>32</xdr:col>
      <xdr:colOff>187325</xdr:colOff>
      <xdr:row>59</xdr:row>
      <xdr:rowOff>9692</xdr:rowOff>
    </xdr:to>
    <xdr:cxnSp macro="">
      <xdr:nvCxnSpPr>
        <xdr:cNvPr id="783" name="直線コネクタ 782"/>
        <xdr:cNvCxnSpPr/>
      </xdr:nvCxnSpPr>
      <xdr:spPr>
        <a:xfrm>
          <a:off x="21323300" y="10119854"/>
          <a:ext cx="8382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3749</xdr:rowOff>
    </xdr:from>
    <xdr:to>
      <xdr:col>31</xdr:col>
      <xdr:colOff>34925</xdr:colOff>
      <xdr:row>59</xdr:row>
      <xdr:rowOff>4304</xdr:rowOff>
    </xdr:to>
    <xdr:cxnSp macro="">
      <xdr:nvCxnSpPr>
        <xdr:cNvPr id="786" name="直線コネクタ 785"/>
        <xdr:cNvCxnSpPr/>
      </xdr:nvCxnSpPr>
      <xdr:spPr>
        <a:xfrm>
          <a:off x="20434300" y="10119299"/>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170071</xdr:rowOff>
    </xdr:from>
    <xdr:to>
      <xdr:col>29</xdr:col>
      <xdr:colOff>517525</xdr:colOff>
      <xdr:row>59</xdr:row>
      <xdr:rowOff>3749</xdr:rowOff>
    </xdr:to>
    <xdr:cxnSp macro="">
      <xdr:nvCxnSpPr>
        <xdr:cNvPr id="789" name="直線コネクタ 788"/>
        <xdr:cNvCxnSpPr/>
      </xdr:nvCxnSpPr>
      <xdr:spPr>
        <a:xfrm>
          <a:off x="19545300" y="10114171"/>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170071</xdr:rowOff>
    </xdr:from>
    <xdr:to>
      <xdr:col>28</xdr:col>
      <xdr:colOff>314325</xdr:colOff>
      <xdr:row>59</xdr:row>
      <xdr:rowOff>222</xdr:rowOff>
    </xdr:to>
    <xdr:cxnSp macro="">
      <xdr:nvCxnSpPr>
        <xdr:cNvPr id="792" name="直線コネクタ 791"/>
        <xdr:cNvCxnSpPr/>
      </xdr:nvCxnSpPr>
      <xdr:spPr>
        <a:xfrm flipV="1">
          <a:off x="18656300" y="1011417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130342</xdr:rowOff>
    </xdr:from>
    <xdr:to>
      <xdr:col>32</xdr:col>
      <xdr:colOff>238125</xdr:colOff>
      <xdr:row>59</xdr:row>
      <xdr:rowOff>60492</xdr:rowOff>
    </xdr:to>
    <xdr:sp macro="" textlink="">
      <xdr:nvSpPr>
        <xdr:cNvPr id="802" name="円/楕円 801"/>
        <xdr:cNvSpPr/>
      </xdr:nvSpPr>
      <xdr:spPr>
        <a:xfrm>
          <a:off x="22110700" y="1007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45269</xdr:rowOff>
    </xdr:from>
    <xdr:ext cx="469744" cy="259045"/>
    <xdr:sp macro="" textlink="">
      <xdr:nvSpPr>
        <xdr:cNvPr id="803" name="貸付金該当値テキスト"/>
        <xdr:cNvSpPr txBox="1"/>
      </xdr:nvSpPr>
      <xdr:spPr>
        <a:xfrm>
          <a:off x="22212300" y="998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124954</xdr:rowOff>
    </xdr:from>
    <xdr:to>
      <xdr:col>31</xdr:col>
      <xdr:colOff>85725</xdr:colOff>
      <xdr:row>59</xdr:row>
      <xdr:rowOff>55104</xdr:rowOff>
    </xdr:to>
    <xdr:sp macro="" textlink="">
      <xdr:nvSpPr>
        <xdr:cNvPr id="804" name="円/楕円 803"/>
        <xdr:cNvSpPr/>
      </xdr:nvSpPr>
      <xdr:spPr>
        <a:xfrm>
          <a:off x="21272500" y="1006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46231</xdr:rowOff>
    </xdr:from>
    <xdr:ext cx="469744" cy="259045"/>
    <xdr:sp macro="" textlink="">
      <xdr:nvSpPr>
        <xdr:cNvPr id="805" name="テキスト ボックス 804"/>
        <xdr:cNvSpPr txBox="1"/>
      </xdr:nvSpPr>
      <xdr:spPr>
        <a:xfrm>
          <a:off x="21088427" y="1016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124399</xdr:rowOff>
    </xdr:from>
    <xdr:to>
      <xdr:col>29</xdr:col>
      <xdr:colOff>568325</xdr:colOff>
      <xdr:row>59</xdr:row>
      <xdr:rowOff>54549</xdr:rowOff>
    </xdr:to>
    <xdr:sp macro="" textlink="">
      <xdr:nvSpPr>
        <xdr:cNvPr id="806" name="円/楕円 805"/>
        <xdr:cNvSpPr/>
      </xdr:nvSpPr>
      <xdr:spPr>
        <a:xfrm>
          <a:off x="20383500" y="100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45676</xdr:rowOff>
    </xdr:from>
    <xdr:ext cx="469744" cy="259045"/>
    <xdr:sp macro="" textlink="">
      <xdr:nvSpPr>
        <xdr:cNvPr id="807" name="テキスト ボックス 806"/>
        <xdr:cNvSpPr txBox="1"/>
      </xdr:nvSpPr>
      <xdr:spPr>
        <a:xfrm>
          <a:off x="20199427" y="1016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119271</xdr:rowOff>
    </xdr:from>
    <xdr:to>
      <xdr:col>28</xdr:col>
      <xdr:colOff>365125</xdr:colOff>
      <xdr:row>59</xdr:row>
      <xdr:rowOff>49421</xdr:rowOff>
    </xdr:to>
    <xdr:sp macro="" textlink="">
      <xdr:nvSpPr>
        <xdr:cNvPr id="808" name="円/楕円 807"/>
        <xdr:cNvSpPr/>
      </xdr:nvSpPr>
      <xdr:spPr>
        <a:xfrm>
          <a:off x="19494500" y="1006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40548</xdr:rowOff>
    </xdr:from>
    <xdr:ext cx="469744" cy="259045"/>
    <xdr:sp macro="" textlink="">
      <xdr:nvSpPr>
        <xdr:cNvPr id="809" name="テキスト ボックス 808"/>
        <xdr:cNvSpPr txBox="1"/>
      </xdr:nvSpPr>
      <xdr:spPr>
        <a:xfrm>
          <a:off x="19310427" y="1015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120872</xdr:rowOff>
    </xdr:from>
    <xdr:to>
      <xdr:col>27</xdr:col>
      <xdr:colOff>161925</xdr:colOff>
      <xdr:row>59</xdr:row>
      <xdr:rowOff>51022</xdr:rowOff>
    </xdr:to>
    <xdr:sp macro="" textlink="">
      <xdr:nvSpPr>
        <xdr:cNvPr id="810" name="円/楕円 809"/>
        <xdr:cNvSpPr/>
      </xdr:nvSpPr>
      <xdr:spPr>
        <a:xfrm>
          <a:off x="18605500" y="100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42149</xdr:rowOff>
    </xdr:from>
    <xdr:ext cx="469744" cy="259045"/>
    <xdr:sp macro="" textlink="">
      <xdr:nvSpPr>
        <xdr:cNvPr id="811" name="テキスト ボックス 810"/>
        <xdr:cNvSpPr txBox="1"/>
      </xdr:nvSpPr>
      <xdr:spPr>
        <a:xfrm>
          <a:off x="18421427" y="1015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47640</xdr:rowOff>
    </xdr:from>
    <xdr:to>
      <xdr:col>32</xdr:col>
      <xdr:colOff>187325</xdr:colOff>
      <xdr:row>71</xdr:row>
      <xdr:rowOff>115370</xdr:rowOff>
    </xdr:to>
    <xdr:cxnSp macro="">
      <xdr:nvCxnSpPr>
        <xdr:cNvPr id="843" name="直線コネクタ 842"/>
        <xdr:cNvCxnSpPr/>
      </xdr:nvCxnSpPr>
      <xdr:spPr>
        <a:xfrm flipV="1">
          <a:off x="21323300" y="12220590"/>
          <a:ext cx="838200" cy="6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4"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115370</xdr:rowOff>
    </xdr:from>
    <xdr:to>
      <xdr:col>31</xdr:col>
      <xdr:colOff>34925</xdr:colOff>
      <xdr:row>72</xdr:row>
      <xdr:rowOff>41859</xdr:rowOff>
    </xdr:to>
    <xdr:cxnSp macro="">
      <xdr:nvCxnSpPr>
        <xdr:cNvPr id="846" name="直線コネクタ 845"/>
        <xdr:cNvCxnSpPr/>
      </xdr:nvCxnSpPr>
      <xdr:spPr>
        <a:xfrm flipV="1">
          <a:off x="20434300" y="12288320"/>
          <a:ext cx="889000" cy="9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41859</xdr:rowOff>
    </xdr:from>
    <xdr:to>
      <xdr:col>29</xdr:col>
      <xdr:colOff>517525</xdr:colOff>
      <xdr:row>72</xdr:row>
      <xdr:rowOff>117656</xdr:rowOff>
    </xdr:to>
    <xdr:cxnSp macro="">
      <xdr:nvCxnSpPr>
        <xdr:cNvPr id="849" name="直線コネクタ 848"/>
        <xdr:cNvCxnSpPr/>
      </xdr:nvCxnSpPr>
      <xdr:spPr>
        <a:xfrm flipV="1">
          <a:off x="19545300" y="12386259"/>
          <a:ext cx="889000" cy="7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1" name="テキスト ボックス 850"/>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117656</xdr:rowOff>
    </xdr:from>
    <xdr:to>
      <xdr:col>28</xdr:col>
      <xdr:colOff>314325</xdr:colOff>
      <xdr:row>72</xdr:row>
      <xdr:rowOff>138426</xdr:rowOff>
    </xdr:to>
    <xdr:cxnSp macro="">
      <xdr:nvCxnSpPr>
        <xdr:cNvPr id="852" name="直線コネクタ 851"/>
        <xdr:cNvCxnSpPr/>
      </xdr:nvCxnSpPr>
      <xdr:spPr>
        <a:xfrm flipV="1">
          <a:off x="18656300" y="12462056"/>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6" name="テキスト ボックス 855"/>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168290</xdr:rowOff>
    </xdr:from>
    <xdr:to>
      <xdr:col>32</xdr:col>
      <xdr:colOff>238125</xdr:colOff>
      <xdr:row>71</xdr:row>
      <xdr:rowOff>98440</xdr:rowOff>
    </xdr:to>
    <xdr:sp macro="" textlink="">
      <xdr:nvSpPr>
        <xdr:cNvPr id="862" name="円/楕円 861"/>
        <xdr:cNvSpPr/>
      </xdr:nvSpPr>
      <xdr:spPr>
        <a:xfrm>
          <a:off x="22110700" y="1216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121317</xdr:rowOff>
    </xdr:from>
    <xdr:ext cx="534377" cy="259045"/>
    <xdr:sp macro="" textlink="">
      <xdr:nvSpPr>
        <xdr:cNvPr id="863" name="繰出金該当値テキスト"/>
        <xdr:cNvSpPr txBox="1"/>
      </xdr:nvSpPr>
      <xdr:spPr>
        <a:xfrm>
          <a:off x="22212300" y="1212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63,569</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64570</xdr:rowOff>
    </xdr:from>
    <xdr:to>
      <xdr:col>31</xdr:col>
      <xdr:colOff>85725</xdr:colOff>
      <xdr:row>71</xdr:row>
      <xdr:rowOff>166170</xdr:rowOff>
    </xdr:to>
    <xdr:sp macro="" textlink="">
      <xdr:nvSpPr>
        <xdr:cNvPr id="864" name="円/楕円 863"/>
        <xdr:cNvSpPr/>
      </xdr:nvSpPr>
      <xdr:spPr>
        <a:xfrm>
          <a:off x="21272500" y="122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11247</xdr:rowOff>
    </xdr:from>
    <xdr:ext cx="534377" cy="259045"/>
    <xdr:sp macro="" textlink="">
      <xdr:nvSpPr>
        <xdr:cNvPr id="865" name="テキスト ボックス 864"/>
        <xdr:cNvSpPr txBox="1"/>
      </xdr:nvSpPr>
      <xdr:spPr>
        <a:xfrm>
          <a:off x="21056111" y="120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162509</xdr:rowOff>
    </xdr:from>
    <xdr:to>
      <xdr:col>29</xdr:col>
      <xdr:colOff>568325</xdr:colOff>
      <xdr:row>72</xdr:row>
      <xdr:rowOff>92659</xdr:rowOff>
    </xdr:to>
    <xdr:sp macro="" textlink="">
      <xdr:nvSpPr>
        <xdr:cNvPr id="866" name="円/楕円 865"/>
        <xdr:cNvSpPr/>
      </xdr:nvSpPr>
      <xdr:spPr>
        <a:xfrm>
          <a:off x="20383500" y="123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109186</xdr:rowOff>
    </xdr:from>
    <xdr:ext cx="534377" cy="259045"/>
    <xdr:sp macro="" textlink="">
      <xdr:nvSpPr>
        <xdr:cNvPr id="867" name="テキスト ボックス 866"/>
        <xdr:cNvSpPr txBox="1"/>
      </xdr:nvSpPr>
      <xdr:spPr>
        <a:xfrm>
          <a:off x="20167111" y="121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66856</xdr:rowOff>
    </xdr:from>
    <xdr:to>
      <xdr:col>28</xdr:col>
      <xdr:colOff>365125</xdr:colOff>
      <xdr:row>72</xdr:row>
      <xdr:rowOff>168456</xdr:rowOff>
    </xdr:to>
    <xdr:sp macro="" textlink="">
      <xdr:nvSpPr>
        <xdr:cNvPr id="868" name="円/楕円 867"/>
        <xdr:cNvSpPr/>
      </xdr:nvSpPr>
      <xdr:spPr>
        <a:xfrm>
          <a:off x="19494500" y="1241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13533</xdr:rowOff>
    </xdr:from>
    <xdr:ext cx="534377" cy="259045"/>
    <xdr:sp macro="" textlink="">
      <xdr:nvSpPr>
        <xdr:cNvPr id="869" name="テキスト ボックス 868"/>
        <xdr:cNvSpPr txBox="1"/>
      </xdr:nvSpPr>
      <xdr:spPr>
        <a:xfrm>
          <a:off x="19278111" y="1218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87626</xdr:rowOff>
    </xdr:from>
    <xdr:to>
      <xdr:col>27</xdr:col>
      <xdr:colOff>161925</xdr:colOff>
      <xdr:row>73</xdr:row>
      <xdr:rowOff>17776</xdr:rowOff>
    </xdr:to>
    <xdr:sp macro="" textlink="">
      <xdr:nvSpPr>
        <xdr:cNvPr id="870" name="円/楕円 869"/>
        <xdr:cNvSpPr/>
      </xdr:nvSpPr>
      <xdr:spPr>
        <a:xfrm>
          <a:off x="18605500" y="1243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34303</xdr:rowOff>
    </xdr:from>
    <xdr:ext cx="534377" cy="259045"/>
    <xdr:sp macro="" textlink="">
      <xdr:nvSpPr>
        <xdr:cNvPr id="871" name="テキスト ボックス 870"/>
        <xdr:cNvSpPr txBox="1"/>
      </xdr:nvSpPr>
      <xdr:spPr>
        <a:xfrm>
          <a:off x="18389111" y="1220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ja-JP" altLang="en-US" sz="1300">
              <a:solidFill>
                <a:schemeClr val="dk1"/>
              </a:solidFill>
              <a:effectLst/>
              <a:latin typeface="+mn-lt"/>
              <a:ea typeface="+mn-ea"/>
              <a:cs typeface="+mn-cs"/>
            </a:rPr>
            <a:t>４０６，５１０</a:t>
          </a:r>
          <a:r>
            <a:rPr kumimoji="1" lang="ja-JP" altLang="ja-JP" sz="1300">
              <a:solidFill>
                <a:schemeClr val="dk1"/>
              </a:solidFill>
              <a:effectLst/>
              <a:latin typeface="+mn-lt"/>
              <a:ea typeface="+mn-ea"/>
              <a:cs typeface="+mn-cs"/>
            </a:rPr>
            <a:t>円となっている。人件費では、</a:t>
          </a:r>
          <a:r>
            <a:rPr kumimoji="1" lang="ja-JP" altLang="en-US" sz="1300">
              <a:solidFill>
                <a:schemeClr val="dk1"/>
              </a:solidFill>
              <a:effectLst/>
              <a:latin typeface="+mn-lt"/>
              <a:ea typeface="+mn-ea"/>
              <a:cs typeface="+mn-cs"/>
            </a:rPr>
            <a:t>職員の減や国体業務終了による時間外勤務手当の減等により</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６８，５７１</a:t>
          </a:r>
          <a:r>
            <a:rPr kumimoji="1" lang="ja-JP" altLang="ja-JP" sz="1300">
              <a:solidFill>
                <a:schemeClr val="dk1"/>
              </a:solidFill>
              <a:effectLst/>
              <a:latin typeface="+mn-lt"/>
              <a:ea typeface="+mn-ea"/>
              <a:cs typeface="+mn-cs"/>
            </a:rPr>
            <a:t>円となっており、前年</a:t>
          </a:r>
          <a:r>
            <a:rPr kumimoji="1" lang="ja-JP" altLang="en-US" sz="1300">
              <a:solidFill>
                <a:schemeClr val="dk1"/>
              </a:solidFill>
              <a:effectLst/>
              <a:latin typeface="+mn-lt"/>
              <a:ea typeface="+mn-ea"/>
              <a:cs typeface="+mn-cs"/>
            </a:rPr>
            <a:t>から微減</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扶助費は、住民一人当たり</a:t>
          </a:r>
          <a:r>
            <a:rPr kumimoji="1" lang="ja-JP" altLang="en-US" sz="1300">
              <a:solidFill>
                <a:schemeClr val="dk1"/>
              </a:solidFill>
              <a:effectLst/>
              <a:latin typeface="+mn-lt"/>
              <a:ea typeface="+mn-ea"/>
              <a:cs typeface="+mn-cs"/>
            </a:rPr>
            <a:t>１１９，３４３</a:t>
          </a:r>
          <a:r>
            <a:rPr kumimoji="1" lang="ja-JP" altLang="ja-JP" sz="1300">
              <a:solidFill>
                <a:schemeClr val="dk1"/>
              </a:solidFill>
              <a:effectLst/>
              <a:latin typeface="+mn-lt"/>
              <a:ea typeface="+mn-ea"/>
              <a:cs typeface="+mn-cs"/>
            </a:rPr>
            <a:t>円であり、生活保護扶助費</a:t>
          </a:r>
          <a:r>
            <a:rPr kumimoji="1" lang="ja-JP" altLang="en-US" sz="1300">
              <a:solidFill>
                <a:schemeClr val="dk1"/>
              </a:solidFill>
              <a:effectLst/>
              <a:latin typeface="+mn-lt"/>
              <a:ea typeface="+mn-ea"/>
              <a:cs typeface="+mn-cs"/>
            </a:rPr>
            <a:t>が減となったものの</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年金者等支援給付金の皆増や、こども医療費の対象を拡大</a:t>
          </a:r>
          <a:r>
            <a:rPr kumimoji="1" lang="ja-JP" altLang="ja-JP" sz="1300">
              <a:solidFill>
                <a:schemeClr val="dk1"/>
              </a:solidFill>
              <a:effectLst/>
              <a:latin typeface="+mn-lt"/>
              <a:ea typeface="+mn-ea"/>
              <a:cs typeface="+mn-cs"/>
            </a:rPr>
            <a:t>によ</a:t>
          </a:r>
          <a:r>
            <a:rPr kumimoji="1" lang="ja-JP" altLang="en-US" sz="1300">
              <a:solidFill>
                <a:schemeClr val="dk1"/>
              </a:solidFill>
              <a:effectLst/>
              <a:latin typeface="+mn-lt"/>
              <a:ea typeface="+mn-ea"/>
              <a:cs typeface="+mn-cs"/>
            </a:rPr>
            <a:t>る増のため、</a:t>
          </a:r>
          <a:r>
            <a:rPr kumimoji="1" lang="ja-JP" altLang="ja-JP" sz="1300">
              <a:solidFill>
                <a:schemeClr val="dk1"/>
              </a:solidFill>
              <a:effectLst/>
              <a:latin typeface="+mn-lt"/>
              <a:ea typeface="+mn-ea"/>
              <a:cs typeface="+mn-cs"/>
            </a:rPr>
            <a:t>前年よりも増加している。</a:t>
          </a:r>
          <a:endParaRPr lang="ja-JP" altLang="ja-JP" sz="1300">
            <a:effectLst/>
          </a:endParaRPr>
        </a:p>
        <a:p>
          <a:r>
            <a:rPr kumimoji="1" lang="ja-JP" altLang="ja-JP" sz="1300">
              <a:solidFill>
                <a:schemeClr val="dk1"/>
              </a:solidFill>
              <a:effectLst/>
              <a:latin typeface="+mn-lt"/>
              <a:ea typeface="+mn-ea"/>
              <a:cs typeface="+mn-cs"/>
            </a:rPr>
            <a:t>　普通建設事業費は、住民一人当たり</a:t>
          </a:r>
          <a:r>
            <a:rPr kumimoji="1" lang="ja-JP" altLang="en-US" sz="1300">
              <a:solidFill>
                <a:schemeClr val="dk1"/>
              </a:solidFill>
              <a:effectLst/>
              <a:latin typeface="+mn-lt"/>
              <a:ea typeface="+mn-ea"/>
              <a:cs typeface="+mn-cs"/>
            </a:rPr>
            <a:t>４２，８１１</a:t>
          </a:r>
          <a:r>
            <a:rPr kumimoji="1" lang="ja-JP" altLang="ja-JP" sz="1300">
              <a:solidFill>
                <a:schemeClr val="dk1"/>
              </a:solidFill>
              <a:effectLst/>
              <a:latin typeface="+mn-lt"/>
              <a:ea typeface="+mn-ea"/>
              <a:cs typeface="+mn-cs"/>
            </a:rPr>
            <a:t>円であり、</a:t>
          </a:r>
          <a:r>
            <a:rPr kumimoji="1" lang="ja-JP" altLang="en-US" sz="1300">
              <a:solidFill>
                <a:schemeClr val="dk1"/>
              </a:solidFill>
              <a:effectLst/>
              <a:latin typeface="+mn-lt"/>
              <a:ea typeface="+mn-ea"/>
              <a:cs typeface="+mn-cs"/>
            </a:rPr>
            <a:t>伏虎義務教育諸学校建設事業</a:t>
          </a:r>
          <a:r>
            <a:rPr kumimoji="1" lang="ja-JP" altLang="ja-JP" sz="1300">
              <a:solidFill>
                <a:schemeClr val="dk1"/>
              </a:solidFill>
              <a:effectLst/>
              <a:latin typeface="+mn-lt"/>
              <a:ea typeface="+mn-ea"/>
              <a:cs typeface="+mn-cs"/>
            </a:rPr>
            <a:t>が増となったが、</a:t>
          </a:r>
          <a:r>
            <a:rPr kumimoji="1" lang="ja-JP" altLang="en-US" sz="1300">
              <a:solidFill>
                <a:schemeClr val="dk1"/>
              </a:solidFill>
              <a:effectLst/>
              <a:latin typeface="+mn-lt"/>
              <a:ea typeface="+mn-ea"/>
              <a:cs typeface="+mn-cs"/>
            </a:rPr>
            <a:t>汚泥再生処理センター整備事業、青岸エネルギーセンター基幹改良事業の皆</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等により、</a:t>
          </a:r>
          <a:r>
            <a:rPr kumimoji="1" lang="ja-JP" altLang="ja-JP" sz="1300">
              <a:solidFill>
                <a:schemeClr val="dk1"/>
              </a:solidFill>
              <a:effectLst/>
              <a:latin typeface="+mn-lt"/>
              <a:ea typeface="+mn-ea"/>
              <a:cs typeface="+mn-cs"/>
            </a:rPr>
            <a:t>前年に比べて減となっている。</a:t>
          </a:r>
          <a:endParaRPr lang="ja-JP" altLang="ja-JP" sz="1300">
            <a:effectLst/>
          </a:endParaRPr>
        </a:p>
        <a:p>
          <a:r>
            <a:rPr kumimoji="1" lang="ja-JP" altLang="ja-JP" sz="1300">
              <a:solidFill>
                <a:schemeClr val="dk1"/>
              </a:solidFill>
              <a:effectLst/>
              <a:latin typeface="+mn-lt"/>
              <a:ea typeface="+mn-ea"/>
              <a:cs typeface="+mn-cs"/>
            </a:rPr>
            <a:t>　物件費は、住民一人当たり</a:t>
          </a:r>
          <a:r>
            <a:rPr kumimoji="1" lang="ja-JP" altLang="en-US" sz="1300">
              <a:solidFill>
                <a:schemeClr val="dk1"/>
              </a:solidFill>
              <a:effectLst/>
              <a:latin typeface="+mn-lt"/>
              <a:ea typeface="+mn-ea"/>
              <a:cs typeface="+mn-cs"/>
            </a:rPr>
            <a:t>３５，７６１</a:t>
          </a:r>
          <a:r>
            <a:rPr kumimoji="1" lang="ja-JP" altLang="ja-JP" sz="1300">
              <a:solidFill>
                <a:schemeClr val="dk1"/>
              </a:solidFill>
              <a:effectLst/>
              <a:latin typeface="+mn-lt"/>
              <a:ea typeface="+mn-ea"/>
              <a:cs typeface="+mn-cs"/>
            </a:rPr>
            <a:t>円であり、</a:t>
          </a:r>
          <a:r>
            <a:rPr kumimoji="1" lang="ja-JP" altLang="en-US" sz="1300">
              <a:solidFill>
                <a:schemeClr val="dk1"/>
              </a:solidFill>
              <a:effectLst/>
              <a:latin typeface="+mn-lt"/>
              <a:ea typeface="+mn-ea"/>
              <a:cs typeface="+mn-cs"/>
            </a:rPr>
            <a:t>伏虎義務教育学校備品等が皆増、放課後児童健全育成事業の賃金の増等があるが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プラスティックの資源化終了にかかるリサイクル手数料の減、プレミアム商品券発行業務委託料の皆減等により、</a:t>
          </a:r>
          <a:r>
            <a:rPr kumimoji="1" lang="ja-JP" altLang="ja-JP" sz="1300">
              <a:solidFill>
                <a:schemeClr val="dk1"/>
              </a:solidFill>
              <a:effectLst/>
              <a:latin typeface="+mn-lt"/>
              <a:ea typeface="+mn-ea"/>
              <a:cs typeface="+mn-cs"/>
            </a:rPr>
            <a:t>前年より</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　維持補修費は、住民一人当たり</a:t>
          </a:r>
          <a:r>
            <a:rPr kumimoji="1" lang="ja-JP" altLang="en-US" sz="1300">
              <a:solidFill>
                <a:schemeClr val="dk1"/>
              </a:solidFill>
              <a:effectLst/>
              <a:latin typeface="+mn-lt"/>
              <a:ea typeface="+mn-ea"/>
              <a:cs typeface="+mn-cs"/>
            </a:rPr>
            <a:t>５，３６６</a:t>
          </a:r>
          <a:r>
            <a:rPr kumimoji="1" lang="ja-JP" altLang="ja-JP" sz="1300">
              <a:solidFill>
                <a:schemeClr val="dk1"/>
              </a:solidFill>
              <a:effectLst/>
              <a:latin typeface="+mn-lt"/>
              <a:ea typeface="+mn-ea"/>
              <a:cs typeface="+mn-cs"/>
            </a:rPr>
            <a:t>円であり、</a:t>
          </a:r>
          <a:r>
            <a:rPr kumimoji="1" lang="ja-JP" altLang="en-US" sz="1300">
              <a:solidFill>
                <a:schemeClr val="dk1"/>
              </a:solidFill>
              <a:effectLst/>
              <a:latin typeface="+mn-lt"/>
              <a:ea typeface="+mn-ea"/>
              <a:cs typeface="+mn-cs"/>
            </a:rPr>
            <a:t>本庁空調設備の老朽化に伴う整備事業や支所連絡所の防水工事等の皆増</a:t>
          </a:r>
          <a:r>
            <a:rPr kumimoji="1" lang="ja-JP" altLang="ja-JP" sz="1300">
              <a:solidFill>
                <a:schemeClr val="dk1"/>
              </a:solidFill>
              <a:effectLst/>
              <a:latin typeface="+mn-lt"/>
              <a:ea typeface="+mn-ea"/>
              <a:cs typeface="+mn-cs"/>
            </a:rPr>
            <a:t>より前年より増加している。</a:t>
          </a:r>
          <a:endParaRPr lang="ja-JP" altLang="ja-JP" sz="1300">
            <a:effectLst/>
          </a:endParaRPr>
        </a:p>
        <a:p>
          <a:r>
            <a:rPr kumimoji="1" lang="ja-JP" altLang="ja-JP" sz="1300">
              <a:solidFill>
                <a:schemeClr val="dk1"/>
              </a:solidFill>
              <a:effectLst/>
              <a:latin typeface="+mn-lt"/>
              <a:ea typeface="+mn-ea"/>
              <a:cs typeface="+mn-cs"/>
            </a:rPr>
            <a:t>　繰出金は、住民一人当たり</a:t>
          </a:r>
          <a:r>
            <a:rPr kumimoji="1" lang="ja-JP" altLang="en-US" sz="1300">
              <a:solidFill>
                <a:schemeClr val="dk1"/>
              </a:solidFill>
              <a:effectLst/>
              <a:latin typeface="+mn-lt"/>
              <a:ea typeface="+mn-ea"/>
              <a:cs typeface="+mn-cs"/>
            </a:rPr>
            <a:t>６３，５６９</a:t>
          </a:r>
          <a:r>
            <a:rPr kumimoji="1" lang="ja-JP" altLang="ja-JP" sz="1300">
              <a:solidFill>
                <a:schemeClr val="dk1"/>
              </a:solidFill>
              <a:effectLst/>
              <a:latin typeface="+mn-lt"/>
              <a:ea typeface="+mn-ea"/>
              <a:cs typeface="+mn-cs"/>
            </a:rPr>
            <a:t>円であり、</a:t>
          </a:r>
          <a:r>
            <a:rPr kumimoji="1" lang="ja-JP" altLang="en-US" sz="1300">
              <a:solidFill>
                <a:schemeClr val="dk1"/>
              </a:solidFill>
              <a:effectLst/>
              <a:latin typeface="+mn-lt"/>
              <a:ea typeface="+mn-ea"/>
              <a:cs typeface="+mn-cs"/>
            </a:rPr>
            <a:t>後期高齢者医療事業会計において、医療費の増加に伴う繰出金（療養給付型繰出金）が増となり、下水道事業に対する繰出金も増となったため、前</a:t>
          </a:r>
          <a:r>
            <a:rPr kumimoji="1" lang="ja-JP" altLang="ja-JP" sz="1300">
              <a:solidFill>
                <a:schemeClr val="dk1"/>
              </a:solidFill>
              <a:effectLst/>
              <a:latin typeface="+mn-lt"/>
              <a:ea typeface="+mn-ea"/>
              <a:cs typeface="+mn-cs"/>
            </a:rPr>
            <a:t>年より増加している。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和歌山県和歌山市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373,074
369,721
208.84
152,643,733
151,658,392
198,531
78,143,294
173,616,527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108.4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153307</xdr:rowOff>
    </xdr:from>
    <xdr:to>
      <xdr:col>6</xdr:col>
      <xdr:colOff>511175</xdr:colOff>
      <xdr:row>32</xdr:row>
      <xdr:rowOff>127726</xdr:rowOff>
    </xdr:to>
    <xdr:cxnSp macro="">
      <xdr:nvCxnSpPr>
        <xdr:cNvPr id="63" name="直線コネクタ 62"/>
        <xdr:cNvCxnSpPr/>
      </xdr:nvCxnSpPr>
      <xdr:spPr>
        <a:xfrm>
          <a:off x="3797300" y="5468257"/>
          <a:ext cx="838200" cy="14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153307</xdr:rowOff>
    </xdr:from>
    <xdr:to>
      <xdr:col>5</xdr:col>
      <xdr:colOff>358775</xdr:colOff>
      <xdr:row>33</xdr:row>
      <xdr:rowOff>1996</xdr:rowOff>
    </xdr:to>
    <xdr:cxnSp macro="">
      <xdr:nvCxnSpPr>
        <xdr:cNvPr id="66" name="直線コネクタ 65"/>
        <xdr:cNvCxnSpPr/>
      </xdr:nvCxnSpPr>
      <xdr:spPr>
        <a:xfrm flipV="1">
          <a:off x="2908300" y="5468257"/>
          <a:ext cx="889000" cy="19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129903</xdr:rowOff>
    </xdr:from>
    <xdr:to>
      <xdr:col>4</xdr:col>
      <xdr:colOff>155575</xdr:colOff>
      <xdr:row>33</xdr:row>
      <xdr:rowOff>1996</xdr:rowOff>
    </xdr:to>
    <xdr:cxnSp macro="">
      <xdr:nvCxnSpPr>
        <xdr:cNvPr id="69" name="直線コネクタ 68"/>
        <xdr:cNvCxnSpPr/>
      </xdr:nvCxnSpPr>
      <xdr:spPr>
        <a:xfrm>
          <a:off x="2019300" y="561630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71120</xdr:rowOff>
    </xdr:from>
    <xdr:to>
      <xdr:col>2</xdr:col>
      <xdr:colOff>638175</xdr:colOff>
      <xdr:row>32</xdr:row>
      <xdr:rowOff>129903</xdr:rowOff>
    </xdr:to>
    <xdr:cxnSp macro="">
      <xdr:nvCxnSpPr>
        <xdr:cNvPr id="72" name="直線コネクタ 71"/>
        <xdr:cNvCxnSpPr/>
      </xdr:nvCxnSpPr>
      <xdr:spPr>
        <a:xfrm>
          <a:off x="1130300" y="55575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76926</xdr:rowOff>
    </xdr:from>
    <xdr:to>
      <xdr:col>6</xdr:col>
      <xdr:colOff>561975</xdr:colOff>
      <xdr:row>33</xdr:row>
      <xdr:rowOff>7076</xdr:rowOff>
    </xdr:to>
    <xdr:sp macro="" textlink="">
      <xdr:nvSpPr>
        <xdr:cNvPr id="82" name="円/楕円 81"/>
        <xdr:cNvSpPr/>
      </xdr:nvSpPr>
      <xdr:spPr>
        <a:xfrm>
          <a:off x="4584700" y="55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99803</xdr:rowOff>
    </xdr:from>
    <xdr:ext cx="469744" cy="259045"/>
    <xdr:sp macro="" textlink="">
      <xdr:nvSpPr>
        <xdr:cNvPr id="83" name="議会費該当値テキスト"/>
        <xdr:cNvSpPr txBox="1"/>
      </xdr:nvSpPr>
      <xdr:spPr>
        <a:xfrm>
          <a:off x="4686300" y="54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102507</xdr:rowOff>
    </xdr:from>
    <xdr:to>
      <xdr:col>5</xdr:col>
      <xdr:colOff>409575</xdr:colOff>
      <xdr:row>32</xdr:row>
      <xdr:rowOff>32657</xdr:rowOff>
    </xdr:to>
    <xdr:sp macro="" textlink="">
      <xdr:nvSpPr>
        <xdr:cNvPr id="84" name="円/楕円 83"/>
        <xdr:cNvSpPr/>
      </xdr:nvSpPr>
      <xdr:spPr>
        <a:xfrm>
          <a:off x="3746500" y="54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49184</xdr:rowOff>
    </xdr:from>
    <xdr:ext cx="469744" cy="259045"/>
    <xdr:sp macro="" textlink="">
      <xdr:nvSpPr>
        <xdr:cNvPr id="85" name="テキスト ボックス 84"/>
        <xdr:cNvSpPr txBox="1"/>
      </xdr:nvSpPr>
      <xdr:spPr>
        <a:xfrm>
          <a:off x="3562427" y="51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122646</xdr:rowOff>
    </xdr:from>
    <xdr:to>
      <xdr:col>4</xdr:col>
      <xdr:colOff>206375</xdr:colOff>
      <xdr:row>33</xdr:row>
      <xdr:rowOff>52796</xdr:rowOff>
    </xdr:to>
    <xdr:sp macro="" textlink="">
      <xdr:nvSpPr>
        <xdr:cNvPr id="86" name="円/楕円 85"/>
        <xdr:cNvSpPr/>
      </xdr:nvSpPr>
      <xdr:spPr>
        <a:xfrm>
          <a:off x="2857500" y="56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69323</xdr:rowOff>
    </xdr:from>
    <xdr:ext cx="469744" cy="259045"/>
    <xdr:sp macro="" textlink="">
      <xdr:nvSpPr>
        <xdr:cNvPr id="87" name="テキスト ボックス 86"/>
        <xdr:cNvSpPr txBox="1"/>
      </xdr:nvSpPr>
      <xdr:spPr>
        <a:xfrm>
          <a:off x="2673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79103</xdr:rowOff>
    </xdr:from>
    <xdr:to>
      <xdr:col>3</xdr:col>
      <xdr:colOff>3175</xdr:colOff>
      <xdr:row>33</xdr:row>
      <xdr:rowOff>9253</xdr:rowOff>
    </xdr:to>
    <xdr:sp macro="" textlink="">
      <xdr:nvSpPr>
        <xdr:cNvPr id="88" name="円/楕円 87"/>
        <xdr:cNvSpPr/>
      </xdr:nvSpPr>
      <xdr:spPr>
        <a:xfrm>
          <a:off x="1968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25780</xdr:rowOff>
    </xdr:from>
    <xdr:ext cx="469744" cy="259045"/>
    <xdr:sp macro="" textlink="">
      <xdr:nvSpPr>
        <xdr:cNvPr id="89" name="テキスト ボックス 88"/>
        <xdr:cNvSpPr txBox="1"/>
      </xdr:nvSpPr>
      <xdr:spPr>
        <a:xfrm>
          <a:off x="1784427"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20320</xdr:rowOff>
    </xdr:from>
    <xdr:to>
      <xdr:col>1</xdr:col>
      <xdr:colOff>485775</xdr:colOff>
      <xdr:row>32</xdr:row>
      <xdr:rowOff>121920</xdr:rowOff>
    </xdr:to>
    <xdr:sp macro="" textlink="">
      <xdr:nvSpPr>
        <xdr:cNvPr id="90" name="円/楕円 89"/>
        <xdr:cNvSpPr/>
      </xdr:nvSpPr>
      <xdr:spPr>
        <a:xfrm>
          <a:off x="1079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138447</xdr:rowOff>
    </xdr:from>
    <xdr:ext cx="469744" cy="259045"/>
    <xdr:sp macro="" textlink="">
      <xdr:nvSpPr>
        <xdr:cNvPr id="91" name="テキスト ボックス 90"/>
        <xdr:cNvSpPr txBox="1"/>
      </xdr:nvSpPr>
      <xdr:spPr>
        <a:xfrm>
          <a:off x="895427"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5349</xdr:rowOff>
    </xdr:from>
    <xdr:to>
      <xdr:col>6</xdr:col>
      <xdr:colOff>511175</xdr:colOff>
      <xdr:row>56</xdr:row>
      <xdr:rowOff>117787</xdr:rowOff>
    </xdr:to>
    <xdr:cxnSp macro="">
      <xdr:nvCxnSpPr>
        <xdr:cNvPr id="123" name="直線コネクタ 122"/>
        <xdr:cNvCxnSpPr/>
      </xdr:nvCxnSpPr>
      <xdr:spPr>
        <a:xfrm flipV="1">
          <a:off x="3797300" y="9435099"/>
          <a:ext cx="838200" cy="28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117787</xdr:rowOff>
    </xdr:from>
    <xdr:to>
      <xdr:col>5</xdr:col>
      <xdr:colOff>358775</xdr:colOff>
      <xdr:row>57</xdr:row>
      <xdr:rowOff>52570</xdr:rowOff>
    </xdr:to>
    <xdr:cxnSp macro="">
      <xdr:nvCxnSpPr>
        <xdr:cNvPr id="126" name="直線コネクタ 125"/>
        <xdr:cNvCxnSpPr/>
      </xdr:nvCxnSpPr>
      <xdr:spPr>
        <a:xfrm flipV="1">
          <a:off x="2908300" y="9718987"/>
          <a:ext cx="889000" cy="10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84510</xdr:rowOff>
    </xdr:from>
    <xdr:to>
      <xdr:col>4</xdr:col>
      <xdr:colOff>155575</xdr:colOff>
      <xdr:row>57</xdr:row>
      <xdr:rowOff>52570</xdr:rowOff>
    </xdr:to>
    <xdr:cxnSp macro="">
      <xdr:nvCxnSpPr>
        <xdr:cNvPr id="129" name="直線コネクタ 128"/>
        <xdr:cNvCxnSpPr/>
      </xdr:nvCxnSpPr>
      <xdr:spPr>
        <a:xfrm>
          <a:off x="2019300" y="9514260"/>
          <a:ext cx="889000" cy="31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84510</xdr:rowOff>
    </xdr:from>
    <xdr:to>
      <xdr:col>2</xdr:col>
      <xdr:colOff>638175</xdr:colOff>
      <xdr:row>57</xdr:row>
      <xdr:rowOff>131045</xdr:rowOff>
    </xdr:to>
    <xdr:cxnSp macro="">
      <xdr:nvCxnSpPr>
        <xdr:cNvPr id="132" name="直線コネクタ 131"/>
        <xdr:cNvCxnSpPr/>
      </xdr:nvCxnSpPr>
      <xdr:spPr>
        <a:xfrm flipV="1">
          <a:off x="1130300" y="9514260"/>
          <a:ext cx="889000" cy="38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125999</xdr:rowOff>
    </xdr:from>
    <xdr:to>
      <xdr:col>6</xdr:col>
      <xdr:colOff>561975</xdr:colOff>
      <xdr:row>55</xdr:row>
      <xdr:rowOff>56149</xdr:rowOff>
    </xdr:to>
    <xdr:sp macro="" textlink="">
      <xdr:nvSpPr>
        <xdr:cNvPr id="142" name="円/楕円 141"/>
        <xdr:cNvSpPr/>
      </xdr:nvSpPr>
      <xdr:spPr>
        <a:xfrm>
          <a:off x="4584700" y="93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148876</xdr:rowOff>
    </xdr:from>
    <xdr:ext cx="534377" cy="259045"/>
    <xdr:sp macro="" textlink="">
      <xdr:nvSpPr>
        <xdr:cNvPr id="143" name="総務費該当値テキスト"/>
        <xdr:cNvSpPr txBox="1"/>
      </xdr:nvSpPr>
      <xdr:spPr>
        <a:xfrm>
          <a:off x="4686300" y="923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66987</xdr:rowOff>
    </xdr:from>
    <xdr:to>
      <xdr:col>5</xdr:col>
      <xdr:colOff>409575</xdr:colOff>
      <xdr:row>56</xdr:row>
      <xdr:rowOff>168587</xdr:rowOff>
    </xdr:to>
    <xdr:sp macro="" textlink="">
      <xdr:nvSpPr>
        <xdr:cNvPr id="144" name="円/楕円 143"/>
        <xdr:cNvSpPr/>
      </xdr:nvSpPr>
      <xdr:spPr>
        <a:xfrm>
          <a:off x="3746500" y="96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159714</xdr:rowOff>
    </xdr:from>
    <xdr:ext cx="534377" cy="259045"/>
    <xdr:sp macro="" textlink="">
      <xdr:nvSpPr>
        <xdr:cNvPr id="145" name="テキスト ボックス 144"/>
        <xdr:cNvSpPr txBox="1"/>
      </xdr:nvSpPr>
      <xdr:spPr>
        <a:xfrm>
          <a:off x="3530111" y="976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1770</xdr:rowOff>
    </xdr:from>
    <xdr:to>
      <xdr:col>4</xdr:col>
      <xdr:colOff>206375</xdr:colOff>
      <xdr:row>57</xdr:row>
      <xdr:rowOff>103370</xdr:rowOff>
    </xdr:to>
    <xdr:sp macro="" textlink="">
      <xdr:nvSpPr>
        <xdr:cNvPr id="146" name="円/楕円 145"/>
        <xdr:cNvSpPr/>
      </xdr:nvSpPr>
      <xdr:spPr>
        <a:xfrm>
          <a:off x="2857500" y="97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94497</xdr:rowOff>
    </xdr:from>
    <xdr:ext cx="534377" cy="259045"/>
    <xdr:sp macro="" textlink="">
      <xdr:nvSpPr>
        <xdr:cNvPr id="147" name="テキスト ボックス 146"/>
        <xdr:cNvSpPr txBox="1"/>
      </xdr:nvSpPr>
      <xdr:spPr>
        <a:xfrm>
          <a:off x="2641111" y="98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33710</xdr:rowOff>
    </xdr:from>
    <xdr:to>
      <xdr:col>3</xdr:col>
      <xdr:colOff>3175</xdr:colOff>
      <xdr:row>55</xdr:row>
      <xdr:rowOff>135310</xdr:rowOff>
    </xdr:to>
    <xdr:sp macro="" textlink="">
      <xdr:nvSpPr>
        <xdr:cNvPr id="148" name="円/楕円 147"/>
        <xdr:cNvSpPr/>
      </xdr:nvSpPr>
      <xdr:spPr>
        <a:xfrm>
          <a:off x="1968500" y="94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151837</xdr:rowOff>
    </xdr:from>
    <xdr:ext cx="534377" cy="259045"/>
    <xdr:sp macro="" textlink="">
      <xdr:nvSpPr>
        <xdr:cNvPr id="149" name="テキスト ボックス 148"/>
        <xdr:cNvSpPr txBox="1"/>
      </xdr:nvSpPr>
      <xdr:spPr>
        <a:xfrm>
          <a:off x="1752111" y="92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80245</xdr:rowOff>
    </xdr:from>
    <xdr:to>
      <xdr:col>1</xdr:col>
      <xdr:colOff>485775</xdr:colOff>
      <xdr:row>58</xdr:row>
      <xdr:rowOff>10395</xdr:rowOff>
    </xdr:to>
    <xdr:sp macro="" textlink="">
      <xdr:nvSpPr>
        <xdr:cNvPr id="150" name="円/楕円 149"/>
        <xdr:cNvSpPr/>
      </xdr:nvSpPr>
      <xdr:spPr>
        <a:xfrm>
          <a:off x="1079500" y="98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1522</xdr:rowOff>
    </xdr:from>
    <xdr:ext cx="534377" cy="259045"/>
    <xdr:sp macro="" textlink="">
      <xdr:nvSpPr>
        <xdr:cNvPr id="151" name="テキスト ボックス 150"/>
        <xdr:cNvSpPr txBox="1"/>
      </xdr:nvSpPr>
      <xdr:spPr>
        <a:xfrm>
          <a:off x="863111" y="99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19672</xdr:rowOff>
    </xdr:from>
    <xdr:to>
      <xdr:col>6</xdr:col>
      <xdr:colOff>511175</xdr:colOff>
      <xdr:row>75</xdr:row>
      <xdr:rowOff>82296</xdr:rowOff>
    </xdr:to>
    <xdr:cxnSp macro="">
      <xdr:nvCxnSpPr>
        <xdr:cNvPr id="181" name="直線コネクタ 180"/>
        <xdr:cNvCxnSpPr/>
      </xdr:nvCxnSpPr>
      <xdr:spPr>
        <a:xfrm flipV="1">
          <a:off x="3797300" y="12878422"/>
          <a:ext cx="838200" cy="6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82296</xdr:rowOff>
    </xdr:from>
    <xdr:to>
      <xdr:col>5</xdr:col>
      <xdr:colOff>358775</xdr:colOff>
      <xdr:row>75</xdr:row>
      <xdr:rowOff>162789</xdr:rowOff>
    </xdr:to>
    <xdr:cxnSp macro="">
      <xdr:nvCxnSpPr>
        <xdr:cNvPr id="184" name="直線コネクタ 183"/>
        <xdr:cNvCxnSpPr/>
      </xdr:nvCxnSpPr>
      <xdr:spPr>
        <a:xfrm flipV="1">
          <a:off x="2908300" y="12941046"/>
          <a:ext cx="8890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162789</xdr:rowOff>
    </xdr:from>
    <xdr:to>
      <xdr:col>4</xdr:col>
      <xdr:colOff>155575</xdr:colOff>
      <xdr:row>76</xdr:row>
      <xdr:rowOff>138328</xdr:rowOff>
    </xdr:to>
    <xdr:cxnSp macro="">
      <xdr:nvCxnSpPr>
        <xdr:cNvPr id="187" name="直線コネクタ 186"/>
        <xdr:cNvCxnSpPr/>
      </xdr:nvCxnSpPr>
      <xdr:spPr>
        <a:xfrm flipV="1">
          <a:off x="2019300" y="13021539"/>
          <a:ext cx="8890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138328</xdr:rowOff>
    </xdr:from>
    <xdr:to>
      <xdr:col>2</xdr:col>
      <xdr:colOff>638175</xdr:colOff>
      <xdr:row>76</xdr:row>
      <xdr:rowOff>143929</xdr:rowOff>
    </xdr:to>
    <xdr:cxnSp macro="">
      <xdr:nvCxnSpPr>
        <xdr:cNvPr id="190" name="直線コネクタ 189"/>
        <xdr:cNvCxnSpPr/>
      </xdr:nvCxnSpPr>
      <xdr:spPr>
        <a:xfrm flipV="1">
          <a:off x="1130300" y="13168528"/>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140322</xdr:rowOff>
    </xdr:from>
    <xdr:to>
      <xdr:col>6</xdr:col>
      <xdr:colOff>561975</xdr:colOff>
      <xdr:row>75</xdr:row>
      <xdr:rowOff>70472</xdr:rowOff>
    </xdr:to>
    <xdr:sp macro="" textlink="">
      <xdr:nvSpPr>
        <xdr:cNvPr id="200" name="円/楕円 199"/>
        <xdr:cNvSpPr/>
      </xdr:nvSpPr>
      <xdr:spPr>
        <a:xfrm>
          <a:off x="4584700" y="128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163199</xdr:rowOff>
    </xdr:from>
    <xdr:ext cx="599010" cy="259045"/>
    <xdr:sp macro="" textlink="">
      <xdr:nvSpPr>
        <xdr:cNvPr id="201" name="民生費該当値テキスト"/>
        <xdr:cNvSpPr txBox="1"/>
      </xdr:nvSpPr>
      <xdr:spPr>
        <a:xfrm>
          <a:off x="4686300" y="1267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175,951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31496</xdr:rowOff>
    </xdr:from>
    <xdr:to>
      <xdr:col>5</xdr:col>
      <xdr:colOff>409575</xdr:colOff>
      <xdr:row>75</xdr:row>
      <xdr:rowOff>133096</xdr:rowOff>
    </xdr:to>
    <xdr:sp macro="" textlink="">
      <xdr:nvSpPr>
        <xdr:cNvPr id="202" name="円/楕円 201"/>
        <xdr:cNvSpPr/>
      </xdr:nvSpPr>
      <xdr:spPr>
        <a:xfrm>
          <a:off x="3746500" y="128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149623</xdr:rowOff>
    </xdr:from>
    <xdr:ext cx="599010" cy="259045"/>
    <xdr:sp macro="" textlink="">
      <xdr:nvSpPr>
        <xdr:cNvPr id="203" name="テキスト ボックス 202"/>
        <xdr:cNvSpPr txBox="1"/>
      </xdr:nvSpPr>
      <xdr:spPr>
        <a:xfrm>
          <a:off x="3497794" y="126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171,020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111989</xdr:rowOff>
    </xdr:from>
    <xdr:to>
      <xdr:col>4</xdr:col>
      <xdr:colOff>206375</xdr:colOff>
      <xdr:row>76</xdr:row>
      <xdr:rowOff>42139</xdr:rowOff>
    </xdr:to>
    <xdr:sp macro="" textlink="">
      <xdr:nvSpPr>
        <xdr:cNvPr id="204" name="円/楕円 203"/>
        <xdr:cNvSpPr/>
      </xdr:nvSpPr>
      <xdr:spPr>
        <a:xfrm>
          <a:off x="2857500" y="129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58666</xdr:rowOff>
    </xdr:from>
    <xdr:ext cx="599010" cy="259045"/>
    <xdr:sp macro="" textlink="">
      <xdr:nvSpPr>
        <xdr:cNvPr id="205" name="テキスト ボックス 204"/>
        <xdr:cNvSpPr txBox="1"/>
      </xdr:nvSpPr>
      <xdr:spPr>
        <a:xfrm>
          <a:off x="2608794" y="127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87528</xdr:rowOff>
    </xdr:from>
    <xdr:to>
      <xdr:col>3</xdr:col>
      <xdr:colOff>3175</xdr:colOff>
      <xdr:row>77</xdr:row>
      <xdr:rowOff>17678</xdr:rowOff>
    </xdr:to>
    <xdr:sp macro="" textlink="">
      <xdr:nvSpPr>
        <xdr:cNvPr id="206" name="円/楕円 205"/>
        <xdr:cNvSpPr/>
      </xdr:nvSpPr>
      <xdr:spPr>
        <a:xfrm>
          <a:off x="19685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34206</xdr:rowOff>
    </xdr:from>
    <xdr:ext cx="599010" cy="259045"/>
    <xdr:sp macro="" textlink="">
      <xdr:nvSpPr>
        <xdr:cNvPr id="207" name="テキスト ボックス 206"/>
        <xdr:cNvSpPr txBox="1"/>
      </xdr:nvSpPr>
      <xdr:spPr>
        <a:xfrm>
          <a:off x="1719794" y="12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93129</xdr:rowOff>
    </xdr:from>
    <xdr:to>
      <xdr:col>1</xdr:col>
      <xdr:colOff>485775</xdr:colOff>
      <xdr:row>77</xdr:row>
      <xdr:rowOff>23279</xdr:rowOff>
    </xdr:to>
    <xdr:sp macro="" textlink="">
      <xdr:nvSpPr>
        <xdr:cNvPr id="208" name="円/楕円 207"/>
        <xdr:cNvSpPr/>
      </xdr:nvSpPr>
      <xdr:spPr>
        <a:xfrm>
          <a:off x="1079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39806</xdr:rowOff>
    </xdr:from>
    <xdr:ext cx="599010" cy="259045"/>
    <xdr:sp macro="" textlink="">
      <xdr:nvSpPr>
        <xdr:cNvPr id="209" name="テキスト ボックス 208"/>
        <xdr:cNvSpPr txBox="1"/>
      </xdr:nvSpPr>
      <xdr:spPr>
        <a:xfrm>
          <a:off x="830794" y="1289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76470</xdr:rowOff>
    </xdr:from>
    <xdr:to>
      <xdr:col>6</xdr:col>
      <xdr:colOff>511175</xdr:colOff>
      <xdr:row>97</xdr:row>
      <xdr:rowOff>133505</xdr:rowOff>
    </xdr:to>
    <xdr:cxnSp macro="">
      <xdr:nvCxnSpPr>
        <xdr:cNvPr id="237" name="直線コネクタ 236"/>
        <xdr:cNvCxnSpPr/>
      </xdr:nvCxnSpPr>
      <xdr:spPr>
        <a:xfrm>
          <a:off x="3797300" y="16535670"/>
          <a:ext cx="838200" cy="2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69679</xdr:rowOff>
    </xdr:from>
    <xdr:to>
      <xdr:col>5</xdr:col>
      <xdr:colOff>358775</xdr:colOff>
      <xdr:row>96</xdr:row>
      <xdr:rowOff>76470</xdr:rowOff>
    </xdr:to>
    <xdr:cxnSp macro="">
      <xdr:nvCxnSpPr>
        <xdr:cNvPr id="240" name="直線コネクタ 239"/>
        <xdr:cNvCxnSpPr/>
      </xdr:nvCxnSpPr>
      <xdr:spPr>
        <a:xfrm>
          <a:off x="2908300" y="16528879"/>
          <a:ext cx="8890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69679</xdr:rowOff>
    </xdr:from>
    <xdr:to>
      <xdr:col>4</xdr:col>
      <xdr:colOff>155575</xdr:colOff>
      <xdr:row>97</xdr:row>
      <xdr:rowOff>133276</xdr:rowOff>
    </xdr:to>
    <xdr:cxnSp macro="">
      <xdr:nvCxnSpPr>
        <xdr:cNvPr id="243" name="直線コネクタ 242"/>
        <xdr:cNvCxnSpPr/>
      </xdr:nvCxnSpPr>
      <xdr:spPr>
        <a:xfrm flipV="1">
          <a:off x="2019300" y="16528879"/>
          <a:ext cx="889000" cy="2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133276</xdr:rowOff>
    </xdr:from>
    <xdr:to>
      <xdr:col>2</xdr:col>
      <xdr:colOff>638175</xdr:colOff>
      <xdr:row>98</xdr:row>
      <xdr:rowOff>44191</xdr:rowOff>
    </xdr:to>
    <xdr:cxnSp macro="">
      <xdr:nvCxnSpPr>
        <xdr:cNvPr id="246" name="直線コネクタ 245"/>
        <xdr:cNvCxnSpPr/>
      </xdr:nvCxnSpPr>
      <xdr:spPr>
        <a:xfrm flipV="1">
          <a:off x="1130300" y="16763926"/>
          <a:ext cx="889000" cy="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82705</xdr:rowOff>
    </xdr:from>
    <xdr:to>
      <xdr:col>6</xdr:col>
      <xdr:colOff>561975</xdr:colOff>
      <xdr:row>98</xdr:row>
      <xdr:rowOff>12855</xdr:rowOff>
    </xdr:to>
    <xdr:sp macro="" textlink="">
      <xdr:nvSpPr>
        <xdr:cNvPr id="256" name="円/楕円 255"/>
        <xdr:cNvSpPr/>
      </xdr:nvSpPr>
      <xdr:spPr>
        <a:xfrm>
          <a:off x="4584700" y="167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61132</xdr:rowOff>
    </xdr:from>
    <xdr:ext cx="534377" cy="259045"/>
    <xdr:sp macro="" textlink="">
      <xdr:nvSpPr>
        <xdr:cNvPr id="257" name="衛生費該当値テキスト"/>
        <xdr:cNvSpPr txBox="1"/>
      </xdr:nvSpPr>
      <xdr:spPr>
        <a:xfrm>
          <a:off x="4686300" y="166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25670</xdr:rowOff>
    </xdr:from>
    <xdr:to>
      <xdr:col>5</xdr:col>
      <xdr:colOff>409575</xdr:colOff>
      <xdr:row>96</xdr:row>
      <xdr:rowOff>127270</xdr:rowOff>
    </xdr:to>
    <xdr:sp macro="" textlink="">
      <xdr:nvSpPr>
        <xdr:cNvPr id="258" name="円/楕円 257"/>
        <xdr:cNvSpPr/>
      </xdr:nvSpPr>
      <xdr:spPr>
        <a:xfrm>
          <a:off x="3746500" y="164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143797</xdr:rowOff>
    </xdr:from>
    <xdr:ext cx="534377" cy="259045"/>
    <xdr:sp macro="" textlink="">
      <xdr:nvSpPr>
        <xdr:cNvPr id="259" name="テキスト ボックス 258"/>
        <xdr:cNvSpPr txBox="1"/>
      </xdr:nvSpPr>
      <xdr:spPr>
        <a:xfrm>
          <a:off x="3530111" y="162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18879</xdr:rowOff>
    </xdr:from>
    <xdr:to>
      <xdr:col>4</xdr:col>
      <xdr:colOff>206375</xdr:colOff>
      <xdr:row>96</xdr:row>
      <xdr:rowOff>120479</xdr:rowOff>
    </xdr:to>
    <xdr:sp macro="" textlink="">
      <xdr:nvSpPr>
        <xdr:cNvPr id="260" name="円/楕円 259"/>
        <xdr:cNvSpPr/>
      </xdr:nvSpPr>
      <xdr:spPr>
        <a:xfrm>
          <a:off x="2857500" y="164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137006</xdr:rowOff>
    </xdr:from>
    <xdr:ext cx="534377" cy="259045"/>
    <xdr:sp macro="" textlink="">
      <xdr:nvSpPr>
        <xdr:cNvPr id="261" name="テキスト ボックス 260"/>
        <xdr:cNvSpPr txBox="1"/>
      </xdr:nvSpPr>
      <xdr:spPr>
        <a:xfrm>
          <a:off x="2641111" y="162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82476</xdr:rowOff>
    </xdr:from>
    <xdr:to>
      <xdr:col>3</xdr:col>
      <xdr:colOff>3175</xdr:colOff>
      <xdr:row>98</xdr:row>
      <xdr:rowOff>12626</xdr:rowOff>
    </xdr:to>
    <xdr:sp macro="" textlink="">
      <xdr:nvSpPr>
        <xdr:cNvPr id="262" name="円/楕円 261"/>
        <xdr:cNvSpPr/>
      </xdr:nvSpPr>
      <xdr:spPr>
        <a:xfrm>
          <a:off x="1968500" y="167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3753</xdr:rowOff>
    </xdr:from>
    <xdr:ext cx="534377" cy="259045"/>
    <xdr:sp macro="" textlink="">
      <xdr:nvSpPr>
        <xdr:cNvPr id="263" name="テキスト ボックス 262"/>
        <xdr:cNvSpPr txBox="1"/>
      </xdr:nvSpPr>
      <xdr:spPr>
        <a:xfrm>
          <a:off x="1752111" y="1680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164841</xdr:rowOff>
    </xdr:from>
    <xdr:to>
      <xdr:col>1</xdr:col>
      <xdr:colOff>485775</xdr:colOff>
      <xdr:row>98</xdr:row>
      <xdr:rowOff>94991</xdr:rowOff>
    </xdr:to>
    <xdr:sp macro="" textlink="">
      <xdr:nvSpPr>
        <xdr:cNvPr id="264" name="円/楕円 263"/>
        <xdr:cNvSpPr/>
      </xdr:nvSpPr>
      <xdr:spPr>
        <a:xfrm>
          <a:off x="1079500" y="167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86118</xdr:rowOff>
    </xdr:from>
    <xdr:ext cx="534377" cy="259045"/>
    <xdr:sp macro="" textlink="">
      <xdr:nvSpPr>
        <xdr:cNvPr id="265" name="テキスト ボックス 264"/>
        <xdr:cNvSpPr txBox="1"/>
      </xdr:nvSpPr>
      <xdr:spPr>
        <a:xfrm>
          <a:off x="863111" y="168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53289</xdr:rowOff>
    </xdr:from>
    <xdr:to>
      <xdr:col>15</xdr:col>
      <xdr:colOff>180975</xdr:colOff>
      <xdr:row>37</xdr:row>
      <xdr:rowOff>54661</xdr:rowOff>
    </xdr:to>
    <xdr:cxnSp macro="">
      <xdr:nvCxnSpPr>
        <xdr:cNvPr id="292" name="直線コネクタ 291"/>
        <xdr:cNvCxnSpPr/>
      </xdr:nvCxnSpPr>
      <xdr:spPr>
        <a:xfrm flipV="1">
          <a:off x="9639300" y="639693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155702</xdr:rowOff>
    </xdr:from>
    <xdr:to>
      <xdr:col>14</xdr:col>
      <xdr:colOff>28575</xdr:colOff>
      <xdr:row>37</xdr:row>
      <xdr:rowOff>54661</xdr:rowOff>
    </xdr:to>
    <xdr:cxnSp macro="">
      <xdr:nvCxnSpPr>
        <xdr:cNvPr id="295" name="直線コネクタ 294"/>
        <xdr:cNvCxnSpPr/>
      </xdr:nvCxnSpPr>
      <xdr:spPr>
        <a:xfrm>
          <a:off x="8750300" y="632790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96266</xdr:rowOff>
    </xdr:from>
    <xdr:to>
      <xdr:col>12</xdr:col>
      <xdr:colOff>511175</xdr:colOff>
      <xdr:row>36</xdr:row>
      <xdr:rowOff>155702</xdr:rowOff>
    </xdr:to>
    <xdr:cxnSp macro="">
      <xdr:nvCxnSpPr>
        <xdr:cNvPr id="298" name="直線コネクタ 297"/>
        <xdr:cNvCxnSpPr/>
      </xdr:nvCxnSpPr>
      <xdr:spPr>
        <a:xfrm>
          <a:off x="7861300" y="6097016"/>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96266</xdr:rowOff>
    </xdr:from>
    <xdr:to>
      <xdr:col>11</xdr:col>
      <xdr:colOff>307975</xdr:colOff>
      <xdr:row>35</xdr:row>
      <xdr:rowOff>169418</xdr:rowOff>
    </xdr:to>
    <xdr:cxnSp macro="">
      <xdr:nvCxnSpPr>
        <xdr:cNvPr id="301" name="直線コネクタ 300"/>
        <xdr:cNvCxnSpPr/>
      </xdr:nvCxnSpPr>
      <xdr:spPr>
        <a:xfrm flipV="1">
          <a:off x="6972300" y="60970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2489</xdr:rowOff>
    </xdr:from>
    <xdr:to>
      <xdr:col>15</xdr:col>
      <xdr:colOff>231775</xdr:colOff>
      <xdr:row>37</xdr:row>
      <xdr:rowOff>104089</xdr:rowOff>
    </xdr:to>
    <xdr:sp macro="" textlink="">
      <xdr:nvSpPr>
        <xdr:cNvPr id="311" name="円/楕円 310"/>
        <xdr:cNvSpPr/>
      </xdr:nvSpPr>
      <xdr:spPr>
        <a:xfrm>
          <a:off x="104267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152366</xdr:rowOff>
    </xdr:from>
    <xdr:ext cx="378565" cy="259045"/>
    <xdr:sp macro="" textlink="">
      <xdr:nvSpPr>
        <xdr:cNvPr id="312" name="労働費該当値テキスト"/>
        <xdr:cNvSpPr txBox="1"/>
      </xdr:nvSpPr>
      <xdr:spPr>
        <a:xfrm>
          <a:off x="10528300" y="632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3861</xdr:rowOff>
    </xdr:from>
    <xdr:to>
      <xdr:col>14</xdr:col>
      <xdr:colOff>79375</xdr:colOff>
      <xdr:row>37</xdr:row>
      <xdr:rowOff>105461</xdr:rowOff>
    </xdr:to>
    <xdr:sp macro="" textlink="">
      <xdr:nvSpPr>
        <xdr:cNvPr id="313" name="円/楕円 312"/>
        <xdr:cNvSpPr/>
      </xdr:nvSpPr>
      <xdr:spPr>
        <a:xfrm>
          <a:off x="9588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96588</xdr:rowOff>
    </xdr:from>
    <xdr:ext cx="378565" cy="259045"/>
    <xdr:sp macro="" textlink="">
      <xdr:nvSpPr>
        <xdr:cNvPr id="314" name="テキスト ボックス 313"/>
        <xdr:cNvSpPr txBox="1"/>
      </xdr:nvSpPr>
      <xdr:spPr>
        <a:xfrm>
          <a:off x="9450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104902</xdr:rowOff>
    </xdr:from>
    <xdr:to>
      <xdr:col>12</xdr:col>
      <xdr:colOff>561975</xdr:colOff>
      <xdr:row>37</xdr:row>
      <xdr:rowOff>35052</xdr:rowOff>
    </xdr:to>
    <xdr:sp macro="" textlink="">
      <xdr:nvSpPr>
        <xdr:cNvPr id="315" name="円/楕円 314"/>
        <xdr:cNvSpPr/>
      </xdr:nvSpPr>
      <xdr:spPr>
        <a:xfrm>
          <a:off x="8699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26179</xdr:rowOff>
    </xdr:from>
    <xdr:ext cx="378565" cy="259045"/>
    <xdr:sp macro="" textlink="">
      <xdr:nvSpPr>
        <xdr:cNvPr id="316" name="テキスト ボックス 315"/>
        <xdr:cNvSpPr txBox="1"/>
      </xdr:nvSpPr>
      <xdr:spPr>
        <a:xfrm>
          <a:off x="8561017" y="636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45466</xdr:rowOff>
    </xdr:from>
    <xdr:to>
      <xdr:col>11</xdr:col>
      <xdr:colOff>358775</xdr:colOff>
      <xdr:row>35</xdr:row>
      <xdr:rowOff>147066</xdr:rowOff>
    </xdr:to>
    <xdr:sp macro="" textlink="">
      <xdr:nvSpPr>
        <xdr:cNvPr id="317" name="円/楕円 316"/>
        <xdr:cNvSpPr/>
      </xdr:nvSpPr>
      <xdr:spPr>
        <a:xfrm>
          <a:off x="7810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163593</xdr:rowOff>
    </xdr:from>
    <xdr:ext cx="469744" cy="259045"/>
    <xdr:sp macro="" textlink="">
      <xdr:nvSpPr>
        <xdr:cNvPr id="318" name="テキスト ボックス 317"/>
        <xdr:cNvSpPr txBox="1"/>
      </xdr:nvSpPr>
      <xdr:spPr>
        <a:xfrm>
          <a:off x="7626427"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118618</xdr:rowOff>
    </xdr:from>
    <xdr:to>
      <xdr:col>10</xdr:col>
      <xdr:colOff>155575</xdr:colOff>
      <xdr:row>36</xdr:row>
      <xdr:rowOff>48768</xdr:rowOff>
    </xdr:to>
    <xdr:sp macro="" textlink="">
      <xdr:nvSpPr>
        <xdr:cNvPr id="319" name="円/楕円 318"/>
        <xdr:cNvSpPr/>
      </xdr:nvSpPr>
      <xdr:spPr>
        <a:xfrm>
          <a:off x="6921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39895</xdr:rowOff>
    </xdr:from>
    <xdr:ext cx="469744" cy="259045"/>
    <xdr:sp macro="" textlink="">
      <xdr:nvSpPr>
        <xdr:cNvPr id="320" name="テキスト ボックス 319"/>
        <xdr:cNvSpPr txBox="1"/>
      </xdr:nvSpPr>
      <xdr:spPr>
        <a:xfrm>
          <a:off x="6737427"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155920</xdr:rowOff>
    </xdr:from>
    <xdr:to>
      <xdr:col>15</xdr:col>
      <xdr:colOff>180975</xdr:colOff>
      <xdr:row>57</xdr:row>
      <xdr:rowOff>158641</xdr:rowOff>
    </xdr:to>
    <xdr:cxnSp macro="">
      <xdr:nvCxnSpPr>
        <xdr:cNvPr id="351" name="直線コネクタ 350"/>
        <xdr:cNvCxnSpPr/>
      </xdr:nvCxnSpPr>
      <xdr:spPr>
        <a:xfrm flipV="1">
          <a:off x="9639300" y="9928570"/>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153416</xdr:rowOff>
    </xdr:from>
    <xdr:to>
      <xdr:col>14</xdr:col>
      <xdr:colOff>28575</xdr:colOff>
      <xdr:row>57</xdr:row>
      <xdr:rowOff>158641</xdr:rowOff>
    </xdr:to>
    <xdr:cxnSp macro="">
      <xdr:nvCxnSpPr>
        <xdr:cNvPr id="354" name="直線コネクタ 353"/>
        <xdr:cNvCxnSpPr/>
      </xdr:nvCxnSpPr>
      <xdr:spPr>
        <a:xfrm>
          <a:off x="8750300" y="992606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153416</xdr:rowOff>
    </xdr:from>
    <xdr:to>
      <xdr:col>12</xdr:col>
      <xdr:colOff>511175</xdr:colOff>
      <xdr:row>57</xdr:row>
      <xdr:rowOff>169745</xdr:rowOff>
    </xdr:to>
    <xdr:cxnSp macro="">
      <xdr:nvCxnSpPr>
        <xdr:cNvPr id="357" name="直線コネクタ 356"/>
        <xdr:cNvCxnSpPr/>
      </xdr:nvCxnSpPr>
      <xdr:spPr>
        <a:xfrm flipV="1">
          <a:off x="7861300" y="992606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167349</xdr:rowOff>
    </xdr:from>
    <xdr:to>
      <xdr:col>11</xdr:col>
      <xdr:colOff>307975</xdr:colOff>
      <xdr:row>57</xdr:row>
      <xdr:rowOff>169745</xdr:rowOff>
    </xdr:to>
    <xdr:cxnSp macro="">
      <xdr:nvCxnSpPr>
        <xdr:cNvPr id="360" name="直線コネクタ 359"/>
        <xdr:cNvCxnSpPr/>
      </xdr:nvCxnSpPr>
      <xdr:spPr>
        <a:xfrm>
          <a:off x="6972300" y="9939999"/>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105120</xdr:rowOff>
    </xdr:from>
    <xdr:to>
      <xdr:col>15</xdr:col>
      <xdr:colOff>231775</xdr:colOff>
      <xdr:row>58</xdr:row>
      <xdr:rowOff>35270</xdr:rowOff>
    </xdr:to>
    <xdr:sp macro="" textlink="">
      <xdr:nvSpPr>
        <xdr:cNvPr id="370" name="円/楕円 369"/>
        <xdr:cNvSpPr/>
      </xdr:nvSpPr>
      <xdr:spPr>
        <a:xfrm>
          <a:off x="10426700" y="98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83547</xdr:rowOff>
    </xdr:from>
    <xdr:ext cx="469744" cy="259045"/>
    <xdr:sp macro="" textlink="">
      <xdr:nvSpPr>
        <xdr:cNvPr id="371" name="農林水産業費該当値テキスト"/>
        <xdr:cNvSpPr txBox="1"/>
      </xdr:nvSpPr>
      <xdr:spPr>
        <a:xfrm>
          <a:off x="10528300" y="985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107841</xdr:rowOff>
    </xdr:from>
    <xdr:to>
      <xdr:col>14</xdr:col>
      <xdr:colOff>79375</xdr:colOff>
      <xdr:row>58</xdr:row>
      <xdr:rowOff>37991</xdr:rowOff>
    </xdr:to>
    <xdr:sp macro="" textlink="">
      <xdr:nvSpPr>
        <xdr:cNvPr id="372" name="円/楕円 371"/>
        <xdr:cNvSpPr/>
      </xdr:nvSpPr>
      <xdr:spPr>
        <a:xfrm>
          <a:off x="9588500" y="98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29118</xdr:rowOff>
    </xdr:from>
    <xdr:ext cx="469744" cy="259045"/>
    <xdr:sp macro="" textlink="">
      <xdr:nvSpPr>
        <xdr:cNvPr id="373" name="テキスト ボックス 372"/>
        <xdr:cNvSpPr txBox="1"/>
      </xdr:nvSpPr>
      <xdr:spPr>
        <a:xfrm>
          <a:off x="9404427" y="997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102616</xdr:rowOff>
    </xdr:from>
    <xdr:to>
      <xdr:col>12</xdr:col>
      <xdr:colOff>561975</xdr:colOff>
      <xdr:row>58</xdr:row>
      <xdr:rowOff>32766</xdr:rowOff>
    </xdr:to>
    <xdr:sp macro="" textlink="">
      <xdr:nvSpPr>
        <xdr:cNvPr id="374" name="円/楕円 373"/>
        <xdr:cNvSpPr/>
      </xdr:nvSpPr>
      <xdr:spPr>
        <a:xfrm>
          <a:off x="8699500" y="98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23893</xdr:rowOff>
    </xdr:from>
    <xdr:ext cx="469744" cy="259045"/>
    <xdr:sp macro="" textlink="">
      <xdr:nvSpPr>
        <xdr:cNvPr id="375" name="テキスト ボックス 374"/>
        <xdr:cNvSpPr txBox="1"/>
      </xdr:nvSpPr>
      <xdr:spPr>
        <a:xfrm>
          <a:off x="8515427" y="99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118945</xdr:rowOff>
    </xdr:from>
    <xdr:to>
      <xdr:col>11</xdr:col>
      <xdr:colOff>358775</xdr:colOff>
      <xdr:row>58</xdr:row>
      <xdr:rowOff>49095</xdr:rowOff>
    </xdr:to>
    <xdr:sp macro="" textlink="">
      <xdr:nvSpPr>
        <xdr:cNvPr id="376" name="円/楕円 375"/>
        <xdr:cNvSpPr/>
      </xdr:nvSpPr>
      <xdr:spPr>
        <a:xfrm>
          <a:off x="7810500" y="98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40222</xdr:rowOff>
    </xdr:from>
    <xdr:ext cx="469744" cy="259045"/>
    <xdr:sp macro="" textlink="">
      <xdr:nvSpPr>
        <xdr:cNvPr id="377" name="テキスト ボックス 376"/>
        <xdr:cNvSpPr txBox="1"/>
      </xdr:nvSpPr>
      <xdr:spPr>
        <a:xfrm>
          <a:off x="7626427"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116549</xdr:rowOff>
    </xdr:from>
    <xdr:to>
      <xdr:col>10</xdr:col>
      <xdr:colOff>155575</xdr:colOff>
      <xdr:row>58</xdr:row>
      <xdr:rowOff>46699</xdr:rowOff>
    </xdr:to>
    <xdr:sp macro="" textlink="">
      <xdr:nvSpPr>
        <xdr:cNvPr id="378" name="円/楕円 377"/>
        <xdr:cNvSpPr/>
      </xdr:nvSpPr>
      <xdr:spPr>
        <a:xfrm>
          <a:off x="6921500" y="98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37826</xdr:rowOff>
    </xdr:from>
    <xdr:ext cx="469744" cy="259045"/>
    <xdr:sp macro="" textlink="">
      <xdr:nvSpPr>
        <xdr:cNvPr id="379" name="テキスト ボックス 378"/>
        <xdr:cNvSpPr txBox="1"/>
      </xdr:nvSpPr>
      <xdr:spPr>
        <a:xfrm>
          <a:off x="6737427" y="998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114486</xdr:rowOff>
    </xdr:from>
    <xdr:to>
      <xdr:col>15</xdr:col>
      <xdr:colOff>180975</xdr:colOff>
      <xdr:row>77</xdr:row>
      <xdr:rowOff>166171</xdr:rowOff>
    </xdr:to>
    <xdr:cxnSp macro="">
      <xdr:nvCxnSpPr>
        <xdr:cNvPr id="406" name="直線コネクタ 405"/>
        <xdr:cNvCxnSpPr/>
      </xdr:nvCxnSpPr>
      <xdr:spPr>
        <a:xfrm>
          <a:off x="9639300" y="13316136"/>
          <a:ext cx="838200" cy="5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114486</xdr:rowOff>
    </xdr:from>
    <xdr:to>
      <xdr:col>14</xdr:col>
      <xdr:colOff>28575</xdr:colOff>
      <xdr:row>77</xdr:row>
      <xdr:rowOff>170058</xdr:rowOff>
    </xdr:to>
    <xdr:cxnSp macro="">
      <xdr:nvCxnSpPr>
        <xdr:cNvPr id="409" name="直線コネクタ 408"/>
        <xdr:cNvCxnSpPr/>
      </xdr:nvCxnSpPr>
      <xdr:spPr>
        <a:xfrm flipV="1">
          <a:off x="8750300" y="13316136"/>
          <a:ext cx="889000" cy="5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157759</xdr:rowOff>
    </xdr:from>
    <xdr:to>
      <xdr:col>12</xdr:col>
      <xdr:colOff>511175</xdr:colOff>
      <xdr:row>77</xdr:row>
      <xdr:rowOff>170058</xdr:rowOff>
    </xdr:to>
    <xdr:cxnSp macro="">
      <xdr:nvCxnSpPr>
        <xdr:cNvPr id="412" name="直線コネクタ 411"/>
        <xdr:cNvCxnSpPr/>
      </xdr:nvCxnSpPr>
      <xdr:spPr>
        <a:xfrm>
          <a:off x="7861300" y="13359409"/>
          <a:ext cx="8890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157759</xdr:rowOff>
    </xdr:from>
    <xdr:to>
      <xdr:col>11</xdr:col>
      <xdr:colOff>307975</xdr:colOff>
      <xdr:row>77</xdr:row>
      <xdr:rowOff>158719</xdr:rowOff>
    </xdr:to>
    <xdr:cxnSp macro="">
      <xdr:nvCxnSpPr>
        <xdr:cNvPr id="415" name="直線コネクタ 414"/>
        <xdr:cNvCxnSpPr/>
      </xdr:nvCxnSpPr>
      <xdr:spPr>
        <a:xfrm flipV="1">
          <a:off x="6972300" y="1335940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115371</xdr:rowOff>
    </xdr:from>
    <xdr:to>
      <xdr:col>15</xdr:col>
      <xdr:colOff>231775</xdr:colOff>
      <xdr:row>78</xdr:row>
      <xdr:rowOff>45521</xdr:rowOff>
    </xdr:to>
    <xdr:sp macro="" textlink="">
      <xdr:nvSpPr>
        <xdr:cNvPr id="425" name="円/楕円 424"/>
        <xdr:cNvSpPr/>
      </xdr:nvSpPr>
      <xdr:spPr>
        <a:xfrm>
          <a:off x="104267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93798</xdr:rowOff>
    </xdr:from>
    <xdr:ext cx="469744" cy="259045"/>
    <xdr:sp macro="" textlink="">
      <xdr:nvSpPr>
        <xdr:cNvPr id="426" name="商工費該当値テキスト"/>
        <xdr:cNvSpPr txBox="1"/>
      </xdr:nvSpPr>
      <xdr:spPr>
        <a:xfrm>
          <a:off x="10528300" y="1329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63686</xdr:rowOff>
    </xdr:from>
    <xdr:to>
      <xdr:col>14</xdr:col>
      <xdr:colOff>79375</xdr:colOff>
      <xdr:row>77</xdr:row>
      <xdr:rowOff>165286</xdr:rowOff>
    </xdr:to>
    <xdr:sp macro="" textlink="">
      <xdr:nvSpPr>
        <xdr:cNvPr id="427" name="円/楕円 426"/>
        <xdr:cNvSpPr/>
      </xdr:nvSpPr>
      <xdr:spPr>
        <a:xfrm>
          <a:off x="9588500" y="132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156413</xdr:rowOff>
    </xdr:from>
    <xdr:ext cx="469744" cy="259045"/>
    <xdr:sp macro="" textlink="">
      <xdr:nvSpPr>
        <xdr:cNvPr id="428" name="テキスト ボックス 427"/>
        <xdr:cNvSpPr txBox="1"/>
      </xdr:nvSpPr>
      <xdr:spPr>
        <a:xfrm>
          <a:off x="9404427" y="1335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119258</xdr:rowOff>
    </xdr:from>
    <xdr:to>
      <xdr:col>12</xdr:col>
      <xdr:colOff>561975</xdr:colOff>
      <xdr:row>78</xdr:row>
      <xdr:rowOff>49408</xdr:rowOff>
    </xdr:to>
    <xdr:sp macro="" textlink="">
      <xdr:nvSpPr>
        <xdr:cNvPr id="429" name="円/楕円 428"/>
        <xdr:cNvSpPr/>
      </xdr:nvSpPr>
      <xdr:spPr>
        <a:xfrm>
          <a:off x="8699500" y="1332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40535</xdr:rowOff>
    </xdr:from>
    <xdr:ext cx="469744" cy="259045"/>
    <xdr:sp macro="" textlink="">
      <xdr:nvSpPr>
        <xdr:cNvPr id="430" name="テキスト ボックス 429"/>
        <xdr:cNvSpPr txBox="1"/>
      </xdr:nvSpPr>
      <xdr:spPr>
        <a:xfrm>
          <a:off x="8515427" y="1341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106959</xdr:rowOff>
    </xdr:from>
    <xdr:to>
      <xdr:col>11</xdr:col>
      <xdr:colOff>358775</xdr:colOff>
      <xdr:row>78</xdr:row>
      <xdr:rowOff>37109</xdr:rowOff>
    </xdr:to>
    <xdr:sp macro="" textlink="">
      <xdr:nvSpPr>
        <xdr:cNvPr id="431" name="円/楕円 430"/>
        <xdr:cNvSpPr/>
      </xdr:nvSpPr>
      <xdr:spPr>
        <a:xfrm>
          <a:off x="7810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28236</xdr:rowOff>
    </xdr:from>
    <xdr:ext cx="469744" cy="259045"/>
    <xdr:sp macro="" textlink="">
      <xdr:nvSpPr>
        <xdr:cNvPr id="432" name="テキスト ボックス 431"/>
        <xdr:cNvSpPr txBox="1"/>
      </xdr:nvSpPr>
      <xdr:spPr>
        <a:xfrm>
          <a:off x="7626427"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107919</xdr:rowOff>
    </xdr:from>
    <xdr:to>
      <xdr:col>10</xdr:col>
      <xdr:colOff>155575</xdr:colOff>
      <xdr:row>78</xdr:row>
      <xdr:rowOff>38069</xdr:rowOff>
    </xdr:to>
    <xdr:sp macro="" textlink="">
      <xdr:nvSpPr>
        <xdr:cNvPr id="433" name="円/楕円 432"/>
        <xdr:cNvSpPr/>
      </xdr:nvSpPr>
      <xdr:spPr>
        <a:xfrm>
          <a:off x="6921500" y="133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29196</xdr:rowOff>
    </xdr:from>
    <xdr:ext cx="469744" cy="259045"/>
    <xdr:sp macro="" textlink="">
      <xdr:nvSpPr>
        <xdr:cNvPr id="434" name="テキスト ボックス 433"/>
        <xdr:cNvSpPr txBox="1"/>
      </xdr:nvSpPr>
      <xdr:spPr>
        <a:xfrm>
          <a:off x="6737427" y="134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61824</xdr:rowOff>
    </xdr:from>
    <xdr:to>
      <xdr:col>15</xdr:col>
      <xdr:colOff>180975</xdr:colOff>
      <xdr:row>95</xdr:row>
      <xdr:rowOff>108344</xdr:rowOff>
    </xdr:to>
    <xdr:cxnSp macro="">
      <xdr:nvCxnSpPr>
        <xdr:cNvPr id="464" name="直線コネクタ 463"/>
        <xdr:cNvCxnSpPr/>
      </xdr:nvCxnSpPr>
      <xdr:spPr>
        <a:xfrm flipV="1">
          <a:off x="9639300" y="16349574"/>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5"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71310</xdr:rowOff>
    </xdr:from>
    <xdr:to>
      <xdr:col>14</xdr:col>
      <xdr:colOff>28575</xdr:colOff>
      <xdr:row>95</xdr:row>
      <xdr:rowOff>108344</xdr:rowOff>
    </xdr:to>
    <xdr:cxnSp macro="">
      <xdr:nvCxnSpPr>
        <xdr:cNvPr id="467" name="直線コネクタ 466"/>
        <xdr:cNvCxnSpPr/>
      </xdr:nvCxnSpPr>
      <xdr:spPr>
        <a:xfrm>
          <a:off x="8750300" y="16359060"/>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9" name="テキスト ボックス 468"/>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71310</xdr:rowOff>
    </xdr:from>
    <xdr:to>
      <xdr:col>12</xdr:col>
      <xdr:colOff>511175</xdr:colOff>
      <xdr:row>95</xdr:row>
      <xdr:rowOff>88836</xdr:rowOff>
    </xdr:to>
    <xdr:cxnSp macro="">
      <xdr:nvCxnSpPr>
        <xdr:cNvPr id="470" name="直線コネクタ 469"/>
        <xdr:cNvCxnSpPr/>
      </xdr:nvCxnSpPr>
      <xdr:spPr>
        <a:xfrm flipV="1">
          <a:off x="7861300" y="1635906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2" name="テキスト ボックス 471"/>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88836</xdr:rowOff>
    </xdr:from>
    <xdr:to>
      <xdr:col>11</xdr:col>
      <xdr:colOff>307975</xdr:colOff>
      <xdr:row>96</xdr:row>
      <xdr:rowOff>137452</xdr:rowOff>
    </xdr:to>
    <xdr:cxnSp macro="">
      <xdr:nvCxnSpPr>
        <xdr:cNvPr id="473" name="直線コネクタ 472"/>
        <xdr:cNvCxnSpPr/>
      </xdr:nvCxnSpPr>
      <xdr:spPr>
        <a:xfrm flipV="1">
          <a:off x="6972300" y="16376586"/>
          <a:ext cx="889000" cy="2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11024</xdr:rowOff>
    </xdr:from>
    <xdr:to>
      <xdr:col>15</xdr:col>
      <xdr:colOff>231775</xdr:colOff>
      <xdr:row>95</xdr:row>
      <xdr:rowOff>112624</xdr:rowOff>
    </xdr:to>
    <xdr:sp macro="" textlink="">
      <xdr:nvSpPr>
        <xdr:cNvPr id="483" name="円/楕円 482"/>
        <xdr:cNvSpPr/>
      </xdr:nvSpPr>
      <xdr:spPr>
        <a:xfrm>
          <a:off x="10426700" y="1629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33901</xdr:rowOff>
    </xdr:from>
    <xdr:ext cx="534377" cy="259045"/>
    <xdr:sp macro="" textlink="">
      <xdr:nvSpPr>
        <xdr:cNvPr id="484" name="土木費該当値テキスト"/>
        <xdr:cNvSpPr txBox="1"/>
      </xdr:nvSpPr>
      <xdr:spPr>
        <a:xfrm>
          <a:off x="10528300"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55,088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57544</xdr:rowOff>
    </xdr:from>
    <xdr:to>
      <xdr:col>14</xdr:col>
      <xdr:colOff>79375</xdr:colOff>
      <xdr:row>95</xdr:row>
      <xdr:rowOff>159144</xdr:rowOff>
    </xdr:to>
    <xdr:sp macro="" textlink="">
      <xdr:nvSpPr>
        <xdr:cNvPr id="485" name="円/楕円 484"/>
        <xdr:cNvSpPr/>
      </xdr:nvSpPr>
      <xdr:spPr>
        <a:xfrm>
          <a:off x="9588500" y="163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4221</xdr:rowOff>
    </xdr:from>
    <xdr:ext cx="534377" cy="259045"/>
    <xdr:sp macro="" textlink="">
      <xdr:nvSpPr>
        <xdr:cNvPr id="486" name="テキスト ボックス 485"/>
        <xdr:cNvSpPr txBox="1"/>
      </xdr:nvSpPr>
      <xdr:spPr>
        <a:xfrm>
          <a:off x="9372111" y="1612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20510</xdr:rowOff>
    </xdr:from>
    <xdr:to>
      <xdr:col>12</xdr:col>
      <xdr:colOff>561975</xdr:colOff>
      <xdr:row>95</xdr:row>
      <xdr:rowOff>122110</xdr:rowOff>
    </xdr:to>
    <xdr:sp macro="" textlink="">
      <xdr:nvSpPr>
        <xdr:cNvPr id="487" name="円/楕円 486"/>
        <xdr:cNvSpPr/>
      </xdr:nvSpPr>
      <xdr:spPr>
        <a:xfrm>
          <a:off x="8699500" y="163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138637</xdr:rowOff>
    </xdr:from>
    <xdr:ext cx="534377" cy="259045"/>
    <xdr:sp macro="" textlink="">
      <xdr:nvSpPr>
        <xdr:cNvPr id="488" name="テキスト ボックス 487"/>
        <xdr:cNvSpPr txBox="1"/>
      </xdr:nvSpPr>
      <xdr:spPr>
        <a:xfrm>
          <a:off x="8483111" y="1608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38036</xdr:rowOff>
    </xdr:from>
    <xdr:to>
      <xdr:col>11</xdr:col>
      <xdr:colOff>358775</xdr:colOff>
      <xdr:row>95</xdr:row>
      <xdr:rowOff>139636</xdr:rowOff>
    </xdr:to>
    <xdr:sp macro="" textlink="">
      <xdr:nvSpPr>
        <xdr:cNvPr id="489" name="円/楕円 488"/>
        <xdr:cNvSpPr/>
      </xdr:nvSpPr>
      <xdr:spPr>
        <a:xfrm>
          <a:off x="7810500" y="16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156163</xdr:rowOff>
    </xdr:from>
    <xdr:ext cx="534377" cy="259045"/>
    <xdr:sp macro="" textlink="">
      <xdr:nvSpPr>
        <xdr:cNvPr id="490" name="テキスト ボックス 489"/>
        <xdr:cNvSpPr txBox="1"/>
      </xdr:nvSpPr>
      <xdr:spPr>
        <a:xfrm>
          <a:off x="7594111" y="161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86652</xdr:rowOff>
    </xdr:from>
    <xdr:to>
      <xdr:col>10</xdr:col>
      <xdr:colOff>155575</xdr:colOff>
      <xdr:row>97</xdr:row>
      <xdr:rowOff>16802</xdr:rowOff>
    </xdr:to>
    <xdr:sp macro="" textlink="">
      <xdr:nvSpPr>
        <xdr:cNvPr id="491" name="円/楕円 490"/>
        <xdr:cNvSpPr/>
      </xdr:nvSpPr>
      <xdr:spPr>
        <a:xfrm>
          <a:off x="6921500" y="1654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7929</xdr:rowOff>
    </xdr:from>
    <xdr:ext cx="534377" cy="259045"/>
    <xdr:sp macro="" textlink="">
      <xdr:nvSpPr>
        <xdr:cNvPr id="492" name="テキスト ボックス 491"/>
        <xdr:cNvSpPr txBox="1"/>
      </xdr:nvSpPr>
      <xdr:spPr>
        <a:xfrm>
          <a:off x="6705111" y="1663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67038</xdr:rowOff>
    </xdr:from>
    <xdr:to>
      <xdr:col>23</xdr:col>
      <xdr:colOff>517525</xdr:colOff>
      <xdr:row>36</xdr:row>
      <xdr:rowOff>54465</xdr:rowOff>
    </xdr:to>
    <xdr:cxnSp macro="">
      <xdr:nvCxnSpPr>
        <xdr:cNvPr id="524" name="直線コネクタ 523"/>
        <xdr:cNvCxnSpPr/>
      </xdr:nvCxnSpPr>
      <xdr:spPr>
        <a:xfrm flipV="1">
          <a:off x="15481300" y="6067788"/>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165172</xdr:rowOff>
    </xdr:from>
    <xdr:to>
      <xdr:col>22</xdr:col>
      <xdr:colOff>365125</xdr:colOff>
      <xdr:row>36</xdr:row>
      <xdr:rowOff>54465</xdr:rowOff>
    </xdr:to>
    <xdr:cxnSp macro="">
      <xdr:nvCxnSpPr>
        <xdr:cNvPr id="527" name="直線コネクタ 526"/>
        <xdr:cNvCxnSpPr/>
      </xdr:nvCxnSpPr>
      <xdr:spPr>
        <a:xfrm>
          <a:off x="14592300" y="5651572"/>
          <a:ext cx="889000" cy="57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165172</xdr:rowOff>
    </xdr:from>
    <xdr:to>
      <xdr:col>21</xdr:col>
      <xdr:colOff>161925</xdr:colOff>
      <xdr:row>34</xdr:row>
      <xdr:rowOff>254</xdr:rowOff>
    </xdr:to>
    <xdr:cxnSp macro="">
      <xdr:nvCxnSpPr>
        <xdr:cNvPr id="530" name="直線コネクタ 529"/>
        <xdr:cNvCxnSpPr/>
      </xdr:nvCxnSpPr>
      <xdr:spPr>
        <a:xfrm flipV="1">
          <a:off x="13703300" y="5651572"/>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254</xdr:rowOff>
    </xdr:from>
    <xdr:to>
      <xdr:col>19</xdr:col>
      <xdr:colOff>644525</xdr:colOff>
      <xdr:row>36</xdr:row>
      <xdr:rowOff>46301</xdr:rowOff>
    </xdr:to>
    <xdr:cxnSp macro="">
      <xdr:nvCxnSpPr>
        <xdr:cNvPr id="533" name="直線コネクタ 532"/>
        <xdr:cNvCxnSpPr/>
      </xdr:nvCxnSpPr>
      <xdr:spPr>
        <a:xfrm flipV="1">
          <a:off x="12814300" y="5829554"/>
          <a:ext cx="889000" cy="38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5" name="テキスト ボックス 534"/>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16238</xdr:rowOff>
    </xdr:from>
    <xdr:to>
      <xdr:col>23</xdr:col>
      <xdr:colOff>568325</xdr:colOff>
      <xdr:row>35</xdr:row>
      <xdr:rowOff>117838</xdr:rowOff>
    </xdr:to>
    <xdr:sp macro="" textlink="">
      <xdr:nvSpPr>
        <xdr:cNvPr id="543" name="円/楕円 542"/>
        <xdr:cNvSpPr/>
      </xdr:nvSpPr>
      <xdr:spPr>
        <a:xfrm>
          <a:off x="16268700" y="60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39115</xdr:rowOff>
    </xdr:from>
    <xdr:ext cx="534377" cy="259045"/>
    <xdr:sp macro="" textlink="">
      <xdr:nvSpPr>
        <xdr:cNvPr id="544" name="消防費該当値テキスト"/>
        <xdr:cNvSpPr txBox="1"/>
      </xdr:nvSpPr>
      <xdr:spPr>
        <a:xfrm>
          <a:off x="16370300" y="58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3665</xdr:rowOff>
    </xdr:from>
    <xdr:to>
      <xdr:col>22</xdr:col>
      <xdr:colOff>415925</xdr:colOff>
      <xdr:row>36</xdr:row>
      <xdr:rowOff>105265</xdr:rowOff>
    </xdr:to>
    <xdr:sp macro="" textlink="">
      <xdr:nvSpPr>
        <xdr:cNvPr id="545" name="円/楕円 544"/>
        <xdr:cNvSpPr/>
      </xdr:nvSpPr>
      <xdr:spPr>
        <a:xfrm>
          <a:off x="15430500" y="6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96392</xdr:rowOff>
    </xdr:from>
    <xdr:ext cx="534377" cy="259045"/>
    <xdr:sp macro="" textlink="">
      <xdr:nvSpPr>
        <xdr:cNvPr id="546" name="テキスト ボックス 545"/>
        <xdr:cNvSpPr txBox="1"/>
      </xdr:nvSpPr>
      <xdr:spPr>
        <a:xfrm>
          <a:off x="15214111" y="626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11,422</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114372</xdr:rowOff>
    </xdr:from>
    <xdr:to>
      <xdr:col>21</xdr:col>
      <xdr:colOff>212725</xdr:colOff>
      <xdr:row>33</xdr:row>
      <xdr:rowOff>44522</xdr:rowOff>
    </xdr:to>
    <xdr:sp macro="" textlink="">
      <xdr:nvSpPr>
        <xdr:cNvPr id="547" name="円/楕円 546"/>
        <xdr:cNvSpPr/>
      </xdr:nvSpPr>
      <xdr:spPr>
        <a:xfrm>
          <a:off x="14541500" y="560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61049</xdr:rowOff>
    </xdr:from>
    <xdr:ext cx="534377" cy="259045"/>
    <xdr:sp macro="" textlink="">
      <xdr:nvSpPr>
        <xdr:cNvPr id="548" name="テキスト ボックス 547"/>
        <xdr:cNvSpPr txBox="1"/>
      </xdr:nvSpPr>
      <xdr:spPr>
        <a:xfrm>
          <a:off x="14325111" y="53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14,944</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120904</xdr:rowOff>
    </xdr:from>
    <xdr:to>
      <xdr:col>20</xdr:col>
      <xdr:colOff>9525</xdr:colOff>
      <xdr:row>34</xdr:row>
      <xdr:rowOff>51054</xdr:rowOff>
    </xdr:to>
    <xdr:sp macro="" textlink="">
      <xdr:nvSpPr>
        <xdr:cNvPr id="549" name="円/楕円 548"/>
        <xdr:cNvSpPr/>
      </xdr:nvSpPr>
      <xdr:spPr>
        <a:xfrm>
          <a:off x="13652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67581</xdr:rowOff>
    </xdr:from>
    <xdr:ext cx="534377" cy="259045"/>
    <xdr:sp macro="" textlink="">
      <xdr:nvSpPr>
        <xdr:cNvPr id="550" name="テキスト ボックス 549"/>
        <xdr:cNvSpPr txBox="1"/>
      </xdr:nvSpPr>
      <xdr:spPr>
        <a:xfrm>
          <a:off x="13436111" y="55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166951</xdr:rowOff>
    </xdr:from>
    <xdr:to>
      <xdr:col>18</xdr:col>
      <xdr:colOff>492125</xdr:colOff>
      <xdr:row>36</xdr:row>
      <xdr:rowOff>97101</xdr:rowOff>
    </xdr:to>
    <xdr:sp macro="" textlink="">
      <xdr:nvSpPr>
        <xdr:cNvPr id="551" name="円/楕円 550"/>
        <xdr:cNvSpPr/>
      </xdr:nvSpPr>
      <xdr:spPr>
        <a:xfrm>
          <a:off x="12763500" y="61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88228</xdr:rowOff>
    </xdr:from>
    <xdr:ext cx="534377" cy="259045"/>
    <xdr:sp macro="" textlink="">
      <xdr:nvSpPr>
        <xdr:cNvPr id="552" name="テキスト ボックス 551"/>
        <xdr:cNvSpPr txBox="1"/>
      </xdr:nvSpPr>
      <xdr:spPr>
        <a:xfrm>
          <a:off x="12547111" y="62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97226</xdr:rowOff>
    </xdr:from>
    <xdr:to>
      <xdr:col>23</xdr:col>
      <xdr:colOff>517525</xdr:colOff>
      <xdr:row>57</xdr:row>
      <xdr:rowOff>151885</xdr:rowOff>
    </xdr:to>
    <xdr:cxnSp macro="">
      <xdr:nvCxnSpPr>
        <xdr:cNvPr id="580" name="直線コネクタ 579"/>
        <xdr:cNvCxnSpPr/>
      </xdr:nvCxnSpPr>
      <xdr:spPr>
        <a:xfrm flipV="1">
          <a:off x="15481300" y="9698426"/>
          <a:ext cx="838200" cy="22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151885</xdr:rowOff>
    </xdr:from>
    <xdr:to>
      <xdr:col>22</xdr:col>
      <xdr:colOff>365125</xdr:colOff>
      <xdr:row>57</xdr:row>
      <xdr:rowOff>160731</xdr:rowOff>
    </xdr:to>
    <xdr:cxnSp macro="">
      <xdr:nvCxnSpPr>
        <xdr:cNvPr id="583" name="直線コネクタ 582"/>
        <xdr:cNvCxnSpPr/>
      </xdr:nvCxnSpPr>
      <xdr:spPr>
        <a:xfrm flipV="1">
          <a:off x="14592300" y="9924535"/>
          <a:ext cx="889000" cy="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148958</xdr:rowOff>
    </xdr:from>
    <xdr:to>
      <xdr:col>21</xdr:col>
      <xdr:colOff>161925</xdr:colOff>
      <xdr:row>57</xdr:row>
      <xdr:rowOff>160731</xdr:rowOff>
    </xdr:to>
    <xdr:cxnSp macro="">
      <xdr:nvCxnSpPr>
        <xdr:cNvPr id="586" name="直線コネクタ 585"/>
        <xdr:cNvCxnSpPr/>
      </xdr:nvCxnSpPr>
      <xdr:spPr>
        <a:xfrm>
          <a:off x="13703300" y="9921608"/>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148958</xdr:rowOff>
    </xdr:from>
    <xdr:to>
      <xdr:col>19</xdr:col>
      <xdr:colOff>644525</xdr:colOff>
      <xdr:row>58</xdr:row>
      <xdr:rowOff>20508</xdr:rowOff>
    </xdr:to>
    <xdr:cxnSp macro="">
      <xdr:nvCxnSpPr>
        <xdr:cNvPr id="589" name="直線コネクタ 588"/>
        <xdr:cNvCxnSpPr/>
      </xdr:nvCxnSpPr>
      <xdr:spPr>
        <a:xfrm flipV="1">
          <a:off x="12814300" y="9921608"/>
          <a:ext cx="889000" cy="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14934</xdr:rowOff>
    </xdr:from>
    <xdr:ext cx="534377" cy="259045"/>
    <xdr:sp macro="" textlink="">
      <xdr:nvSpPr>
        <xdr:cNvPr id="593" name="テキスト ボックス 592"/>
        <xdr:cNvSpPr txBox="1"/>
      </xdr:nvSpPr>
      <xdr:spPr>
        <a:xfrm>
          <a:off x="12547111" y="94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46426</xdr:rowOff>
    </xdr:from>
    <xdr:to>
      <xdr:col>23</xdr:col>
      <xdr:colOff>568325</xdr:colOff>
      <xdr:row>56</xdr:row>
      <xdr:rowOff>148026</xdr:rowOff>
    </xdr:to>
    <xdr:sp macro="" textlink="">
      <xdr:nvSpPr>
        <xdr:cNvPr id="599" name="円/楕円 598"/>
        <xdr:cNvSpPr/>
      </xdr:nvSpPr>
      <xdr:spPr>
        <a:xfrm>
          <a:off x="16268700" y="964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24853</xdr:rowOff>
    </xdr:from>
    <xdr:ext cx="534377" cy="259045"/>
    <xdr:sp macro="" textlink="">
      <xdr:nvSpPr>
        <xdr:cNvPr id="600" name="教育費該当値テキスト"/>
        <xdr:cNvSpPr txBox="1"/>
      </xdr:nvSpPr>
      <xdr:spPr>
        <a:xfrm>
          <a:off x="16370300" y="962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36,858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101085</xdr:rowOff>
    </xdr:from>
    <xdr:to>
      <xdr:col>22</xdr:col>
      <xdr:colOff>415925</xdr:colOff>
      <xdr:row>58</xdr:row>
      <xdr:rowOff>31235</xdr:rowOff>
    </xdr:to>
    <xdr:sp macro="" textlink="">
      <xdr:nvSpPr>
        <xdr:cNvPr id="601" name="円/楕円 600"/>
        <xdr:cNvSpPr/>
      </xdr:nvSpPr>
      <xdr:spPr>
        <a:xfrm>
          <a:off x="15430500" y="98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22362</xdr:rowOff>
    </xdr:from>
    <xdr:ext cx="534377" cy="259045"/>
    <xdr:sp macro="" textlink="">
      <xdr:nvSpPr>
        <xdr:cNvPr id="602" name="テキスト ボックス 601"/>
        <xdr:cNvSpPr txBox="1"/>
      </xdr:nvSpPr>
      <xdr:spPr>
        <a:xfrm>
          <a:off x="15214111" y="996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109931</xdr:rowOff>
    </xdr:from>
    <xdr:to>
      <xdr:col>21</xdr:col>
      <xdr:colOff>212725</xdr:colOff>
      <xdr:row>58</xdr:row>
      <xdr:rowOff>40081</xdr:rowOff>
    </xdr:to>
    <xdr:sp macro="" textlink="">
      <xdr:nvSpPr>
        <xdr:cNvPr id="603" name="円/楕円 602"/>
        <xdr:cNvSpPr/>
      </xdr:nvSpPr>
      <xdr:spPr>
        <a:xfrm>
          <a:off x="14541500" y="98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31208</xdr:rowOff>
    </xdr:from>
    <xdr:ext cx="534377" cy="259045"/>
    <xdr:sp macro="" textlink="">
      <xdr:nvSpPr>
        <xdr:cNvPr id="604" name="テキスト ボックス 603"/>
        <xdr:cNvSpPr txBox="1"/>
      </xdr:nvSpPr>
      <xdr:spPr>
        <a:xfrm>
          <a:off x="14325111" y="99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98158</xdr:rowOff>
    </xdr:from>
    <xdr:to>
      <xdr:col>20</xdr:col>
      <xdr:colOff>9525</xdr:colOff>
      <xdr:row>58</xdr:row>
      <xdr:rowOff>28308</xdr:rowOff>
    </xdr:to>
    <xdr:sp macro="" textlink="">
      <xdr:nvSpPr>
        <xdr:cNvPr id="605" name="円/楕円 604"/>
        <xdr:cNvSpPr/>
      </xdr:nvSpPr>
      <xdr:spPr>
        <a:xfrm>
          <a:off x="13652500" y="98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19435</xdr:rowOff>
    </xdr:from>
    <xdr:ext cx="534377" cy="259045"/>
    <xdr:sp macro="" textlink="">
      <xdr:nvSpPr>
        <xdr:cNvPr id="606" name="テキスト ボックス 605"/>
        <xdr:cNvSpPr txBox="1"/>
      </xdr:nvSpPr>
      <xdr:spPr>
        <a:xfrm>
          <a:off x="13436111" y="99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141158</xdr:rowOff>
    </xdr:from>
    <xdr:to>
      <xdr:col>18</xdr:col>
      <xdr:colOff>492125</xdr:colOff>
      <xdr:row>58</xdr:row>
      <xdr:rowOff>71308</xdr:rowOff>
    </xdr:to>
    <xdr:sp macro="" textlink="">
      <xdr:nvSpPr>
        <xdr:cNvPr id="607" name="円/楕円 606"/>
        <xdr:cNvSpPr/>
      </xdr:nvSpPr>
      <xdr:spPr>
        <a:xfrm>
          <a:off x="12763500" y="99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62435</xdr:rowOff>
    </xdr:from>
    <xdr:ext cx="534377" cy="259045"/>
    <xdr:sp macro="" textlink="">
      <xdr:nvSpPr>
        <xdr:cNvPr id="608" name="テキスト ボックス 607"/>
        <xdr:cNvSpPr txBox="1"/>
      </xdr:nvSpPr>
      <xdr:spPr>
        <a:xfrm>
          <a:off x="12547111" y="1000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98095</xdr:rowOff>
    </xdr:from>
    <xdr:to>
      <xdr:col>23</xdr:col>
      <xdr:colOff>517525</xdr:colOff>
      <xdr:row>79</xdr:row>
      <xdr:rowOff>98879</xdr:rowOff>
    </xdr:to>
    <xdr:cxnSp macro="">
      <xdr:nvCxnSpPr>
        <xdr:cNvPr id="639" name="直線コネクタ 638"/>
        <xdr:cNvCxnSpPr/>
      </xdr:nvCxnSpPr>
      <xdr:spPr>
        <a:xfrm>
          <a:off x="15481300" y="13642645"/>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96038</xdr:rowOff>
    </xdr:from>
    <xdr:to>
      <xdr:col>22</xdr:col>
      <xdr:colOff>365125</xdr:colOff>
      <xdr:row>79</xdr:row>
      <xdr:rowOff>98095</xdr:rowOff>
    </xdr:to>
    <xdr:cxnSp macro="">
      <xdr:nvCxnSpPr>
        <xdr:cNvPr id="642" name="直線コネクタ 641"/>
        <xdr:cNvCxnSpPr/>
      </xdr:nvCxnSpPr>
      <xdr:spPr>
        <a:xfrm>
          <a:off x="14592300" y="1364058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63543</xdr:rowOff>
    </xdr:from>
    <xdr:to>
      <xdr:col>21</xdr:col>
      <xdr:colOff>161925</xdr:colOff>
      <xdr:row>79</xdr:row>
      <xdr:rowOff>96038</xdr:rowOff>
    </xdr:to>
    <xdr:cxnSp macro="">
      <xdr:nvCxnSpPr>
        <xdr:cNvPr id="645" name="直線コネクタ 644"/>
        <xdr:cNvCxnSpPr/>
      </xdr:nvCxnSpPr>
      <xdr:spPr>
        <a:xfrm>
          <a:off x="13703300" y="13608093"/>
          <a:ext cx="889000" cy="3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63543</xdr:rowOff>
    </xdr:from>
    <xdr:to>
      <xdr:col>19</xdr:col>
      <xdr:colOff>644525</xdr:colOff>
      <xdr:row>79</xdr:row>
      <xdr:rowOff>85195</xdr:rowOff>
    </xdr:to>
    <xdr:cxnSp macro="">
      <xdr:nvCxnSpPr>
        <xdr:cNvPr id="648" name="直線コネクタ 647"/>
        <xdr:cNvCxnSpPr/>
      </xdr:nvCxnSpPr>
      <xdr:spPr>
        <a:xfrm flipV="1">
          <a:off x="12814300" y="13608093"/>
          <a:ext cx="8890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50" name="テキスト ボックス 649"/>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59"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47295</xdr:rowOff>
    </xdr:from>
    <xdr:to>
      <xdr:col>22</xdr:col>
      <xdr:colOff>415925</xdr:colOff>
      <xdr:row>79</xdr:row>
      <xdr:rowOff>148895</xdr:rowOff>
    </xdr:to>
    <xdr:sp macro="" textlink="">
      <xdr:nvSpPr>
        <xdr:cNvPr id="660" name="円/楕円 659"/>
        <xdr:cNvSpPr/>
      </xdr:nvSpPr>
      <xdr:spPr>
        <a:xfrm>
          <a:off x="15430500" y="135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140022</xdr:rowOff>
    </xdr:from>
    <xdr:ext cx="313932" cy="259045"/>
    <xdr:sp macro="" textlink="">
      <xdr:nvSpPr>
        <xdr:cNvPr id="661" name="テキスト ボックス 660"/>
        <xdr:cNvSpPr txBox="1"/>
      </xdr:nvSpPr>
      <xdr:spPr>
        <a:xfrm>
          <a:off x="15324333" y="13684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45238</xdr:rowOff>
    </xdr:from>
    <xdr:to>
      <xdr:col>21</xdr:col>
      <xdr:colOff>212725</xdr:colOff>
      <xdr:row>79</xdr:row>
      <xdr:rowOff>146838</xdr:rowOff>
    </xdr:to>
    <xdr:sp macro="" textlink="">
      <xdr:nvSpPr>
        <xdr:cNvPr id="662" name="円/楕円 661"/>
        <xdr:cNvSpPr/>
      </xdr:nvSpPr>
      <xdr:spPr>
        <a:xfrm>
          <a:off x="14541500" y="13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137965</xdr:rowOff>
    </xdr:from>
    <xdr:ext cx="313932" cy="259045"/>
    <xdr:sp macro="" textlink="">
      <xdr:nvSpPr>
        <xdr:cNvPr id="663" name="テキスト ボックス 662"/>
        <xdr:cNvSpPr txBox="1"/>
      </xdr:nvSpPr>
      <xdr:spPr>
        <a:xfrm>
          <a:off x="14435333" y="13682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12743</xdr:rowOff>
    </xdr:from>
    <xdr:to>
      <xdr:col>20</xdr:col>
      <xdr:colOff>9525</xdr:colOff>
      <xdr:row>79</xdr:row>
      <xdr:rowOff>114343</xdr:rowOff>
    </xdr:to>
    <xdr:sp macro="" textlink="">
      <xdr:nvSpPr>
        <xdr:cNvPr id="664" name="円/楕円 663"/>
        <xdr:cNvSpPr/>
      </xdr:nvSpPr>
      <xdr:spPr>
        <a:xfrm>
          <a:off x="13652500" y="135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130870</xdr:rowOff>
    </xdr:from>
    <xdr:ext cx="469744" cy="259045"/>
    <xdr:sp macro="" textlink="">
      <xdr:nvSpPr>
        <xdr:cNvPr id="665" name="テキスト ボックス 664"/>
        <xdr:cNvSpPr txBox="1"/>
      </xdr:nvSpPr>
      <xdr:spPr>
        <a:xfrm>
          <a:off x="13468427" y="1333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34395</xdr:rowOff>
    </xdr:from>
    <xdr:to>
      <xdr:col>18</xdr:col>
      <xdr:colOff>492125</xdr:colOff>
      <xdr:row>79</xdr:row>
      <xdr:rowOff>135995</xdr:rowOff>
    </xdr:to>
    <xdr:sp macro="" textlink="">
      <xdr:nvSpPr>
        <xdr:cNvPr id="666" name="円/楕円 665"/>
        <xdr:cNvSpPr/>
      </xdr:nvSpPr>
      <xdr:spPr>
        <a:xfrm>
          <a:off x="12763500" y="135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127122</xdr:rowOff>
    </xdr:from>
    <xdr:ext cx="378565" cy="259045"/>
    <xdr:sp macro="" textlink="">
      <xdr:nvSpPr>
        <xdr:cNvPr id="667" name="テキスト ボックス 666"/>
        <xdr:cNvSpPr txBox="1"/>
      </xdr:nvSpPr>
      <xdr:spPr>
        <a:xfrm>
          <a:off x="12625017" y="1367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30984</xdr:rowOff>
    </xdr:from>
    <xdr:to>
      <xdr:col>23</xdr:col>
      <xdr:colOff>517525</xdr:colOff>
      <xdr:row>93</xdr:row>
      <xdr:rowOff>57207</xdr:rowOff>
    </xdr:to>
    <xdr:cxnSp macro="">
      <xdr:nvCxnSpPr>
        <xdr:cNvPr id="699" name="直線コネクタ 698"/>
        <xdr:cNvCxnSpPr/>
      </xdr:nvCxnSpPr>
      <xdr:spPr>
        <a:xfrm>
          <a:off x="15481300" y="15975834"/>
          <a:ext cx="8382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30984</xdr:rowOff>
    </xdr:from>
    <xdr:to>
      <xdr:col>22</xdr:col>
      <xdr:colOff>365125</xdr:colOff>
      <xdr:row>93</xdr:row>
      <xdr:rowOff>85782</xdr:rowOff>
    </xdr:to>
    <xdr:cxnSp macro="">
      <xdr:nvCxnSpPr>
        <xdr:cNvPr id="702" name="直線コネクタ 701"/>
        <xdr:cNvCxnSpPr/>
      </xdr:nvCxnSpPr>
      <xdr:spPr>
        <a:xfrm flipV="1">
          <a:off x="14592300" y="15975834"/>
          <a:ext cx="8890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4" name="テキスト ボックス 703"/>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85782</xdr:rowOff>
    </xdr:from>
    <xdr:to>
      <xdr:col>21</xdr:col>
      <xdr:colOff>161925</xdr:colOff>
      <xdr:row>93</xdr:row>
      <xdr:rowOff>139178</xdr:rowOff>
    </xdr:to>
    <xdr:cxnSp macro="">
      <xdr:nvCxnSpPr>
        <xdr:cNvPr id="705" name="直線コネクタ 704"/>
        <xdr:cNvCxnSpPr/>
      </xdr:nvCxnSpPr>
      <xdr:spPr>
        <a:xfrm flipV="1">
          <a:off x="13703300" y="16030632"/>
          <a:ext cx="889000" cy="5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7" name="テキスト ボックス 706"/>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118408</xdr:rowOff>
    </xdr:from>
    <xdr:to>
      <xdr:col>19</xdr:col>
      <xdr:colOff>644525</xdr:colOff>
      <xdr:row>93</xdr:row>
      <xdr:rowOff>139178</xdr:rowOff>
    </xdr:to>
    <xdr:cxnSp macro="">
      <xdr:nvCxnSpPr>
        <xdr:cNvPr id="708" name="直線コネクタ 707"/>
        <xdr:cNvCxnSpPr/>
      </xdr:nvCxnSpPr>
      <xdr:spPr>
        <a:xfrm>
          <a:off x="12814300" y="16063258"/>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10" name="テキスト ボックス 709"/>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2" name="テキスト ボックス 711"/>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6407</xdr:rowOff>
    </xdr:from>
    <xdr:to>
      <xdr:col>23</xdr:col>
      <xdr:colOff>568325</xdr:colOff>
      <xdr:row>93</xdr:row>
      <xdr:rowOff>108007</xdr:rowOff>
    </xdr:to>
    <xdr:sp macro="" textlink="">
      <xdr:nvSpPr>
        <xdr:cNvPr id="718" name="円/楕円 717"/>
        <xdr:cNvSpPr/>
      </xdr:nvSpPr>
      <xdr:spPr>
        <a:xfrm>
          <a:off x="16268700" y="159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29284</xdr:rowOff>
    </xdr:from>
    <xdr:ext cx="534377" cy="259045"/>
    <xdr:sp macro="" textlink="">
      <xdr:nvSpPr>
        <xdr:cNvPr id="719" name="公債費該当値テキスト"/>
        <xdr:cNvSpPr txBox="1"/>
      </xdr:nvSpPr>
      <xdr:spPr>
        <a:xfrm>
          <a:off x="16370300" y="158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42,776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151634</xdr:rowOff>
    </xdr:from>
    <xdr:to>
      <xdr:col>22</xdr:col>
      <xdr:colOff>415925</xdr:colOff>
      <xdr:row>93</xdr:row>
      <xdr:rowOff>81784</xdr:rowOff>
    </xdr:to>
    <xdr:sp macro="" textlink="">
      <xdr:nvSpPr>
        <xdr:cNvPr id="720" name="円/楕円 719"/>
        <xdr:cNvSpPr/>
      </xdr:nvSpPr>
      <xdr:spPr>
        <a:xfrm>
          <a:off x="15430500" y="159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98311</xdr:rowOff>
    </xdr:from>
    <xdr:ext cx="534377" cy="259045"/>
    <xdr:sp macro="" textlink="">
      <xdr:nvSpPr>
        <xdr:cNvPr id="721" name="テキスト ボックス 720"/>
        <xdr:cNvSpPr txBox="1"/>
      </xdr:nvSpPr>
      <xdr:spPr>
        <a:xfrm>
          <a:off x="15214111" y="157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34982</xdr:rowOff>
    </xdr:from>
    <xdr:to>
      <xdr:col>21</xdr:col>
      <xdr:colOff>212725</xdr:colOff>
      <xdr:row>93</xdr:row>
      <xdr:rowOff>136582</xdr:rowOff>
    </xdr:to>
    <xdr:sp macro="" textlink="">
      <xdr:nvSpPr>
        <xdr:cNvPr id="722" name="円/楕円 721"/>
        <xdr:cNvSpPr/>
      </xdr:nvSpPr>
      <xdr:spPr>
        <a:xfrm>
          <a:off x="14541500" y="159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153109</xdr:rowOff>
    </xdr:from>
    <xdr:ext cx="534377" cy="259045"/>
    <xdr:sp macro="" textlink="">
      <xdr:nvSpPr>
        <xdr:cNvPr id="723" name="テキスト ボックス 722"/>
        <xdr:cNvSpPr txBox="1"/>
      </xdr:nvSpPr>
      <xdr:spPr>
        <a:xfrm>
          <a:off x="14325111" y="1575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88378</xdr:rowOff>
    </xdr:from>
    <xdr:to>
      <xdr:col>20</xdr:col>
      <xdr:colOff>9525</xdr:colOff>
      <xdr:row>94</xdr:row>
      <xdr:rowOff>18528</xdr:rowOff>
    </xdr:to>
    <xdr:sp macro="" textlink="">
      <xdr:nvSpPr>
        <xdr:cNvPr id="724" name="円/楕円 723"/>
        <xdr:cNvSpPr/>
      </xdr:nvSpPr>
      <xdr:spPr>
        <a:xfrm>
          <a:off x="13652500" y="160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9655</xdr:rowOff>
    </xdr:from>
    <xdr:ext cx="534377" cy="259045"/>
    <xdr:sp macro="" textlink="">
      <xdr:nvSpPr>
        <xdr:cNvPr id="725" name="テキスト ボックス 724"/>
        <xdr:cNvSpPr txBox="1"/>
      </xdr:nvSpPr>
      <xdr:spPr>
        <a:xfrm>
          <a:off x="13436111" y="1612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67608</xdr:rowOff>
    </xdr:from>
    <xdr:to>
      <xdr:col>18</xdr:col>
      <xdr:colOff>492125</xdr:colOff>
      <xdr:row>93</xdr:row>
      <xdr:rowOff>169208</xdr:rowOff>
    </xdr:to>
    <xdr:sp macro="" textlink="">
      <xdr:nvSpPr>
        <xdr:cNvPr id="726" name="円/楕円 725"/>
        <xdr:cNvSpPr/>
      </xdr:nvSpPr>
      <xdr:spPr>
        <a:xfrm>
          <a:off x="12763500" y="160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160335</xdr:rowOff>
    </xdr:from>
    <xdr:ext cx="534377" cy="259045"/>
    <xdr:sp macro="" textlink="">
      <xdr:nvSpPr>
        <xdr:cNvPr id="727" name="テキスト ボックス 726"/>
        <xdr:cNvSpPr txBox="1"/>
      </xdr:nvSpPr>
      <xdr:spPr>
        <a:xfrm>
          <a:off x="12547111" y="1610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総務費については住民一人当たり</a:t>
          </a:r>
          <a:r>
            <a:rPr kumimoji="1" lang="ja-JP" altLang="en-US" sz="1300">
              <a:solidFill>
                <a:schemeClr val="dk1"/>
              </a:solidFill>
              <a:effectLst/>
              <a:latin typeface="+mn-lt"/>
              <a:ea typeface="+mn-ea"/>
              <a:cs typeface="+mn-cs"/>
            </a:rPr>
            <a:t>４３，８６４</a:t>
          </a:r>
          <a:r>
            <a:rPr kumimoji="1" lang="ja-JP" altLang="ja-JP" sz="1300">
              <a:solidFill>
                <a:schemeClr val="dk1"/>
              </a:solidFill>
              <a:effectLst/>
              <a:latin typeface="+mn-lt"/>
              <a:ea typeface="+mn-ea"/>
              <a:cs typeface="+mn-cs"/>
            </a:rPr>
            <a:t>円と</a:t>
          </a:r>
          <a:r>
            <a:rPr kumimoji="1" lang="ja-JP" altLang="en-US" sz="1300">
              <a:solidFill>
                <a:schemeClr val="dk1"/>
              </a:solidFill>
              <a:effectLst/>
              <a:latin typeface="+mn-lt"/>
              <a:ea typeface="+mn-ea"/>
              <a:cs typeface="+mn-cs"/>
            </a:rPr>
            <a:t>であり、特別土地保有税（約５４億円）を財政調整基金に積み立てたため、前年より増加している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民生費は住民一人当たり</a:t>
          </a:r>
          <a:r>
            <a:rPr kumimoji="1" lang="ja-JP" altLang="en-US" sz="1300">
              <a:solidFill>
                <a:schemeClr val="dk1"/>
              </a:solidFill>
              <a:effectLst/>
              <a:latin typeface="+mn-lt"/>
              <a:ea typeface="+mn-ea"/>
              <a:cs typeface="+mn-cs"/>
            </a:rPr>
            <a:t>１７５，９５１</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であり、新たに創設された年金者等支援給付金の皆増、こども医療費の対象を中学生までにしたことによる増、</a:t>
          </a:r>
          <a:r>
            <a:rPr kumimoji="1" lang="ja-JP" altLang="ja-JP" sz="1300">
              <a:solidFill>
                <a:schemeClr val="dk1"/>
              </a:solidFill>
              <a:effectLst/>
              <a:latin typeface="+mn-lt"/>
              <a:ea typeface="+mn-ea"/>
              <a:cs typeface="+mn-cs"/>
            </a:rPr>
            <a:t>介護、後期高齢の各特別会計への繰出金</a:t>
          </a:r>
          <a:r>
            <a:rPr kumimoji="1" lang="ja-JP" altLang="en-US" sz="1300">
              <a:solidFill>
                <a:schemeClr val="dk1"/>
              </a:solidFill>
              <a:effectLst/>
              <a:latin typeface="+mn-lt"/>
              <a:ea typeface="+mn-ea"/>
              <a:cs typeface="+mn-cs"/>
            </a:rPr>
            <a:t>の増等により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前年より</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ている。</a:t>
          </a:r>
          <a:endParaRPr lang="ja-JP" altLang="ja-JP" sz="1300">
            <a:effectLst/>
          </a:endParaRPr>
        </a:p>
        <a:p>
          <a:r>
            <a:rPr kumimoji="1" lang="ja-JP" altLang="ja-JP" sz="1300">
              <a:solidFill>
                <a:schemeClr val="dk1"/>
              </a:solidFill>
              <a:effectLst/>
              <a:latin typeface="+mn-lt"/>
              <a:ea typeface="+mn-ea"/>
              <a:cs typeface="+mn-cs"/>
            </a:rPr>
            <a:t>　衛生費については住民一人当たり</a:t>
          </a:r>
          <a:r>
            <a:rPr kumimoji="1" lang="ja-JP" altLang="en-US" sz="1300">
              <a:solidFill>
                <a:schemeClr val="dk1"/>
              </a:solidFill>
              <a:effectLst/>
              <a:latin typeface="+mn-lt"/>
              <a:ea typeface="+mn-ea"/>
              <a:cs typeface="+mn-cs"/>
            </a:rPr>
            <a:t>２７，７７１</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であり、西保健センターの整備事業で増となったものの、汚泥再生処理センター整備事業の減、青岸エネルギーセンター基幹改良整備事業の皆減等により前年より減となっている。</a:t>
          </a:r>
          <a:endParaRPr lang="ja-JP" altLang="ja-JP" sz="1300">
            <a:effectLst/>
          </a:endParaRPr>
        </a:p>
        <a:p>
          <a:r>
            <a:rPr kumimoji="1" lang="ja-JP" altLang="ja-JP" sz="1300">
              <a:solidFill>
                <a:schemeClr val="dk1"/>
              </a:solidFill>
              <a:effectLst/>
              <a:latin typeface="+mn-lt"/>
              <a:ea typeface="+mn-ea"/>
              <a:cs typeface="+mn-cs"/>
            </a:rPr>
            <a:t>　議会費は住民一人当たり</a:t>
          </a:r>
          <a:r>
            <a:rPr kumimoji="1" lang="ja-JP" altLang="en-US" sz="1300">
              <a:solidFill>
                <a:schemeClr val="dk1"/>
              </a:solidFill>
              <a:effectLst/>
              <a:latin typeface="+mn-lt"/>
              <a:ea typeface="+mn-ea"/>
              <a:cs typeface="+mn-cs"/>
            </a:rPr>
            <a:t>２，２７６</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であり、市議会議員共済給付負担金の減により、前年より減となっている。</a:t>
          </a:r>
          <a:r>
            <a:rPr kumimoji="1" lang="ja-JP" altLang="ja-JP" sz="1300">
              <a:solidFill>
                <a:schemeClr val="dk1"/>
              </a:solidFill>
              <a:effectLst/>
              <a:latin typeface="+mn-lt"/>
              <a:ea typeface="+mn-ea"/>
              <a:cs typeface="+mn-cs"/>
            </a:rPr>
            <a:t>労働費は５６</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であり、</a:t>
          </a:r>
          <a:r>
            <a:rPr kumimoji="1" lang="ja-JP" altLang="ja-JP" sz="1300">
              <a:solidFill>
                <a:schemeClr val="dk1"/>
              </a:solidFill>
              <a:effectLst/>
              <a:latin typeface="+mn-lt"/>
              <a:ea typeface="+mn-ea"/>
              <a:cs typeface="+mn-cs"/>
            </a:rPr>
            <a:t>勤労者総合センターの</a:t>
          </a:r>
          <a:r>
            <a:rPr kumimoji="1" lang="ja-JP" altLang="en-US" sz="1300">
              <a:solidFill>
                <a:schemeClr val="dk1"/>
              </a:solidFill>
              <a:effectLst/>
              <a:latin typeface="+mn-lt"/>
              <a:ea typeface="+mn-ea"/>
              <a:cs typeface="+mn-cs"/>
            </a:rPr>
            <a:t>管理事業の増等により、前年より増となっている。</a:t>
          </a:r>
          <a:endParaRPr lang="ja-JP" altLang="ja-JP" sz="1300">
            <a:effectLst/>
          </a:endParaRPr>
        </a:p>
        <a:p>
          <a:r>
            <a:rPr kumimoji="1" lang="ja-JP" altLang="ja-JP" sz="1300">
              <a:solidFill>
                <a:schemeClr val="dk1"/>
              </a:solidFill>
              <a:effectLst/>
              <a:latin typeface="+mn-lt"/>
              <a:ea typeface="+mn-ea"/>
              <a:cs typeface="+mn-cs"/>
            </a:rPr>
            <a:t>　商工費は住民一人当たり</a:t>
          </a:r>
          <a:r>
            <a:rPr kumimoji="1" lang="ja-JP" altLang="en-US" sz="1300">
              <a:solidFill>
                <a:schemeClr val="dk1"/>
              </a:solidFill>
              <a:effectLst/>
              <a:latin typeface="+mn-lt"/>
              <a:ea typeface="+mn-ea"/>
              <a:cs typeface="+mn-cs"/>
            </a:rPr>
            <a:t>６，３４２</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であり、地域振興交付金事業（プレミアム商品券）、南別館改修工事、歴史資料館展示委託の皆減等により、前年より減となっている</a:t>
          </a:r>
          <a:r>
            <a:rPr kumimoji="1" lang="ja-JP" altLang="ja-JP" sz="1300">
              <a:solidFill>
                <a:schemeClr val="dk1"/>
              </a:solidFill>
              <a:effectLst/>
              <a:latin typeface="+mn-lt"/>
              <a:ea typeface="+mn-ea"/>
              <a:cs typeface="+mn-cs"/>
            </a:rPr>
            <a:t>。土木費は住民一人当たり</a:t>
          </a:r>
          <a:r>
            <a:rPr kumimoji="1" lang="ja-JP" altLang="en-US" sz="1300">
              <a:solidFill>
                <a:schemeClr val="dk1"/>
              </a:solidFill>
              <a:effectLst/>
              <a:latin typeface="+mn-lt"/>
              <a:ea typeface="+mn-ea"/>
              <a:cs typeface="+mn-cs"/>
            </a:rPr>
            <a:t>５５，０８８円であり、街路用地先行取得事業、市街地再開発事業の増等により、前年より増加している。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消防費は住民一人当たり</a:t>
          </a:r>
          <a:r>
            <a:rPr kumimoji="1" lang="ja-JP" altLang="en-US" sz="1300">
              <a:solidFill>
                <a:schemeClr val="dk1"/>
              </a:solidFill>
              <a:effectLst/>
              <a:latin typeface="+mn-lt"/>
              <a:ea typeface="+mn-ea"/>
              <a:cs typeface="+mn-cs"/>
            </a:rPr>
            <a:t>１２，３９５</a:t>
          </a:r>
          <a:r>
            <a:rPr kumimoji="1" lang="ja-JP" altLang="ja-JP" sz="1300">
              <a:solidFill>
                <a:schemeClr val="dk1"/>
              </a:solidFill>
              <a:effectLst/>
              <a:latin typeface="+mn-lt"/>
              <a:ea typeface="+mn-ea"/>
              <a:cs typeface="+mn-cs"/>
            </a:rPr>
            <a:t>円であり、</a:t>
          </a:r>
          <a:r>
            <a:rPr kumimoji="1" lang="ja-JP" altLang="en-US" sz="1300">
              <a:solidFill>
                <a:schemeClr val="dk1"/>
              </a:solidFill>
              <a:effectLst/>
              <a:latin typeface="+mn-lt"/>
              <a:ea typeface="+mn-ea"/>
              <a:cs typeface="+mn-cs"/>
            </a:rPr>
            <a:t>南分署庁舎整備、消防指令システムの皆増等により、</a:t>
          </a:r>
          <a:r>
            <a:rPr kumimoji="1" lang="ja-JP" altLang="ja-JP" sz="1300">
              <a:solidFill>
                <a:schemeClr val="dk1"/>
              </a:solidFill>
              <a:effectLst/>
              <a:latin typeface="+mn-lt"/>
              <a:ea typeface="+mn-ea"/>
              <a:cs typeface="+mn-cs"/>
            </a:rPr>
            <a:t>前年より</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となっている。教育費は住民一人当たり</a:t>
          </a:r>
          <a:r>
            <a:rPr kumimoji="1" lang="ja-JP" altLang="en-US" sz="1300">
              <a:solidFill>
                <a:schemeClr val="dk1"/>
              </a:solidFill>
              <a:effectLst/>
              <a:latin typeface="+mn-lt"/>
              <a:ea typeface="+mn-ea"/>
              <a:cs typeface="+mn-cs"/>
            </a:rPr>
            <a:t>３６，８５８</a:t>
          </a:r>
          <a:r>
            <a:rPr kumimoji="1" lang="ja-JP" altLang="ja-JP" sz="1300">
              <a:solidFill>
                <a:schemeClr val="dk1"/>
              </a:solidFill>
              <a:effectLst/>
              <a:latin typeface="+mn-lt"/>
              <a:ea typeface="+mn-ea"/>
              <a:cs typeface="+mn-cs"/>
            </a:rPr>
            <a:t>円であり、</a:t>
          </a:r>
          <a:r>
            <a:rPr kumimoji="1" lang="ja-JP" altLang="en-US" sz="1300">
              <a:solidFill>
                <a:schemeClr val="dk1"/>
              </a:solidFill>
              <a:effectLst/>
              <a:latin typeface="+mn-lt"/>
              <a:ea typeface="+mn-ea"/>
              <a:cs typeface="+mn-cs"/>
            </a:rPr>
            <a:t>伏虎義務教育学校整備事業及び学校備品購入</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増により、</a:t>
          </a:r>
          <a:r>
            <a:rPr kumimoji="1" lang="ja-JP" altLang="ja-JP" sz="1300">
              <a:solidFill>
                <a:schemeClr val="dk1"/>
              </a:solidFill>
              <a:effectLst/>
              <a:latin typeface="+mn-lt"/>
              <a:ea typeface="+mn-ea"/>
              <a:cs typeface="+mn-cs"/>
            </a:rPr>
            <a:t>前年より</a:t>
          </a:r>
          <a:r>
            <a:rPr kumimoji="1" lang="ja-JP" altLang="en-US" sz="1300">
              <a:solidFill>
                <a:schemeClr val="dk1"/>
              </a:solidFill>
              <a:effectLst/>
              <a:latin typeface="+mn-lt"/>
              <a:ea typeface="+mn-ea"/>
              <a:cs typeface="+mn-cs"/>
            </a:rPr>
            <a:t>増加している</a:t>
          </a:r>
          <a:r>
            <a:rPr kumimoji="1" lang="ja-JP" altLang="ja-JP" sz="1300">
              <a:solidFill>
                <a:schemeClr val="dk1"/>
              </a:solidFill>
              <a:effectLst/>
              <a:latin typeface="+mn-lt"/>
              <a:ea typeface="+mn-ea"/>
              <a:cs typeface="+mn-cs"/>
            </a:rPr>
            <a:t>。</a:t>
          </a:r>
          <a:endParaRPr lang="ja-JP" altLang="ja-JP" sz="13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実質</a:t>
          </a:r>
          <a:r>
            <a:rPr lang="ja-JP" altLang="en-US" sz="1300" b="0" i="0" baseline="0">
              <a:solidFill>
                <a:schemeClr val="dk1"/>
              </a:solidFill>
              <a:effectLst/>
              <a:latin typeface="+mn-lt"/>
              <a:ea typeface="+mn-ea"/>
              <a:cs typeface="+mn-cs"/>
            </a:rPr>
            <a:t>収支額は歳入において、地方交付税の減や市町村民税、株式譲渡所得割交付金の減があり、歳出においては、伏虎義務教育学校整備事業、街路用地先行取得事業の増のため、０．４７ポイントの減となった</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実質単年度収支は特別土地保有税の皆増分をほぼ財政調整基金に積み立てたため、６．１６ポイントの増加となった。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財政調整基金については、今後の大型事業に対応するための積み立てにより７．４３ポイント増加した。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和歌山県和歌山市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連結実質収支は約７８億円の黒字で連結実質赤字は生じていない。下水道事業では前年度に引き続き単年度黒字を維持し、特別会計が抱える累積赤字額は前年度から約２２億円減少し、約９２億円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依然として累積赤字額は大きく、厳しい状況である。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土地造成事業においては、販売促進に努めるも、債務超過の状況が続いており、一般会計からの支援が不可欠な状況が続く見込みである。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R12" sqref="R12:V12"/>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152643733</v>
      </c>
      <c r="BO4" s="411"/>
      <c r="BP4" s="411"/>
      <c r="BQ4" s="411"/>
      <c r="BR4" s="411"/>
      <c r="BS4" s="411"/>
      <c r="BT4" s="411"/>
      <c r="BU4" s="412"/>
      <c r="BV4" s="410">
        <v>148432957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0.3</v>
      </c>
      <c r="CU4" s="588"/>
      <c r="CV4" s="588"/>
      <c r="CW4" s="588"/>
      <c r="CX4" s="588"/>
      <c r="CY4" s="588"/>
      <c r="CZ4" s="588"/>
      <c r="DA4" s="589"/>
      <c r="DB4" s="587">
        <v>0.7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151658392</v>
      </c>
      <c r="BO5" s="416"/>
      <c r="BP5" s="416"/>
      <c r="BQ5" s="416"/>
      <c r="BR5" s="416"/>
      <c r="BS5" s="416"/>
      <c r="BT5" s="416"/>
      <c r="BU5" s="417"/>
      <c r="BV5" s="415">
        <v>147394019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95.6</v>
      </c>
      <c r="CU5" s="386"/>
      <c r="CV5" s="386"/>
      <c r="CW5" s="386"/>
      <c r="CX5" s="386"/>
      <c r="CY5" s="386"/>
      <c r="CZ5" s="386"/>
      <c r="DA5" s="387"/>
      <c r="DB5" s="385">
        <v>98.6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985341</v>
      </c>
      <c r="BO6" s="416"/>
      <c r="BP6" s="416"/>
      <c r="BQ6" s="416"/>
      <c r="BR6" s="416"/>
      <c r="BS6" s="416"/>
      <c r="BT6" s="416"/>
      <c r="BU6" s="417"/>
      <c r="BV6" s="415">
        <v>1038938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103</v>
      </c>
      <c r="CU6" s="562"/>
      <c r="CV6" s="562"/>
      <c r="CW6" s="562"/>
      <c r="CX6" s="562"/>
      <c r="CY6" s="562"/>
      <c r="CZ6" s="562"/>
      <c r="DA6" s="563"/>
      <c r="DB6" s="561">
        <v>107.4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786810</v>
      </c>
      <c r="BO7" s="416"/>
      <c r="BP7" s="416"/>
      <c r="BQ7" s="416"/>
      <c r="BR7" s="416"/>
      <c r="BS7" s="416"/>
      <c r="BT7" s="416"/>
      <c r="BU7" s="417"/>
      <c r="BV7" s="415">
        <v>480490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78143294</v>
      </c>
      <c r="CU7" s="416"/>
      <c r="CV7" s="416"/>
      <c r="CW7" s="416"/>
      <c r="CX7" s="416"/>
      <c r="CY7" s="416"/>
      <c r="CZ7" s="416"/>
      <c r="DA7" s="417"/>
      <c r="DB7" s="415">
        <v>77915007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198531</v>
      </c>
      <c r="BO8" s="416"/>
      <c r="BP8" s="416"/>
      <c r="BQ8" s="416"/>
      <c r="BR8" s="416"/>
      <c r="BS8" s="416"/>
      <c r="BT8" s="416"/>
      <c r="BU8" s="417"/>
      <c r="BV8" s="415">
        <v>558448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0.81</v>
      </c>
      <c r="CU8" s="525"/>
      <c r="CV8" s="525"/>
      <c r="CW8" s="525"/>
      <c r="CX8" s="525"/>
      <c r="CY8" s="525"/>
      <c r="CZ8" s="525"/>
      <c r="DA8" s="526"/>
      <c r="DB8" s="524">
        <v>0.8</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364154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-359917</v>
      </c>
      <c r="BO9" s="416"/>
      <c r="BP9" s="416"/>
      <c r="BQ9" s="416"/>
      <c r="BR9" s="416"/>
      <c r="BS9" s="416"/>
      <c r="BT9" s="416"/>
      <c r="BU9" s="417"/>
      <c r="BV9" s="415">
        <v>119320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16.8</v>
      </c>
      <c r="CU9" s="386"/>
      <c r="CV9" s="386"/>
      <c r="CW9" s="386"/>
      <c r="CX9" s="386"/>
      <c r="CY9" s="386"/>
      <c r="CZ9" s="386"/>
      <c r="DA9" s="387"/>
      <c r="DB9" s="385">
        <v>17.899999999999999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370364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5833438</v>
      </c>
      <c r="BO10" s="416"/>
      <c r="BP10" s="416"/>
      <c r="BQ10" s="416"/>
      <c r="BR10" s="416"/>
      <c r="BS10" s="416"/>
      <c r="BT10" s="416"/>
      <c r="BU10" s="417"/>
      <c r="BV10" s="415">
        <v>727189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40</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373074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1500000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369721</v>
      </c>
      <c r="S13" s="517"/>
      <c r="T13" s="517"/>
      <c r="U13" s="517"/>
      <c r="V13" s="518"/>
      <c r="W13" s="504" t="s">
        <v>124</v>
      </c>
      <c r="X13" s="428"/>
      <c r="Y13" s="428"/>
      <c r="Z13" s="428"/>
      <c r="AA13" s="428"/>
      <c r="AB13" s="429"/>
      <c r="AC13" s="391">
        <v>3023</v>
      </c>
      <c r="AD13" s="392"/>
      <c r="AE13" s="392"/>
      <c r="AF13" s="392"/>
      <c r="AG13" s="393"/>
      <c r="AH13" s="391">
        <v>3201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5473521</v>
      </c>
      <c r="BO13" s="416"/>
      <c r="BP13" s="416"/>
      <c r="BQ13" s="416"/>
      <c r="BR13" s="416"/>
      <c r="BS13" s="416"/>
      <c r="BT13" s="416"/>
      <c r="BU13" s="417"/>
      <c r="BV13" s="415">
        <v>-653451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11.6</v>
      </c>
      <c r="CU13" s="386"/>
      <c r="CV13" s="386"/>
      <c r="CW13" s="386"/>
      <c r="CX13" s="386"/>
      <c r="CY13" s="386"/>
      <c r="CZ13" s="386"/>
      <c r="DA13" s="387"/>
      <c r="DB13" s="385">
        <v>11.5</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375269</v>
      </c>
      <c r="S14" s="517"/>
      <c r="T14" s="517"/>
      <c r="U14" s="517"/>
      <c r="V14" s="518"/>
      <c r="W14" s="519"/>
      <c r="X14" s="431"/>
      <c r="Y14" s="431"/>
      <c r="Z14" s="431"/>
      <c r="AA14" s="431"/>
      <c r="AB14" s="432"/>
      <c r="AC14" s="509">
        <v>2</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108.4</v>
      </c>
      <c r="CU14" s="488"/>
      <c r="CV14" s="488"/>
      <c r="CW14" s="488"/>
      <c r="CX14" s="488"/>
      <c r="CY14" s="488"/>
      <c r="CZ14" s="488"/>
      <c r="DA14" s="489"/>
      <c r="DB14" s="520">
        <v>122.2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371969</v>
      </c>
      <c r="S15" s="517"/>
      <c r="T15" s="517"/>
      <c r="U15" s="517"/>
      <c r="V15" s="518"/>
      <c r="W15" s="504" t="s">
        <v>131</v>
      </c>
      <c r="X15" s="428"/>
      <c r="Y15" s="428"/>
      <c r="Z15" s="428"/>
      <c r="AA15" s="428"/>
      <c r="AB15" s="429"/>
      <c r="AC15" s="391">
        <v>37094</v>
      </c>
      <c r="AD15" s="392"/>
      <c r="AE15" s="392"/>
      <c r="AF15" s="392"/>
      <c r="AG15" s="393"/>
      <c r="AH15" s="391">
        <v>37197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47700387</v>
      </c>
      <c r="BO15" s="411"/>
      <c r="BP15" s="411"/>
      <c r="BQ15" s="411"/>
      <c r="BR15" s="411"/>
      <c r="BS15" s="411"/>
      <c r="BT15" s="411"/>
      <c r="BU15" s="412"/>
      <c r="BV15" s="410">
        <v>46623411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24</v>
      </c>
      <c r="AD16" s="510"/>
      <c r="AE16" s="510"/>
      <c r="AF16" s="510"/>
      <c r="AG16" s="511"/>
      <c r="AH16" s="509">
        <v>24.2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58157924</v>
      </c>
      <c r="BO16" s="416"/>
      <c r="BP16" s="416"/>
      <c r="BQ16" s="416"/>
      <c r="BR16" s="416"/>
      <c r="BS16" s="416"/>
      <c r="BT16" s="416"/>
      <c r="BU16" s="417"/>
      <c r="BV16" s="415">
        <v>57755876</v>
      </c>
      <c r="BW16" s="416"/>
      <c r="BX16" s="416"/>
      <c r="BY16" s="416"/>
      <c r="BZ16" s="416"/>
      <c r="CA16" s="416"/>
      <c r="CB16" s="416"/>
      <c r="CC16" s="417"/>
      <c r="CD16" s="154"/>
      <c r="CE16" s="413" t="s">
        <v>137</v>
      </c>
      <c r="CF16" s="413"/>
      <c r="CG16" s="413"/>
      <c r="CH16" s="413"/>
      <c r="CI16" s="413"/>
      <c r="CJ16" s="413"/>
      <c r="CK16" s="413"/>
      <c r="CL16" s="413"/>
      <c r="CM16" s="413"/>
      <c r="CN16" s="413"/>
      <c r="CO16" s="413"/>
      <c r="CP16" s="413"/>
      <c r="CQ16" s="413"/>
      <c r="CR16" s="413"/>
      <c r="CS16" s="414"/>
      <c r="CT16" s="385">
        <v>12.3</v>
      </c>
      <c r="CU16" s="386"/>
      <c r="CV16" s="386"/>
      <c r="CW16" s="386"/>
      <c r="CX16" s="386"/>
      <c r="CY16" s="386"/>
      <c r="CZ16" s="386"/>
      <c r="DA16" s="387"/>
      <c r="DB16" s="385">
        <v>12.2</v>
      </c>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135</v>
      </c>
      <c r="S17" s="502"/>
      <c r="T17" s="502"/>
      <c r="U17" s="502"/>
      <c r="V17" s="503"/>
      <c r="W17" s="504" t="s">
        <v>139</v>
      </c>
      <c r="X17" s="428"/>
      <c r="Y17" s="428"/>
      <c r="Z17" s="428"/>
      <c r="AA17" s="428"/>
      <c r="AB17" s="429"/>
      <c r="AC17" s="391">
        <v>114600</v>
      </c>
      <c r="AD17" s="392"/>
      <c r="AE17" s="392"/>
      <c r="AF17" s="392"/>
      <c r="AG17" s="393"/>
      <c r="AH17" s="391">
        <v>113037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61668286</v>
      </c>
      <c r="BO17" s="416"/>
      <c r="BP17" s="416"/>
      <c r="BQ17" s="416"/>
      <c r="BR17" s="416"/>
      <c r="BS17" s="416"/>
      <c r="BT17" s="416"/>
      <c r="BU17" s="417"/>
      <c r="BV17" s="415">
        <v>60147916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208.84</v>
      </c>
      <c r="M18" s="480"/>
      <c r="N18" s="480"/>
      <c r="O18" s="480"/>
      <c r="P18" s="480"/>
      <c r="Q18" s="480"/>
      <c r="R18" s="481"/>
      <c r="S18" s="481"/>
      <c r="T18" s="481"/>
      <c r="U18" s="481"/>
      <c r="V18" s="482"/>
      <c r="W18" s="496"/>
      <c r="X18" s="497"/>
      <c r="Y18" s="497"/>
      <c r="Z18" s="497"/>
      <c r="AA18" s="497"/>
      <c r="AB18" s="505"/>
      <c r="AC18" s="379">
        <v>74.099999999999994</v>
      </c>
      <c r="AD18" s="380"/>
      <c r="AE18" s="380"/>
      <c r="AF18" s="380"/>
      <c r="AG18" s="483"/>
      <c r="AH18" s="379">
        <v>73.7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80225093</v>
      </c>
      <c r="BO18" s="416"/>
      <c r="BP18" s="416"/>
      <c r="BQ18" s="416"/>
      <c r="BR18" s="416"/>
      <c r="BS18" s="416"/>
      <c r="BT18" s="416"/>
      <c r="BU18" s="417"/>
      <c r="BV18" s="415">
        <v>80064811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1744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94505565</v>
      </c>
      <c r="BO19" s="416"/>
      <c r="BP19" s="416"/>
      <c r="BQ19" s="416"/>
      <c r="BR19" s="416"/>
      <c r="BS19" s="416"/>
      <c r="BT19" s="416"/>
      <c r="BU19" s="417"/>
      <c r="BV19" s="415">
        <v>90527684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153089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173616527</v>
      </c>
      <c r="BO23" s="416"/>
      <c r="BP23" s="416"/>
      <c r="BQ23" s="416"/>
      <c r="BR23" s="416"/>
      <c r="BS23" s="416"/>
      <c r="BT23" s="416"/>
      <c r="BU23" s="417"/>
      <c r="BV23" s="415">
        <v>170489931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9785</v>
      </c>
      <c r="R24" s="392"/>
      <c r="S24" s="392"/>
      <c r="T24" s="392"/>
      <c r="U24" s="392"/>
      <c r="V24" s="393"/>
      <c r="W24" s="457"/>
      <c r="X24" s="448"/>
      <c r="Y24" s="449"/>
      <c r="Z24" s="388" t="s">
        <v>155</v>
      </c>
      <c r="AA24" s="389"/>
      <c r="AB24" s="389"/>
      <c r="AC24" s="389"/>
      <c r="AD24" s="389"/>
      <c r="AE24" s="389"/>
      <c r="AF24" s="389"/>
      <c r="AG24" s="390"/>
      <c r="AH24" s="391">
        <v>2431</v>
      </c>
      <c r="AI24" s="392"/>
      <c r="AJ24" s="392"/>
      <c r="AK24" s="392"/>
      <c r="AL24" s="393"/>
      <c r="AM24" s="391">
        <v>7871578</v>
      </c>
      <c r="AN24" s="392"/>
      <c r="AO24" s="392"/>
      <c r="AP24" s="392"/>
      <c r="AQ24" s="392"/>
      <c r="AR24" s="393"/>
      <c r="AS24" s="391">
        <v>3238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129022030</v>
      </c>
      <c r="BO24" s="416"/>
      <c r="BP24" s="416"/>
      <c r="BQ24" s="416"/>
      <c r="BR24" s="416"/>
      <c r="BS24" s="416"/>
      <c r="BT24" s="416"/>
      <c r="BU24" s="417"/>
      <c r="BV24" s="415">
        <v>124767213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7790</v>
      </c>
      <c r="R25" s="392"/>
      <c r="S25" s="392"/>
      <c r="T25" s="392"/>
      <c r="U25" s="392"/>
      <c r="V25" s="393"/>
      <c r="W25" s="457"/>
      <c r="X25" s="448"/>
      <c r="Y25" s="449"/>
      <c r="Z25" s="388" t="s">
        <v>158</v>
      </c>
      <c r="AA25" s="389"/>
      <c r="AB25" s="389"/>
      <c r="AC25" s="389"/>
      <c r="AD25" s="389"/>
      <c r="AE25" s="389"/>
      <c r="AF25" s="389"/>
      <c r="AG25" s="390"/>
      <c r="AH25" s="391">
        <v>395</v>
      </c>
      <c r="AI25" s="392"/>
      <c r="AJ25" s="392"/>
      <c r="AK25" s="392"/>
      <c r="AL25" s="393"/>
      <c r="AM25" s="391">
        <v>1321275</v>
      </c>
      <c r="AN25" s="392"/>
      <c r="AO25" s="392"/>
      <c r="AP25" s="392"/>
      <c r="AQ25" s="392"/>
      <c r="AR25" s="393"/>
      <c r="AS25" s="391">
        <v>3345</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33050618</v>
      </c>
      <c r="BO25" s="411"/>
      <c r="BP25" s="411"/>
      <c r="BQ25" s="411"/>
      <c r="BR25" s="411"/>
      <c r="BS25" s="411"/>
      <c r="BT25" s="411"/>
      <c r="BU25" s="412"/>
      <c r="BV25" s="410">
        <v>20124468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6555</v>
      </c>
      <c r="R26" s="392"/>
      <c r="S26" s="392"/>
      <c r="T26" s="392"/>
      <c r="U26" s="392"/>
      <c r="V26" s="393"/>
      <c r="W26" s="457"/>
      <c r="X26" s="448"/>
      <c r="Y26" s="449"/>
      <c r="Z26" s="388" t="s">
        <v>161</v>
      </c>
      <c r="AA26" s="470"/>
      <c r="AB26" s="470"/>
      <c r="AC26" s="470"/>
      <c r="AD26" s="470"/>
      <c r="AE26" s="470"/>
      <c r="AF26" s="470"/>
      <c r="AG26" s="471"/>
      <c r="AH26" s="391">
        <v>250</v>
      </c>
      <c r="AI26" s="392"/>
      <c r="AJ26" s="392"/>
      <c r="AK26" s="392"/>
      <c r="AL26" s="393"/>
      <c r="AM26" s="391">
        <v>799750</v>
      </c>
      <c r="AN26" s="392"/>
      <c r="AO26" s="392"/>
      <c r="AP26" s="392"/>
      <c r="AQ26" s="392"/>
      <c r="AR26" s="393"/>
      <c r="AS26" s="391">
        <v>3199</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7900</v>
      </c>
      <c r="R27" s="392"/>
      <c r="S27" s="392"/>
      <c r="T27" s="392"/>
      <c r="U27" s="392"/>
      <c r="V27" s="393"/>
      <c r="W27" s="457"/>
      <c r="X27" s="448"/>
      <c r="Y27" s="449"/>
      <c r="Z27" s="388" t="s">
        <v>164</v>
      </c>
      <c r="AA27" s="389"/>
      <c r="AB27" s="389"/>
      <c r="AC27" s="389"/>
      <c r="AD27" s="389"/>
      <c r="AE27" s="389"/>
      <c r="AF27" s="389"/>
      <c r="AG27" s="390"/>
      <c r="AH27" s="391">
        <v>130</v>
      </c>
      <c r="AI27" s="392"/>
      <c r="AJ27" s="392"/>
      <c r="AK27" s="392"/>
      <c r="AL27" s="393"/>
      <c r="AM27" s="391">
        <v>459518</v>
      </c>
      <c r="AN27" s="392"/>
      <c r="AO27" s="392"/>
      <c r="AP27" s="392"/>
      <c r="AQ27" s="392"/>
      <c r="AR27" s="393"/>
      <c r="AS27" s="391">
        <v>3535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7200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14964048</v>
      </c>
      <c r="BO28" s="411"/>
      <c r="BP28" s="411"/>
      <c r="BQ28" s="411"/>
      <c r="BR28" s="411"/>
      <c r="BS28" s="411"/>
      <c r="BT28" s="411"/>
      <c r="BU28" s="412"/>
      <c r="BV28" s="410">
        <v>9130610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36</v>
      </c>
      <c r="M29" s="392"/>
      <c r="N29" s="392"/>
      <c r="O29" s="392"/>
      <c r="P29" s="393"/>
      <c r="Q29" s="391">
        <v>6600</v>
      </c>
      <c r="R29" s="392"/>
      <c r="S29" s="392"/>
      <c r="T29" s="392"/>
      <c r="U29" s="392"/>
      <c r="V29" s="393"/>
      <c r="W29" s="458"/>
      <c r="X29" s="459"/>
      <c r="Y29" s="460"/>
      <c r="Z29" s="388" t="s">
        <v>171</v>
      </c>
      <c r="AA29" s="389"/>
      <c r="AB29" s="389"/>
      <c r="AC29" s="389"/>
      <c r="AD29" s="389"/>
      <c r="AE29" s="389"/>
      <c r="AF29" s="389"/>
      <c r="AG29" s="390"/>
      <c r="AH29" s="391">
        <v>2561</v>
      </c>
      <c r="AI29" s="392"/>
      <c r="AJ29" s="392"/>
      <c r="AK29" s="392"/>
      <c r="AL29" s="393"/>
      <c r="AM29" s="391">
        <v>8331096</v>
      </c>
      <c r="AN29" s="392"/>
      <c r="AO29" s="392"/>
      <c r="AP29" s="392"/>
      <c r="AQ29" s="392"/>
      <c r="AR29" s="393"/>
      <c r="AS29" s="391">
        <v>3253</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1588545</v>
      </c>
      <c r="BO29" s="416"/>
      <c r="BP29" s="416"/>
      <c r="BQ29" s="416"/>
      <c r="BR29" s="416"/>
      <c r="BS29" s="416"/>
      <c r="BT29" s="416"/>
      <c r="BU29" s="417"/>
      <c r="BV29" s="415">
        <v>1588069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1793861</v>
      </c>
      <c r="BO30" s="419"/>
      <c r="BP30" s="419"/>
      <c r="BQ30" s="419"/>
      <c r="BR30" s="419"/>
      <c r="BS30" s="419"/>
      <c r="BT30" s="419"/>
      <c r="BU30" s="420"/>
      <c r="BV30" s="418">
        <v>1727217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8</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12</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14</v>
      </c>
      <c r="BF34" s="375"/>
      <c r="BG34" s="374" t="str">
        <f>IF('各会計、関係団体の財政状況及び健全化判断比率'!B34="","",'各会計、関係団体の財政状況及び健全化判断比率'!B34)</f>
        <v>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19</v>
      </c>
      <c r="BX34" s="375"/>
      <c r="BY34" s="374" t="str">
        <f>IF('各会計、関係団体の財政状況及び健全化判断比率'!B68="","",'各会計、関係団体の財政状況及び健全化判断比率'!B68)</f>
        <v>和歌山地方税回収機構（一般会計）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和歌山市中小企業勤労者福祉サービスセンター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土地区画整理事業特別会計</v>
      </c>
      <c r="F35" s="374"/>
      <c r="G35" s="374"/>
      <c r="H35" s="374"/>
      <c r="I35" s="374"/>
      <c r="J35" s="374"/>
      <c r="K35" s="374"/>
      <c r="L35" s="374"/>
      <c r="M35" s="374"/>
      <c r="N35" s="374"/>
      <c r="O35" s="374"/>
      <c r="P35" s="374"/>
      <c r="Q35" s="374"/>
      <c r="R35" s="374"/>
      <c r="S35" s="374"/>
      <c r="T35" s="167"/>
      <c r="U35" s="375">
        <f>IF(W35="","",U34+1)</f>
        <v>9</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13</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15</v>
      </c>
      <c r="BF35" s="375"/>
      <c r="BG35" s="374" t="str">
        <f>IF('各会計、関係団体の財政状況及び健全化判断比率'!B35="","",'各会計、関係団体の財政状況及び健全化判断比率'!B35)</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20</v>
      </c>
      <c r="BX35" s="375"/>
      <c r="BY35" s="374" t="str">
        <f>IF('各会計、関係団体の財政状況及び健全化判断比率'!B69="","",'各会計、関係団体の財政状況及び健全化判断比率'!B69)</f>
        <v>和歌山県後期高齢者医療広域連合（一般会計）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ぶらくり</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住宅改修資金貸付事業特別会計</v>
      </c>
      <c r="F36" s="374"/>
      <c r="G36" s="374"/>
      <c r="H36" s="374"/>
      <c r="I36" s="374"/>
      <c r="J36" s="374"/>
      <c r="K36" s="374"/>
      <c r="L36" s="374"/>
      <c r="M36" s="374"/>
      <c r="N36" s="374"/>
      <c r="O36" s="374"/>
      <c r="P36" s="374"/>
      <c r="Q36" s="374"/>
      <c r="R36" s="374"/>
      <c r="S36" s="374"/>
      <c r="T36" s="167"/>
      <c r="U36" s="375">
        <f t="shared" ref="U36:U43" si="4">IF(W36="","",U35+1)</f>
        <v>10</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16</v>
      </c>
      <c r="BF36" s="375"/>
      <c r="BG36" s="374" t="str">
        <f>IF('各会計、関係団体の財政状況及び健全化判断比率'!B36="","",'各会計、関係団体の財政状況及び健全化判断比率'!B36)</f>
        <v>農業集落排水事業特別会計</v>
      </c>
      <c r="BH36" s="374"/>
      <c r="BI36" s="374"/>
      <c r="BJ36" s="374"/>
      <c r="BK36" s="374"/>
      <c r="BL36" s="374"/>
      <c r="BM36" s="374"/>
      <c r="BN36" s="374"/>
      <c r="BO36" s="374"/>
      <c r="BP36" s="374"/>
      <c r="BQ36" s="374"/>
      <c r="BR36" s="374"/>
      <c r="BS36" s="374"/>
      <c r="BT36" s="374"/>
      <c r="BU36" s="374"/>
      <c r="BV36" s="167"/>
      <c r="BW36" s="375">
        <f t="shared" si="2"/>
        <v>21</v>
      </c>
      <c r="BX36" s="375"/>
      <c r="BY36" s="374" t="str">
        <f>IF('各会計、関係団体の財政状況及び健全化判断比率'!B70="","",'各会計、関係団体の財政状況及び健全化判断比率'!B70)</f>
        <v>和歌山県後期高齢者医療広域連合（特別会計）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和歌山市清掃</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住宅新築資金貸付事業特別会計</v>
      </c>
      <c r="F37" s="374"/>
      <c r="G37" s="374"/>
      <c r="H37" s="374"/>
      <c r="I37" s="374"/>
      <c r="J37" s="374"/>
      <c r="K37" s="374"/>
      <c r="L37" s="374"/>
      <c r="M37" s="374"/>
      <c r="N37" s="374"/>
      <c r="O37" s="374"/>
      <c r="P37" s="374"/>
      <c r="Q37" s="374"/>
      <c r="R37" s="374"/>
      <c r="S37" s="374"/>
      <c r="T37" s="167"/>
      <c r="U37" s="375">
        <f t="shared" si="4"/>
        <v>11</v>
      </c>
      <c r="V37" s="375"/>
      <c r="W37" s="374" t="str">
        <f>IF('各会計、関係団体の財政状況及び健全化判断比率'!B31="","",'各会計、関係団体の財政状況及び健全化判断比率'!B31)</f>
        <v>駐車場管理事業特別会計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17</v>
      </c>
      <c r="BF37" s="375"/>
      <c r="BG37" s="374" t="str">
        <f>IF('各会計、関係団体の財政状況及び健全化判断比率'!B37="","",'各会計、関係団体の財政状況及び健全化判断比率'!B37)</f>
        <v>漁業集落排水事業特別会計</v>
      </c>
      <c r="BH37" s="374"/>
      <c r="BI37" s="374"/>
      <c r="BJ37" s="374"/>
      <c r="BK37" s="374"/>
      <c r="BL37" s="374"/>
      <c r="BM37" s="374"/>
      <c r="BN37" s="374"/>
      <c r="BO37" s="374"/>
      <c r="BP37" s="374"/>
      <c r="BQ37" s="374"/>
      <c r="BR37" s="374"/>
      <c r="BS37" s="374"/>
      <c r="BT37" s="374"/>
      <c r="BU37" s="374"/>
      <c r="BV37" s="167"/>
      <c r="BW37" s="375">
        <f t="shared" si="2"/>
        <v>22</v>
      </c>
      <c r="BX37" s="375"/>
      <c r="BY37" s="374" t="str">
        <f>IF('各会計、関係団体の財政状況及び健全化判断比率'!B71="","",'各会計、関係団体の財政状況及び健全化判断比率'!B71)</f>
        <v>和歌山県住宅新築資金等貸付金回収管理組合（一般会計）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和歌山市文化スポーツ振興財団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宅地取得資金貸付事業特別会計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18</v>
      </c>
      <c r="BF38" s="375"/>
      <c r="BG38" s="374" t="str">
        <f>IF('各会計、関係団体の財政状況及び健全化判断比率'!B38="","",'各会計、関係団体の財政状況及び健全化判断比率'!B38)</f>
        <v>土地造成事業特別会計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27</v>
      </c>
      <c r="CP38" s="375"/>
      <c r="CQ38" s="374" t="str">
        <f>IF('各会計、関係団体の財政状況及び健全化判断比率'!BS11="","",'各会計、関係団体の財政状況及び健全化判断比率'!BS11)</f>
        <v>和歌山市地域地場産業振興センター</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母子父子寡婦福祉資金貸付事業特別会計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街路用地先行取得事業特別会計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H42" sqref="H4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4" t="s">
        <v>537</v>
      </c>
      <c r="D34" s="1184"/>
      <c r="E34" s="1185"/>
      <c r="F34" s="32" t="s">
        <v>538</v>
      </c>
      <c r="G34" s="33" t="s">
        <v>539</v>
      </c>
      <c r="H34" s="33" t="s">
        <v>539</v>
      </c>
      <c r="I34" s="33" t="s">
        <v>540</v>
      </c>
      <c r="J34" s="34" t="s">
        <v>541</v>
      </c>
      <c r="K34" s="22"/>
      <c r="L34" s="22"/>
      <c r="M34" s="22"/>
      <c r="N34" s="22"/>
      <c r="O34" s="22"/>
      <c r="P34" s="22"/>
    </row>
    <row r="35" spans="1:16" ht="39" customHeight="1">
      <c r="A35" s="22"/>
      <c r="B35" s="35"/>
      <c r="C35" s="1178" t="s">
        <v>542</v>
      </c>
      <c r="D35" s="1179"/>
      <c r="E35" s="1180"/>
      <c r="F35" s="36" t="s">
        <v>543</v>
      </c>
      <c r="G35" s="37" t="s">
        <v>544</v>
      </c>
      <c r="H35" s="37" t="s">
        <v>545</v>
      </c>
      <c r="I35" s="37" t="s">
        <v>546</v>
      </c>
      <c r="J35" s="38" t="s">
        <v>547</v>
      </c>
      <c r="K35" s="22"/>
      <c r="L35" s="22"/>
      <c r="M35" s="22"/>
      <c r="N35" s="22"/>
      <c r="O35" s="22"/>
      <c r="P35" s="22"/>
    </row>
    <row r="36" spans="1:16" ht="39" customHeight="1">
      <c r="A36" s="22"/>
      <c r="B36" s="35"/>
      <c r="C36" s="1178" t="s">
        <v>548</v>
      </c>
      <c r="D36" s="1179"/>
      <c r="E36" s="1180"/>
      <c r="F36" s="36" t="s">
        <v>549</v>
      </c>
      <c r="G36" s="37" t="s">
        <v>536</v>
      </c>
      <c r="H36" s="37" t="s">
        <v>550</v>
      </c>
      <c r="I36" s="37" t="s">
        <v>550</v>
      </c>
      <c r="J36" s="38" t="s">
        <v>550</v>
      </c>
      <c r="K36" s="22"/>
      <c r="L36" s="22"/>
      <c r="M36" s="22"/>
      <c r="N36" s="22"/>
      <c r="O36" s="22"/>
      <c r="P36" s="22"/>
    </row>
    <row r="37" spans="1:16" ht="39" customHeight="1">
      <c r="A37" s="22"/>
      <c r="B37" s="35"/>
      <c r="C37" s="1178" t="s">
        <v>551</v>
      </c>
      <c r="D37" s="1179"/>
      <c r="E37" s="1180"/>
      <c r="F37" s="36" t="s">
        <v>552</v>
      </c>
      <c r="G37" s="37" t="s">
        <v>553</v>
      </c>
      <c r="H37" s="37" t="s">
        <v>553</v>
      </c>
      <c r="I37" s="37" t="s">
        <v>554</v>
      </c>
      <c r="J37" s="38" t="s">
        <v>554</v>
      </c>
      <c r="K37" s="22"/>
      <c r="L37" s="22"/>
      <c r="M37" s="22"/>
      <c r="N37" s="22"/>
      <c r="O37" s="22"/>
      <c r="P37" s="22"/>
    </row>
    <row r="38" spans="1:16" ht="39" customHeight="1">
      <c r="A38" s="22"/>
      <c r="B38" s="35"/>
      <c r="C38" s="1178" t="s">
        <v>555</v>
      </c>
      <c r="D38" s="1179"/>
      <c r="E38" s="1180"/>
      <c r="F38" s="36" t="s">
        <v>556</v>
      </c>
      <c r="G38" s="37" t="s">
        <v>557</v>
      </c>
      <c r="H38" s="37" t="s">
        <v>558</v>
      </c>
      <c r="I38" s="37" t="s">
        <v>558</v>
      </c>
      <c r="J38" s="38" t="s">
        <v>559</v>
      </c>
      <c r="K38" s="22"/>
      <c r="L38" s="22"/>
      <c r="M38" s="22"/>
      <c r="N38" s="22"/>
      <c r="O38" s="22"/>
      <c r="P38" s="22"/>
    </row>
    <row r="39" spans="1:16" ht="39" customHeight="1">
      <c r="A39" s="22"/>
      <c r="B39" s="35"/>
      <c r="C39" s="1178" t="s">
        <v>560</v>
      </c>
      <c r="D39" s="1179"/>
      <c r="E39" s="1180"/>
      <c r="F39" s="36">
        <v>4.7699999999999996</v>
      </c>
      <c r="G39" s="37">
        <v>4.96</v>
      </c>
      <c r="H39" s="37">
        <v>4.97</v>
      </c>
      <c r="I39" s="37">
        <v>5.01</v>
      </c>
      <c r="J39" s="38">
        <v>5.21</v>
      </c>
      <c r="K39" s="22"/>
      <c r="L39" s="22"/>
      <c r="M39" s="22"/>
      <c r="N39" s="22"/>
      <c r="O39" s="22"/>
      <c r="P39" s="22"/>
    </row>
    <row r="40" spans="1:16" ht="39" customHeight="1">
      <c r="A40" s="22"/>
      <c r="B40" s="35"/>
      <c r="C40" s="1178" t="s">
        <v>561</v>
      </c>
      <c r="D40" s="1179"/>
      <c r="E40" s="1180"/>
      <c r="F40" s="36">
        <v>4.45</v>
      </c>
      <c r="G40" s="37">
        <v>4.6900000000000004</v>
      </c>
      <c r="H40" s="37">
        <v>4.82</v>
      </c>
      <c r="I40" s="37">
        <v>4.88</v>
      </c>
      <c r="J40" s="38">
        <v>5.15</v>
      </c>
      <c r="K40" s="22"/>
      <c r="L40" s="22"/>
      <c r="M40" s="22"/>
      <c r="N40" s="22"/>
      <c r="O40" s="22"/>
      <c r="P40" s="22"/>
    </row>
    <row r="41" spans="1:16" ht="39" customHeight="1">
      <c r="A41" s="22"/>
      <c r="B41" s="35"/>
      <c r="C41" s="1178" t="s">
        <v>562</v>
      </c>
      <c r="D41" s="1179"/>
      <c r="E41" s="1180"/>
      <c r="F41" s="36">
        <v>0.78</v>
      </c>
      <c r="G41" s="37">
        <v>1.22</v>
      </c>
      <c r="H41" s="37">
        <v>0.8</v>
      </c>
      <c r="I41" s="37">
        <v>0.95</v>
      </c>
      <c r="J41" s="38">
        <v>2.17</v>
      </c>
      <c r="K41" s="22"/>
      <c r="L41" s="22"/>
      <c r="M41" s="22"/>
      <c r="N41" s="22"/>
      <c r="O41" s="22"/>
      <c r="P41" s="22"/>
    </row>
    <row r="42" spans="1:16" ht="39" customHeight="1">
      <c r="A42" s="22"/>
      <c r="B42" s="39"/>
      <c r="C42" s="1178" t="s">
        <v>563</v>
      </c>
      <c r="D42" s="1179"/>
      <c r="E42" s="1180"/>
      <c r="F42" s="36" t="s">
        <v>490</v>
      </c>
      <c r="G42" s="37" t="s">
        <v>490</v>
      </c>
      <c r="H42" s="37" t="s">
        <v>490</v>
      </c>
      <c r="I42" s="37" t="s">
        <v>490</v>
      </c>
      <c r="J42" s="38" t="s">
        <v>490</v>
      </c>
      <c r="K42" s="22"/>
      <c r="L42" s="22"/>
      <c r="M42" s="22"/>
      <c r="N42" s="22"/>
      <c r="O42" s="22"/>
      <c r="P42" s="22"/>
    </row>
    <row r="43" spans="1:16" ht="39" customHeight="1" thickBot="1">
      <c r="A43" s="22"/>
      <c r="B43" s="40"/>
      <c r="C43" s="1181" t="s">
        <v>564</v>
      </c>
      <c r="D43" s="1182"/>
      <c r="E43" s="1183"/>
      <c r="F43" s="41">
        <v>2.42</v>
      </c>
      <c r="G43" s="42">
        <v>3.97</v>
      </c>
      <c r="H43" s="42">
        <v>2.85</v>
      </c>
      <c r="I43" s="42">
        <v>2.6</v>
      </c>
      <c r="J43" s="43">
        <v>2.38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N51" activeCellId="3" sqref="N45 N48 N50 N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4" t="s">
        <v>11</v>
      </c>
      <c r="C45" s="1195"/>
      <c r="D45" s="58"/>
      <c r="E45" s="1200" t="s">
        <v>12</v>
      </c>
      <c r="F45" s="1200"/>
      <c r="G45" s="1200"/>
      <c r="H45" s="1200"/>
      <c r="I45" s="1200"/>
      <c r="J45" s="1201"/>
      <c r="K45" s="59">
        <v>15515</v>
      </c>
      <c r="L45" s="60">
        <v>15257</v>
      </c>
      <c r="M45" s="60">
        <v>15804</v>
      </c>
      <c r="N45" s="60">
        <v>16351</v>
      </c>
      <c r="O45" s="61">
        <v>15957</v>
      </c>
      <c r="P45" s="48"/>
      <c r="Q45" s="48"/>
      <c r="R45" s="48"/>
      <c r="S45" s="48"/>
      <c r="T45" s="48"/>
      <c r="U45" s="48"/>
    </row>
    <row r="46" spans="1:21" ht="30.75" customHeight="1">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c r="A48" s="48"/>
      <c r="B48" s="1196"/>
      <c r="C48" s="1197"/>
      <c r="D48" s="62"/>
      <c r="E48" s="1188" t="s">
        <v>15</v>
      </c>
      <c r="F48" s="1188"/>
      <c r="G48" s="1188"/>
      <c r="H48" s="1188"/>
      <c r="I48" s="1188"/>
      <c r="J48" s="1189"/>
      <c r="K48" s="63">
        <v>6162</v>
      </c>
      <c r="L48" s="64">
        <v>6263</v>
      </c>
      <c r="M48" s="64">
        <v>6371</v>
      </c>
      <c r="N48" s="64">
        <v>6413</v>
      </c>
      <c r="O48" s="65">
        <v>6655</v>
      </c>
      <c r="P48" s="48"/>
      <c r="Q48" s="48"/>
      <c r="R48" s="48"/>
      <c r="S48" s="48"/>
      <c r="T48" s="48"/>
      <c r="U48" s="48"/>
    </row>
    <row r="49" spans="1:21" ht="30.75" customHeight="1">
      <c r="A49" s="48"/>
      <c r="B49" s="1196"/>
      <c r="C49" s="1197"/>
      <c r="D49" s="62"/>
      <c r="E49" s="1188" t="s">
        <v>16</v>
      </c>
      <c r="F49" s="1188"/>
      <c r="G49" s="1188"/>
      <c r="H49" s="1188"/>
      <c r="I49" s="1188"/>
      <c r="J49" s="1189"/>
      <c r="K49" s="63" t="s">
        <v>490</v>
      </c>
      <c r="L49" s="64" t="s">
        <v>490</v>
      </c>
      <c r="M49" s="64" t="s">
        <v>490</v>
      </c>
      <c r="N49" s="64" t="s">
        <v>490</v>
      </c>
      <c r="O49" s="65" t="s">
        <v>490</v>
      </c>
      <c r="P49" s="48"/>
      <c r="Q49" s="48"/>
      <c r="R49" s="48"/>
      <c r="S49" s="48"/>
      <c r="T49" s="48"/>
      <c r="U49" s="48"/>
    </row>
    <row r="50" spans="1:21" ht="30.75" customHeight="1">
      <c r="A50" s="48"/>
      <c r="B50" s="1196"/>
      <c r="C50" s="1197"/>
      <c r="D50" s="62"/>
      <c r="E50" s="1188" t="s">
        <v>17</v>
      </c>
      <c r="F50" s="1188"/>
      <c r="G50" s="1188"/>
      <c r="H50" s="1188"/>
      <c r="I50" s="1188"/>
      <c r="J50" s="1189"/>
      <c r="K50" s="63">
        <v>8</v>
      </c>
      <c r="L50" s="64">
        <v>5</v>
      </c>
      <c r="M50" s="64">
        <v>8</v>
      </c>
      <c r="N50" s="64">
        <v>9</v>
      </c>
      <c r="O50" s="65">
        <v>10</v>
      </c>
      <c r="P50" s="48"/>
      <c r="Q50" s="48"/>
      <c r="R50" s="48"/>
      <c r="S50" s="48"/>
      <c r="T50" s="48"/>
      <c r="U50" s="48"/>
    </row>
    <row r="51" spans="1:21" ht="30.75" customHeight="1">
      <c r="A51" s="48"/>
      <c r="B51" s="1198"/>
      <c r="C51" s="1199"/>
      <c r="D51" s="66"/>
      <c r="E51" s="1188" t="s">
        <v>18</v>
      </c>
      <c r="F51" s="1188"/>
      <c r="G51" s="1188"/>
      <c r="H51" s="1188"/>
      <c r="I51" s="1188"/>
      <c r="J51" s="1189"/>
      <c r="K51" s="63">
        <v>6</v>
      </c>
      <c r="L51" s="64">
        <v>2</v>
      </c>
      <c r="M51" s="64">
        <v>2</v>
      </c>
      <c r="N51" s="64">
        <v>3</v>
      </c>
      <c r="O51" s="65">
        <v>2</v>
      </c>
      <c r="P51" s="48"/>
      <c r="Q51" s="48"/>
      <c r="R51" s="48"/>
      <c r="S51" s="48"/>
      <c r="T51" s="48"/>
      <c r="U51" s="48"/>
    </row>
    <row r="52" spans="1:21" ht="30.75" customHeight="1">
      <c r="A52" s="48"/>
      <c r="B52" s="1186" t="s">
        <v>19</v>
      </c>
      <c r="C52" s="1187"/>
      <c r="D52" s="66"/>
      <c r="E52" s="1188" t="s">
        <v>20</v>
      </c>
      <c r="F52" s="1188"/>
      <c r="G52" s="1188"/>
      <c r="H52" s="1188"/>
      <c r="I52" s="1188"/>
      <c r="J52" s="1189"/>
      <c r="K52" s="63">
        <v>14007</v>
      </c>
      <c r="L52" s="64">
        <v>14037</v>
      </c>
      <c r="M52" s="64">
        <v>14308</v>
      </c>
      <c r="N52" s="64">
        <v>14797</v>
      </c>
      <c r="O52" s="65">
        <v>14859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7684</v>
      </c>
      <c r="L53" s="69">
        <v>7490</v>
      </c>
      <c r="M53" s="69">
        <v>7877</v>
      </c>
      <c r="N53" s="69">
        <v>7979</v>
      </c>
      <c r="O53" s="70">
        <v>7765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4" t="s">
        <v>24</v>
      </c>
      <c r="C41" s="1215"/>
      <c r="D41" s="81"/>
      <c r="E41" s="1216" t="s">
        <v>25</v>
      </c>
      <c r="F41" s="1216"/>
      <c r="G41" s="1216"/>
      <c r="H41" s="1217"/>
      <c r="I41" s="82">
        <v>152329</v>
      </c>
      <c r="J41" s="83">
        <v>163503</v>
      </c>
      <c r="K41" s="83">
        <v>167419</v>
      </c>
      <c r="L41" s="83">
        <v>171317</v>
      </c>
      <c r="M41" s="84">
        <v>174443</v>
      </c>
    </row>
    <row r="42" spans="2:13" ht="27.75" customHeight="1">
      <c r="B42" s="1204"/>
      <c r="C42" s="1205"/>
      <c r="D42" s="85"/>
      <c r="E42" s="1208" t="s">
        <v>26</v>
      </c>
      <c r="F42" s="1208"/>
      <c r="G42" s="1208"/>
      <c r="H42" s="1209"/>
      <c r="I42" s="86">
        <v>0</v>
      </c>
      <c r="J42" s="87">
        <v>0</v>
      </c>
      <c r="K42" s="87">
        <v>0</v>
      </c>
      <c r="L42" s="87">
        <v>0</v>
      </c>
      <c r="M42" s="88">
        <v>0</v>
      </c>
    </row>
    <row r="43" spans="2:13" ht="27.75" customHeight="1">
      <c r="B43" s="1204"/>
      <c r="C43" s="1205"/>
      <c r="D43" s="85"/>
      <c r="E43" s="1208" t="s">
        <v>27</v>
      </c>
      <c r="F43" s="1208"/>
      <c r="G43" s="1208"/>
      <c r="H43" s="1209"/>
      <c r="I43" s="86">
        <v>103266</v>
      </c>
      <c r="J43" s="87">
        <v>99325</v>
      </c>
      <c r="K43" s="87">
        <v>96926</v>
      </c>
      <c r="L43" s="87">
        <v>95093</v>
      </c>
      <c r="M43" s="88">
        <v>92714</v>
      </c>
    </row>
    <row r="44" spans="2:13" ht="27.75" customHeight="1">
      <c r="B44" s="1204"/>
      <c r="C44" s="1205"/>
      <c r="D44" s="85"/>
      <c r="E44" s="1208" t="s">
        <v>28</v>
      </c>
      <c r="F44" s="1208"/>
      <c r="G44" s="1208"/>
      <c r="H44" s="1209"/>
      <c r="I44" s="86" t="s">
        <v>490</v>
      </c>
      <c r="J44" s="87" t="s">
        <v>490</v>
      </c>
      <c r="K44" s="87" t="s">
        <v>490</v>
      </c>
      <c r="L44" s="87" t="s">
        <v>490</v>
      </c>
      <c r="M44" s="88" t="s">
        <v>490</v>
      </c>
    </row>
    <row r="45" spans="2:13" ht="27.75" customHeight="1">
      <c r="B45" s="1204"/>
      <c r="C45" s="1205"/>
      <c r="D45" s="85"/>
      <c r="E45" s="1208" t="s">
        <v>29</v>
      </c>
      <c r="F45" s="1208"/>
      <c r="G45" s="1208"/>
      <c r="H45" s="1209"/>
      <c r="I45" s="86">
        <v>23485</v>
      </c>
      <c r="J45" s="87">
        <v>22901</v>
      </c>
      <c r="K45" s="87">
        <v>21653</v>
      </c>
      <c r="L45" s="87">
        <v>20811</v>
      </c>
      <c r="M45" s="88">
        <v>20289</v>
      </c>
    </row>
    <row r="46" spans="2:13" ht="27.75" customHeight="1">
      <c r="B46" s="1204"/>
      <c r="C46" s="1205"/>
      <c r="D46" s="89"/>
      <c r="E46" s="1208" t="s">
        <v>30</v>
      </c>
      <c r="F46" s="1208"/>
      <c r="G46" s="1208"/>
      <c r="H46" s="1209"/>
      <c r="I46" s="86">
        <v>5235</v>
      </c>
      <c r="J46" s="87">
        <v>1</v>
      </c>
      <c r="K46" s="87" t="s">
        <v>490</v>
      </c>
      <c r="L46" s="87" t="s">
        <v>490</v>
      </c>
      <c r="M46" s="88" t="s">
        <v>490</v>
      </c>
    </row>
    <row r="47" spans="2:13" ht="27.75" customHeight="1">
      <c r="B47" s="1204"/>
      <c r="C47" s="1205"/>
      <c r="D47" s="90"/>
      <c r="E47" s="1218" t="s">
        <v>31</v>
      </c>
      <c r="F47" s="1219"/>
      <c r="G47" s="1219"/>
      <c r="H47" s="1220"/>
      <c r="I47" s="86" t="s">
        <v>490</v>
      </c>
      <c r="J47" s="87" t="s">
        <v>490</v>
      </c>
      <c r="K47" s="87" t="s">
        <v>490</v>
      </c>
      <c r="L47" s="87" t="s">
        <v>490</v>
      </c>
      <c r="M47" s="88" t="s">
        <v>490</v>
      </c>
    </row>
    <row r="48" spans="2:13" ht="27.75" customHeight="1">
      <c r="B48" s="1204"/>
      <c r="C48" s="1205"/>
      <c r="D48" s="85"/>
      <c r="E48" s="1208" t="s">
        <v>32</v>
      </c>
      <c r="F48" s="1208"/>
      <c r="G48" s="1208"/>
      <c r="H48" s="1209"/>
      <c r="I48" s="86" t="s">
        <v>490</v>
      </c>
      <c r="J48" s="87" t="s">
        <v>490</v>
      </c>
      <c r="K48" s="87" t="s">
        <v>490</v>
      </c>
      <c r="L48" s="87" t="s">
        <v>490</v>
      </c>
      <c r="M48" s="88" t="s">
        <v>490</v>
      </c>
    </row>
    <row r="49" spans="2:13" ht="27.75" customHeight="1">
      <c r="B49" s="1206"/>
      <c r="C49" s="1207"/>
      <c r="D49" s="85"/>
      <c r="E49" s="1208" t="s">
        <v>33</v>
      </c>
      <c r="F49" s="1208"/>
      <c r="G49" s="1208"/>
      <c r="H49" s="1209"/>
      <c r="I49" s="86" t="s">
        <v>490</v>
      </c>
      <c r="J49" s="87" t="s">
        <v>490</v>
      </c>
      <c r="K49" s="87" t="s">
        <v>490</v>
      </c>
      <c r="L49" s="87" t="s">
        <v>490</v>
      </c>
      <c r="M49" s="88" t="s">
        <v>490</v>
      </c>
    </row>
    <row r="50" spans="2:13" ht="27.75" customHeight="1">
      <c r="B50" s="1202" t="s">
        <v>34</v>
      </c>
      <c r="C50" s="1203"/>
      <c r="D50" s="91"/>
      <c r="E50" s="1208" t="s">
        <v>35</v>
      </c>
      <c r="F50" s="1208"/>
      <c r="G50" s="1208"/>
      <c r="H50" s="1209"/>
      <c r="I50" s="86">
        <v>12817</v>
      </c>
      <c r="J50" s="87">
        <v>13399</v>
      </c>
      <c r="K50" s="87">
        <v>13592</v>
      </c>
      <c r="L50" s="87">
        <v>13137</v>
      </c>
      <c r="M50" s="88">
        <v>19481</v>
      </c>
    </row>
    <row r="51" spans="2:13" ht="27.75" customHeight="1">
      <c r="B51" s="1204"/>
      <c r="C51" s="1205"/>
      <c r="D51" s="85"/>
      <c r="E51" s="1208" t="s">
        <v>36</v>
      </c>
      <c r="F51" s="1208"/>
      <c r="G51" s="1208"/>
      <c r="H51" s="1209"/>
      <c r="I51" s="86">
        <v>44892</v>
      </c>
      <c r="J51" s="87">
        <v>47581</v>
      </c>
      <c r="K51" s="87">
        <v>47729</v>
      </c>
      <c r="L51" s="87">
        <v>48222</v>
      </c>
      <c r="M51" s="88">
        <v>47645</v>
      </c>
    </row>
    <row r="52" spans="2:13" ht="27.75" customHeight="1">
      <c r="B52" s="1206"/>
      <c r="C52" s="1207"/>
      <c r="D52" s="85"/>
      <c r="E52" s="1208" t="s">
        <v>37</v>
      </c>
      <c r="F52" s="1208"/>
      <c r="G52" s="1208"/>
      <c r="H52" s="1209"/>
      <c r="I52" s="86">
        <v>135403</v>
      </c>
      <c r="J52" s="87">
        <v>138720</v>
      </c>
      <c r="K52" s="87">
        <v>141035</v>
      </c>
      <c r="L52" s="87">
        <v>143360</v>
      </c>
      <c r="M52" s="88">
        <v>147202</v>
      </c>
    </row>
    <row r="53" spans="2:13" ht="27.75" customHeight="1" thickBot="1">
      <c r="B53" s="1210" t="s">
        <v>21</v>
      </c>
      <c r="C53" s="1211"/>
      <c r="D53" s="92"/>
      <c r="E53" s="1212" t="s">
        <v>38</v>
      </c>
      <c r="F53" s="1212"/>
      <c r="G53" s="1212"/>
      <c r="H53" s="1213"/>
      <c r="I53" s="93">
        <v>91204</v>
      </c>
      <c r="J53" s="94">
        <v>86030</v>
      </c>
      <c r="K53" s="94">
        <v>83643</v>
      </c>
      <c r="L53" s="94">
        <v>82503</v>
      </c>
      <c r="M53" s="95">
        <v>73117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election activeCell="K12" sqref="K12"/>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574</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574</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575</v>
      </c>
      <c r="C41" s="248"/>
      <c r="D41" s="248"/>
      <c r="E41" s="248"/>
      <c r="F41" s="248"/>
      <c r="G41" s="248"/>
      <c r="H41" s="248"/>
      <c r="I41" s="248"/>
      <c r="J41" s="248"/>
      <c r="K41" s="248"/>
      <c r="L41" s="248"/>
      <c r="M41" s="248"/>
      <c r="N41" s="248"/>
      <c r="O41" s="248"/>
      <c r="P41" s="249"/>
    </row>
    <row r="42" spans="2:17" ht="13.5">
      <c r="B42" s="250"/>
      <c r="C42" s="246"/>
      <c r="D42" s="246"/>
      <c r="E42" s="246"/>
      <c r="F42" s="246"/>
      <c r="G42" s="353" t="s">
        <v>576</v>
      </c>
      <c r="I42" s="354"/>
      <c r="J42" s="354"/>
      <c r="K42" s="354"/>
      <c r="L42" s="246"/>
      <c r="M42" s="246"/>
      <c r="N42" s="246"/>
      <c r="O42" s="246"/>
    </row>
    <row r="43" spans="2:17" ht="13.5">
      <c r="B43" s="250"/>
      <c r="C43" s="246"/>
      <c r="D43" s="246"/>
      <c r="E43" s="246"/>
      <c r="F43" s="246"/>
      <c r="G43" s="1225" t="s">
        <v>586</v>
      </c>
      <c r="H43" s="1226"/>
      <c r="I43" s="1226"/>
      <c r="J43" s="1226"/>
      <c r="K43" s="1226"/>
      <c r="L43" s="1226"/>
      <c r="M43" s="1226"/>
      <c r="N43" s="1226"/>
      <c r="O43" s="1227"/>
    </row>
    <row r="44" spans="2:17" ht="13.5">
      <c r="B44" s="250"/>
      <c r="C44" s="246"/>
      <c r="D44" s="246"/>
      <c r="E44" s="246"/>
      <c r="F44" s="246"/>
      <c r="G44" s="1228"/>
      <c r="H44" s="1229"/>
      <c r="I44" s="1229"/>
      <c r="J44" s="1229"/>
      <c r="K44" s="1229"/>
      <c r="L44" s="1229"/>
      <c r="M44" s="1229"/>
      <c r="N44" s="1229"/>
      <c r="O44" s="1230"/>
    </row>
    <row r="45" spans="2:17" ht="13.5">
      <c r="B45" s="250"/>
      <c r="C45" s="246"/>
      <c r="D45" s="246"/>
      <c r="E45" s="246"/>
      <c r="F45" s="246"/>
      <c r="G45" s="1228"/>
      <c r="H45" s="1229"/>
      <c r="I45" s="1229"/>
      <c r="J45" s="1229"/>
      <c r="K45" s="1229"/>
      <c r="L45" s="1229"/>
      <c r="M45" s="1229"/>
      <c r="N45" s="1229"/>
      <c r="O45" s="1230"/>
    </row>
    <row r="46" spans="2:17" ht="13.5">
      <c r="B46" s="250"/>
      <c r="C46" s="246"/>
      <c r="D46" s="246"/>
      <c r="E46" s="246"/>
      <c r="F46" s="246"/>
      <c r="G46" s="1228"/>
      <c r="H46" s="1229"/>
      <c r="I46" s="1229"/>
      <c r="J46" s="1229"/>
      <c r="K46" s="1229"/>
      <c r="L46" s="1229"/>
      <c r="M46" s="1229"/>
      <c r="N46" s="1229"/>
      <c r="O46" s="1230"/>
    </row>
    <row r="47" spans="2:17" ht="13.5">
      <c r="B47" s="250"/>
      <c r="C47" s="246"/>
      <c r="D47" s="246"/>
      <c r="E47" s="246"/>
      <c r="F47" s="246"/>
      <c r="G47" s="1231"/>
      <c r="H47" s="1232"/>
      <c r="I47" s="1232"/>
      <c r="J47" s="1232"/>
      <c r="K47" s="1232"/>
      <c r="L47" s="1232"/>
      <c r="M47" s="1232"/>
      <c r="N47" s="1232"/>
      <c r="O47" s="1233"/>
    </row>
    <row r="48" spans="2:17" ht="13.5">
      <c r="B48" s="250"/>
      <c r="C48" s="246"/>
      <c r="D48" s="246"/>
      <c r="E48" s="246"/>
      <c r="F48" s="246"/>
      <c r="G48" s="246"/>
      <c r="H48" s="355"/>
      <c r="I48" s="355"/>
      <c r="J48" s="355"/>
    </row>
    <row r="49" spans="1:17" ht="13.5">
      <c r="B49" s="250"/>
      <c r="C49" s="246"/>
      <c r="D49" s="246"/>
      <c r="E49" s="246"/>
      <c r="F49" s="246"/>
      <c r="G49" s="245" t="s">
        <v>577</v>
      </c>
    </row>
    <row r="50" spans="1:17" ht="13.5">
      <c r="B50" s="250"/>
      <c r="C50" s="246"/>
      <c r="D50" s="246"/>
      <c r="E50" s="246"/>
      <c r="F50" s="246"/>
      <c r="G50" s="1234"/>
      <c r="H50" s="1235"/>
      <c r="I50" s="1235"/>
      <c r="J50" s="1236"/>
      <c r="K50" s="356" t="s">
        <v>530</v>
      </c>
      <c r="L50" s="356" t="s">
        <v>531</v>
      </c>
      <c r="M50" s="356" t="s">
        <v>532</v>
      </c>
      <c r="N50" s="356" t="s">
        <v>533</v>
      </c>
      <c r="O50" s="356" t="s">
        <v>534</v>
      </c>
    </row>
    <row r="51" spans="1:17" ht="13.5">
      <c r="B51" s="250"/>
      <c r="C51" s="246"/>
      <c r="D51" s="246"/>
      <c r="E51" s="246"/>
      <c r="F51" s="246"/>
      <c r="G51" s="1237" t="s">
        <v>578</v>
      </c>
      <c r="H51" s="1238"/>
      <c r="I51" s="1243" t="s">
        <v>579</v>
      </c>
      <c r="J51" s="1243"/>
      <c r="K51" s="1256"/>
      <c r="L51" s="1256"/>
      <c r="M51" s="1256"/>
      <c r="N51" s="1221">
        <v>122.2</v>
      </c>
      <c r="O51" s="1221">
        <v>108.4</v>
      </c>
    </row>
    <row r="52" spans="1:17" ht="13.5">
      <c r="B52" s="250"/>
      <c r="C52" s="246"/>
      <c r="D52" s="246"/>
      <c r="E52" s="246"/>
      <c r="F52" s="246"/>
      <c r="G52" s="1239"/>
      <c r="H52" s="1240"/>
      <c r="I52" s="1244"/>
      <c r="J52" s="1244"/>
      <c r="K52" s="1221"/>
      <c r="L52" s="1221"/>
      <c r="M52" s="1221"/>
      <c r="N52" s="1221"/>
      <c r="O52" s="1221"/>
    </row>
    <row r="53" spans="1:17" ht="13.5">
      <c r="A53" s="357"/>
      <c r="B53" s="250"/>
      <c r="C53" s="246"/>
      <c r="D53" s="246"/>
      <c r="E53" s="246"/>
      <c r="F53" s="246"/>
      <c r="G53" s="1239"/>
      <c r="H53" s="1240"/>
      <c r="I53" s="1246" t="s">
        <v>585</v>
      </c>
      <c r="J53" s="1246"/>
      <c r="K53" s="1255"/>
      <c r="L53" s="1255"/>
      <c r="M53" s="1255"/>
      <c r="N53" s="1247">
        <v>69.5</v>
      </c>
      <c r="O53" s="1247">
        <v>70.3</v>
      </c>
    </row>
    <row r="54" spans="1:17" ht="13.5">
      <c r="A54" s="357"/>
      <c r="B54" s="250"/>
      <c r="C54" s="246"/>
      <c r="D54" s="246"/>
      <c r="E54" s="246"/>
      <c r="F54" s="246"/>
      <c r="G54" s="1241"/>
      <c r="H54" s="1242"/>
      <c r="I54" s="1246"/>
      <c r="J54" s="1246"/>
      <c r="K54" s="1248"/>
      <c r="L54" s="1248"/>
      <c r="M54" s="1248"/>
      <c r="N54" s="1248"/>
      <c r="O54" s="1248"/>
    </row>
    <row r="55" spans="1:17" ht="13.5">
      <c r="A55" s="357"/>
      <c r="B55" s="250"/>
      <c r="C55" s="246"/>
      <c r="D55" s="246"/>
      <c r="E55" s="246"/>
      <c r="F55" s="246"/>
      <c r="G55" s="1249" t="s">
        <v>580</v>
      </c>
      <c r="H55" s="1250"/>
      <c r="I55" s="1246" t="s">
        <v>579</v>
      </c>
      <c r="J55" s="1246"/>
      <c r="K55" s="1256"/>
      <c r="L55" s="1256"/>
      <c r="M55" s="1256"/>
      <c r="N55" s="1221">
        <v>41.4</v>
      </c>
      <c r="O55" s="1221">
        <v>38.9</v>
      </c>
    </row>
    <row r="56" spans="1:17" ht="13.5">
      <c r="A56" s="357"/>
      <c r="B56" s="250"/>
      <c r="C56" s="246"/>
      <c r="D56" s="246"/>
      <c r="E56" s="246"/>
      <c r="F56" s="246"/>
      <c r="G56" s="1251"/>
      <c r="H56" s="1252"/>
      <c r="I56" s="1246"/>
      <c r="J56" s="1246"/>
      <c r="K56" s="1221"/>
      <c r="L56" s="1221"/>
      <c r="M56" s="1221"/>
      <c r="N56" s="1221"/>
      <c r="O56" s="1221"/>
    </row>
    <row r="57" spans="1:17" s="357" customFormat="1" ht="13.5">
      <c r="B57" s="358"/>
      <c r="C57" s="354"/>
      <c r="D57" s="354"/>
      <c r="E57" s="354"/>
      <c r="F57" s="354"/>
      <c r="G57" s="1251"/>
      <c r="H57" s="1252"/>
      <c r="I57" s="1223" t="s">
        <v>585</v>
      </c>
      <c r="J57" s="1223"/>
      <c r="K57" s="1255"/>
      <c r="L57" s="1255"/>
      <c r="M57" s="1255"/>
      <c r="N57" s="1247">
        <v>60.2</v>
      </c>
      <c r="O57" s="1247">
        <v>62.1</v>
      </c>
      <c r="P57" s="359"/>
      <c r="Q57" s="358"/>
    </row>
    <row r="58" spans="1:17" s="357" customFormat="1" ht="13.5">
      <c r="A58" s="245"/>
      <c r="B58" s="358"/>
      <c r="C58" s="354"/>
      <c r="D58" s="354"/>
      <c r="E58" s="354"/>
      <c r="F58" s="354"/>
      <c r="G58" s="1253"/>
      <c r="H58" s="1254"/>
      <c r="I58" s="1223"/>
      <c r="J58" s="1223"/>
      <c r="K58" s="1248"/>
      <c r="L58" s="1248"/>
      <c r="M58" s="1248"/>
      <c r="N58" s="1248"/>
      <c r="O58" s="1248"/>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581</v>
      </c>
      <c r="C63" s="246"/>
      <c r="D63" s="246"/>
      <c r="E63" s="246"/>
      <c r="F63" s="246"/>
      <c r="G63" s="246"/>
      <c r="H63" s="246"/>
      <c r="I63" s="246"/>
      <c r="J63" s="246"/>
      <c r="K63" s="246"/>
      <c r="L63" s="246"/>
      <c r="M63" s="246"/>
      <c r="N63" s="246"/>
      <c r="O63" s="246"/>
    </row>
    <row r="64" spans="1:17" ht="13.5">
      <c r="B64" s="250"/>
      <c r="C64" s="246"/>
      <c r="D64" s="246"/>
      <c r="E64" s="246"/>
      <c r="F64" s="246"/>
      <c r="G64" s="353" t="s">
        <v>576</v>
      </c>
      <c r="I64" s="354"/>
      <c r="J64" s="354"/>
      <c r="K64" s="354"/>
      <c r="L64" s="246"/>
      <c r="M64" s="246"/>
      <c r="N64" s="246"/>
      <c r="O64" s="246"/>
    </row>
    <row r="65" spans="2:30" ht="13.5">
      <c r="B65" s="250"/>
      <c r="C65" s="246"/>
      <c r="D65" s="246"/>
      <c r="E65" s="246"/>
      <c r="F65" s="246"/>
      <c r="G65" s="1225" t="s">
        <v>584</v>
      </c>
      <c r="H65" s="1226"/>
      <c r="I65" s="1226"/>
      <c r="J65" s="1226"/>
      <c r="K65" s="1226"/>
      <c r="L65" s="1226"/>
      <c r="M65" s="1226"/>
      <c r="N65" s="1226"/>
      <c r="O65" s="1227"/>
    </row>
    <row r="66" spans="2:30" ht="13.5">
      <c r="B66" s="250"/>
      <c r="C66" s="246"/>
      <c r="D66" s="246"/>
      <c r="E66" s="246"/>
      <c r="F66" s="246"/>
      <c r="G66" s="1228"/>
      <c r="H66" s="1229"/>
      <c r="I66" s="1229"/>
      <c r="J66" s="1229"/>
      <c r="K66" s="1229"/>
      <c r="L66" s="1229"/>
      <c r="M66" s="1229"/>
      <c r="N66" s="1229"/>
      <c r="O66" s="1230"/>
    </row>
    <row r="67" spans="2:30" ht="13.5">
      <c r="B67" s="250"/>
      <c r="C67" s="246"/>
      <c r="D67" s="246"/>
      <c r="E67" s="246"/>
      <c r="F67" s="246"/>
      <c r="G67" s="1228"/>
      <c r="H67" s="1229"/>
      <c r="I67" s="1229"/>
      <c r="J67" s="1229"/>
      <c r="K67" s="1229"/>
      <c r="L67" s="1229"/>
      <c r="M67" s="1229"/>
      <c r="N67" s="1229"/>
      <c r="O67" s="1230"/>
    </row>
    <row r="68" spans="2:30" ht="13.5">
      <c r="B68" s="250"/>
      <c r="C68" s="246"/>
      <c r="D68" s="246"/>
      <c r="E68" s="246"/>
      <c r="F68" s="246"/>
      <c r="G68" s="1228"/>
      <c r="H68" s="1229"/>
      <c r="I68" s="1229"/>
      <c r="J68" s="1229"/>
      <c r="K68" s="1229"/>
      <c r="L68" s="1229"/>
      <c r="M68" s="1229"/>
      <c r="N68" s="1229"/>
      <c r="O68" s="1230"/>
    </row>
    <row r="69" spans="2:30" ht="13.5">
      <c r="B69" s="250"/>
      <c r="C69" s="246"/>
      <c r="D69" s="246"/>
      <c r="E69" s="246"/>
      <c r="F69" s="246"/>
      <c r="G69" s="1231"/>
      <c r="H69" s="1232"/>
      <c r="I69" s="1232"/>
      <c r="J69" s="1232"/>
      <c r="K69" s="1232"/>
      <c r="L69" s="1232"/>
      <c r="M69" s="1232"/>
      <c r="N69" s="1232"/>
      <c r="O69" s="1233"/>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582</v>
      </c>
      <c r="I71" s="370"/>
      <c r="J71" s="366"/>
      <c r="K71" s="366"/>
      <c r="L71" s="367"/>
      <c r="M71" s="366"/>
      <c r="N71" s="367"/>
      <c r="O71" s="368"/>
    </row>
    <row r="72" spans="2:30" ht="13.5">
      <c r="B72" s="250"/>
      <c r="C72" s="246"/>
      <c r="D72" s="246"/>
      <c r="E72" s="246"/>
      <c r="F72" s="246"/>
      <c r="G72" s="1234"/>
      <c r="H72" s="1235"/>
      <c r="I72" s="1235"/>
      <c r="J72" s="1236"/>
      <c r="K72" s="356" t="s">
        <v>530</v>
      </c>
      <c r="L72" s="356" t="s">
        <v>531</v>
      </c>
      <c r="M72" s="356" t="s">
        <v>532</v>
      </c>
      <c r="N72" s="356" t="s">
        <v>533</v>
      </c>
      <c r="O72" s="356" t="s">
        <v>534</v>
      </c>
    </row>
    <row r="73" spans="2:30" ht="13.5">
      <c r="B73" s="250"/>
      <c r="C73" s="246"/>
      <c r="D73" s="246"/>
      <c r="E73" s="246"/>
      <c r="F73" s="246"/>
      <c r="G73" s="1237" t="s">
        <v>578</v>
      </c>
      <c r="H73" s="1238"/>
      <c r="I73" s="1243" t="s">
        <v>579</v>
      </c>
      <c r="J73" s="1243"/>
      <c r="K73" s="1245">
        <v>137</v>
      </c>
      <c r="L73" s="1245">
        <v>128.30000000000001</v>
      </c>
      <c r="M73" s="1221">
        <v>124.6</v>
      </c>
      <c r="N73" s="1221">
        <v>122.2</v>
      </c>
      <c r="O73" s="1221">
        <v>108.4</v>
      </c>
      <c r="S73" s="245">
        <v>9.9</v>
      </c>
    </row>
    <row r="74" spans="2:30" ht="13.5">
      <c r="B74" s="250"/>
      <c r="C74" s="246"/>
      <c r="D74" s="246"/>
      <c r="E74" s="246"/>
      <c r="F74" s="246"/>
      <c r="G74" s="1239"/>
      <c r="H74" s="1240"/>
      <c r="I74" s="1244"/>
      <c r="J74" s="1244"/>
      <c r="K74" s="1245"/>
      <c r="L74" s="1245"/>
      <c r="M74" s="1221"/>
      <c r="N74" s="1221"/>
      <c r="O74" s="1221"/>
    </row>
    <row r="75" spans="2:30" ht="13.5">
      <c r="B75" s="250"/>
      <c r="C75" s="246"/>
      <c r="D75" s="246"/>
      <c r="E75" s="246"/>
      <c r="F75" s="246"/>
      <c r="G75" s="1239"/>
      <c r="H75" s="1240"/>
      <c r="I75" s="1246" t="s">
        <v>583</v>
      </c>
      <c r="J75" s="1246"/>
      <c r="K75" s="1247">
        <v>11.5</v>
      </c>
      <c r="L75" s="1247">
        <v>11.3</v>
      </c>
      <c r="M75" s="1247">
        <v>11.4</v>
      </c>
      <c r="N75" s="1247">
        <v>11.5</v>
      </c>
      <c r="O75" s="1247">
        <v>11.6</v>
      </c>
      <c r="U75" s="245">
        <v>81.2</v>
      </c>
      <c r="W75" s="245">
        <v>87.2</v>
      </c>
      <c r="Y75" s="245">
        <v>99.8</v>
      </c>
      <c r="AA75" s="245">
        <v>109.5</v>
      </c>
      <c r="AC75" s="245">
        <v>115.2</v>
      </c>
    </row>
    <row r="76" spans="2:30" ht="13.5">
      <c r="B76" s="250"/>
      <c r="C76" s="246"/>
      <c r="D76" s="246"/>
      <c r="E76" s="246"/>
      <c r="F76" s="246"/>
      <c r="G76" s="1241"/>
      <c r="H76" s="1242"/>
      <c r="I76" s="1246"/>
      <c r="J76" s="1246"/>
      <c r="K76" s="1248"/>
      <c r="L76" s="1248"/>
      <c r="M76" s="1248"/>
      <c r="N76" s="1248"/>
      <c r="O76" s="1248"/>
    </row>
    <row r="77" spans="2:30" ht="13.5">
      <c r="B77" s="250"/>
      <c r="C77" s="246"/>
      <c r="D77" s="246"/>
      <c r="E77" s="246"/>
      <c r="F77" s="246"/>
      <c r="G77" s="1249" t="s">
        <v>580</v>
      </c>
      <c r="H77" s="1250"/>
      <c r="I77" s="1246" t="s">
        <v>579</v>
      </c>
      <c r="J77" s="1246"/>
      <c r="K77" s="1245">
        <v>62.7</v>
      </c>
      <c r="L77" s="1245">
        <v>54.4</v>
      </c>
      <c r="M77" s="1221">
        <v>47</v>
      </c>
      <c r="N77" s="1221">
        <v>41.4</v>
      </c>
      <c r="O77" s="1221">
        <v>38.9</v>
      </c>
      <c r="R77" s="245">
        <v>12.3</v>
      </c>
      <c r="T77" s="245">
        <v>11.1</v>
      </c>
    </row>
    <row r="78" spans="2:30" ht="13.5">
      <c r="B78" s="250"/>
      <c r="C78" s="246"/>
      <c r="D78" s="246"/>
      <c r="E78" s="246"/>
      <c r="F78" s="246"/>
      <c r="G78" s="1251"/>
      <c r="H78" s="1252"/>
      <c r="I78" s="1246"/>
      <c r="J78" s="1246"/>
      <c r="K78" s="1245"/>
      <c r="L78" s="1245"/>
      <c r="M78" s="1221"/>
      <c r="N78" s="1221"/>
      <c r="O78" s="1221"/>
    </row>
    <row r="79" spans="2:30" ht="13.5">
      <c r="B79" s="250"/>
      <c r="C79" s="246"/>
      <c r="D79" s="246"/>
      <c r="E79" s="246"/>
      <c r="F79" s="246"/>
      <c r="G79" s="1251"/>
      <c r="H79" s="1252"/>
      <c r="I79" s="1222" t="s">
        <v>583</v>
      </c>
      <c r="J79" s="1223"/>
      <c r="K79" s="1224">
        <v>8.6</v>
      </c>
      <c r="L79" s="1224">
        <v>8.1</v>
      </c>
      <c r="M79" s="1224">
        <v>7.3</v>
      </c>
      <c r="N79" s="1224">
        <v>6.7</v>
      </c>
      <c r="O79" s="1224">
        <v>6.4</v>
      </c>
      <c r="V79" s="245">
        <v>53.5</v>
      </c>
      <c r="X79" s="245">
        <v>48.2</v>
      </c>
      <c r="Z79" s="245">
        <v>34.200000000000003</v>
      </c>
      <c r="AB79" s="245">
        <v>30.3</v>
      </c>
      <c r="AD79" s="245">
        <v>28.9</v>
      </c>
    </row>
    <row r="80" spans="2:30" ht="13.5">
      <c r="B80" s="250"/>
      <c r="C80" s="246"/>
      <c r="D80" s="246"/>
      <c r="E80" s="246"/>
      <c r="F80" s="246"/>
      <c r="G80" s="1253"/>
      <c r="H80" s="1254"/>
      <c r="I80" s="1223"/>
      <c r="J80" s="1223"/>
      <c r="K80" s="1224"/>
      <c r="L80" s="1224"/>
      <c r="M80" s="1224"/>
      <c r="N80" s="1224"/>
      <c r="O80" s="1224"/>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70" zoomScaleNormal="7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529</v>
      </c>
      <c r="G2" s="113"/>
      <c r="H2" s="114"/>
    </row>
    <row r="3" spans="1:8">
      <c r="A3" s="110" t="s">
        <v>522</v>
      </c>
      <c r="B3" s="115"/>
      <c r="C3" s="116"/>
      <c r="D3" s="117">
        <v>21247</v>
      </c>
      <c r="E3" s="118"/>
      <c r="F3" s="119">
        <v>41705</v>
      </c>
      <c r="G3" s="120"/>
      <c r="H3" s="121"/>
    </row>
    <row r="4" spans="1:8">
      <c r="A4" s="122"/>
      <c r="B4" s="123"/>
      <c r="C4" s="124"/>
      <c r="D4" s="125">
        <v>10576</v>
      </c>
      <c r="E4" s="126"/>
      <c r="F4" s="127">
        <v>22742</v>
      </c>
      <c r="G4" s="128"/>
      <c r="H4" s="129"/>
    </row>
    <row r="5" spans="1:8">
      <c r="A5" s="110" t="s">
        <v>524</v>
      </c>
      <c r="B5" s="115"/>
      <c r="C5" s="116"/>
      <c r="D5" s="117">
        <v>39558</v>
      </c>
      <c r="E5" s="118"/>
      <c r="F5" s="119">
        <v>47677</v>
      </c>
      <c r="G5" s="120"/>
      <c r="H5" s="121"/>
    </row>
    <row r="6" spans="1:8">
      <c r="A6" s="122"/>
      <c r="B6" s="123"/>
      <c r="C6" s="124"/>
      <c r="D6" s="125">
        <v>27948</v>
      </c>
      <c r="E6" s="126"/>
      <c r="F6" s="127">
        <v>23360</v>
      </c>
      <c r="G6" s="128"/>
      <c r="H6" s="129"/>
    </row>
    <row r="7" spans="1:8">
      <c r="A7" s="110" t="s">
        <v>525</v>
      </c>
      <c r="B7" s="115"/>
      <c r="C7" s="116"/>
      <c r="D7" s="117">
        <v>48539</v>
      </c>
      <c r="E7" s="118"/>
      <c r="F7" s="119">
        <v>51613</v>
      </c>
      <c r="G7" s="120"/>
      <c r="H7" s="121"/>
    </row>
    <row r="8" spans="1:8">
      <c r="A8" s="122"/>
      <c r="B8" s="123"/>
      <c r="C8" s="124"/>
      <c r="D8" s="125">
        <v>17681</v>
      </c>
      <c r="E8" s="126"/>
      <c r="F8" s="127">
        <v>25872</v>
      </c>
      <c r="G8" s="128"/>
      <c r="H8" s="129"/>
    </row>
    <row r="9" spans="1:8">
      <c r="A9" s="110" t="s">
        <v>526</v>
      </c>
      <c r="B9" s="115"/>
      <c r="C9" s="116"/>
      <c r="D9" s="117">
        <v>43129</v>
      </c>
      <c r="E9" s="118"/>
      <c r="F9" s="119">
        <v>50880</v>
      </c>
      <c r="G9" s="120"/>
      <c r="H9" s="121"/>
    </row>
    <row r="10" spans="1:8">
      <c r="A10" s="122"/>
      <c r="B10" s="123"/>
      <c r="C10" s="124"/>
      <c r="D10" s="125">
        <v>15105</v>
      </c>
      <c r="E10" s="126"/>
      <c r="F10" s="127">
        <v>27819</v>
      </c>
      <c r="G10" s="128"/>
      <c r="H10" s="129"/>
    </row>
    <row r="11" spans="1:8">
      <c r="A11" s="110" t="s">
        <v>527</v>
      </c>
      <c r="B11" s="115"/>
      <c r="C11" s="116"/>
      <c r="D11" s="117">
        <v>42811</v>
      </c>
      <c r="E11" s="118"/>
      <c r="F11" s="119">
        <v>46395</v>
      </c>
      <c r="G11" s="120"/>
      <c r="H11" s="121"/>
    </row>
    <row r="12" spans="1:8">
      <c r="A12" s="122"/>
      <c r="B12" s="123"/>
      <c r="C12" s="130"/>
      <c r="D12" s="125">
        <v>20458</v>
      </c>
      <c r="E12" s="126"/>
      <c r="F12" s="127">
        <v>26304</v>
      </c>
      <c r="G12" s="128"/>
      <c r="H12" s="129"/>
    </row>
    <row r="13" spans="1:8">
      <c r="A13" s="110"/>
      <c r="B13" s="115"/>
      <c r="C13" s="131"/>
      <c r="D13" s="132">
        <v>39057</v>
      </c>
      <c r="E13" s="133"/>
      <c r="F13" s="134">
        <v>47654</v>
      </c>
      <c r="G13" s="135"/>
      <c r="H13" s="121"/>
    </row>
    <row r="14" spans="1:8">
      <c r="A14" s="122"/>
      <c r="B14" s="123"/>
      <c r="C14" s="124"/>
      <c r="D14" s="125">
        <v>18354</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0.67</v>
      </c>
      <c r="C19" s="136">
        <f>ROUND(VALUE(SUBSTITUTE(実質収支比率等に係る経年分析!G$48,"▲","-")),2)</f>
        <v>1.99</v>
      </c>
      <c r="D19" s="136">
        <f>ROUND(VALUE(SUBSTITUTE(実質収支比率等に係る経年分析!H$48,"▲","-")),2)</f>
        <v>0.56000000000000005</v>
      </c>
      <c r="E19" s="136">
        <f>ROUND(VALUE(SUBSTITUTE(実質収支比率等に係る経年分析!I$48,"▲","-")),2)</f>
        <v>0.72</v>
      </c>
      <c r="F19" s="136">
        <f>ROUND(VALUE(SUBSTITUTE(実質収支比率等に係る経年分析!J$48,"▲","-")),2)</f>
        <v>0.25</v>
      </c>
    </row>
    <row r="20" spans="1:11">
      <c r="A20" s="136" t="s">
        <v>43</v>
      </c>
      <c r="B20" s="136">
        <f>ROUND(VALUE(SUBSTITUTE(実質収支比率等に係る経年分析!F$47,"▲","-")),2)</f>
        <v>11.52</v>
      </c>
      <c r="C20" s="136">
        <f>ROUND(VALUE(SUBSTITUTE(実質収支比率等に係る経年分析!G$47,"▲","-")),2)</f>
        <v>12.41</v>
      </c>
      <c r="D20" s="136">
        <f>ROUND(VALUE(SUBSTITUTE(実質収支比率等に係る経年分析!H$47,"▲","-")),2)</f>
        <v>12.68</v>
      </c>
      <c r="E20" s="136">
        <f>ROUND(VALUE(SUBSTITUTE(実質収支比率等に係る経年分析!I$47,"▲","-")),2)</f>
        <v>11.72</v>
      </c>
      <c r="F20" s="136">
        <f>ROUND(VALUE(SUBSTITUTE(実質収支比率等に係る経年分析!J$47,"▲","-")),2)</f>
        <v>19.149999999999999</v>
      </c>
    </row>
    <row r="21" spans="1:11">
      <c r="A21" s="136" t="s">
        <v>44</v>
      </c>
      <c r="B21" s="136">
        <f>IF(ISNUMBER(VALUE(SUBSTITUTE(実質収支比率等に係る経年分析!F$49,"▲","-"))),ROUND(VALUE(SUBSTITUTE(実質収支比率等に係る経年分析!F$49,"▲","-")),2),NA())</f>
        <v>0.55000000000000004</v>
      </c>
      <c r="C21" s="136">
        <f>IF(ISNUMBER(VALUE(SUBSTITUTE(実質収支比率等に係る経年分析!G$49,"▲","-"))),ROUND(VALUE(SUBSTITUTE(実質収支比率等に係る経年分析!G$49,"▲","-")),2),NA())</f>
        <v>2.2999999999999998</v>
      </c>
      <c r="D21" s="136">
        <f>IF(ISNUMBER(VALUE(SUBSTITUTE(実質収支比率等に係る経年分析!H$49,"▲","-"))),ROUND(VALUE(SUBSTITUTE(実質収支比率等に係る経年分析!H$49,"▲","-")),2),NA())</f>
        <v>-1.07</v>
      </c>
      <c r="E21" s="136">
        <f>IF(ISNUMBER(VALUE(SUBSTITUTE(実質収支比率等に係る経年分析!I$49,"▲","-"))),ROUND(VALUE(SUBSTITUTE(実質収支比率等に係る経年分析!I$49,"▲","-")),2),NA())</f>
        <v>-0.84</v>
      </c>
      <c r="F21" s="136">
        <f>IF(ISNUMBER(VALUE(SUBSTITUTE(実質収支比率等に係る経年分析!J$49,"▲","-"))),ROUND(VALUE(SUBSTITUTE(実質収支比率等に係る経年分析!J$49,"▲","-")),2),NA())</f>
        <v>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2.42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3.97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2.85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2.38</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0.78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1.22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0.95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2.17</v>
      </c>
    </row>
    <row r="30" spans="1:11">
      <c r="A30" s="137" t="str">
        <f>IF(連結実質赤字比率に係る赤字・黒字の構成分析!C$40="",NA(),連結実質赤字比率に係る赤字・黒字の構成分析!C$40)</f>
        <v>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4.45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4.6900000000000004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4.82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4.88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5.15</v>
      </c>
    </row>
    <row r="31" spans="1:11">
      <c r="A31" s="137" t="str">
        <f>IF(連結実質赤字比率に係る赤字・黒字の構成分析!C$39="",NA(),連結実質赤字比率に係る赤字・黒字の構成分析!C$39)</f>
        <v>工業用水道事業会計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4.7699999999999996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4.96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4.97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5.01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5.21</v>
      </c>
    </row>
    <row r="32" spans="1:11">
      <c r="A32" s="137" t="str">
        <f>IF(連結実質赤字比率に係る赤字・黒字の構成分析!C$38="",NA(),連結実質赤字比率に係る赤字・黒字の構成分析!C$38)</f>
        <v>住宅改修資金貸付事業特別会計</v>
      </c>
      <c r="B32" s="137">
        <f>IF(ROUND(VALUE(SUBSTITUTE(連結実質赤字比率に係る赤字・黒字の構成分析!F$38,"▲", "-")), 2) &lt; 0, ABS(ROUND(VALUE(SUBSTITUTE(連結実質赤字比率に係る赤字・黒字の構成分析!F$38,"▲", "-")), 2)), NA())</f>
        <v>0.11</v>
      </c>
      <c r="C32" s="137" t="e">
        <f>IF(ROUND(VALUE(SUBSTITUTE(連結実質赤字比率に係る赤字・黒字の構成分析!F$38,"▲", "-")), 2) &gt;= 0, ABS(ROUND(VALUE(SUBSTITUTE(連結実質赤字比率に係る赤字・黒字の構成分析!F$38,"▲", "-")), 2)), NA())</f>
        <v>#N/A</v>
      </c>
      <c r="D32" s="137">
        <f>IF(ROUND(VALUE(SUBSTITUTE(連結実質赤字比率に係る赤字・黒字の構成分析!G$38,"▲", "-")), 2) &lt; 0, ABS(ROUND(VALUE(SUBSTITUTE(連結実質赤字比率に係る赤字・黒字の構成分析!G$38,"▲", "-")), 2)), NA())</f>
        <v>0.1</v>
      </c>
      <c r="E32" s="137" t="e">
        <f>IF(ROUND(VALUE(SUBSTITUTE(連結実質赤字比率に係る赤字・黒字の構成分析!G$38,"▲", "-")), 2) &gt;= 0, ABS(ROUND(VALUE(SUBSTITUTE(連結実質赤字比率に係る赤字・黒字の構成分析!G$38,"▲", "-")), 2)), NA())</f>
        <v>#N/A</v>
      </c>
      <c r="F32" s="137">
        <f>IF(ROUND(VALUE(SUBSTITUTE(連結実質赤字比率に係る赤字・黒字の構成分析!H$38,"▲", "-")), 2) &lt; 0, ABS(ROUND(VALUE(SUBSTITUTE(連結実質赤字比率に係る赤字・黒字の構成分析!H$38,"▲", "-")), 2)), NA())</f>
        <v>0.09</v>
      </c>
      <c r="G32" s="137" t="e">
        <f>IF(ROUND(VALUE(SUBSTITUTE(連結実質赤字比率に係る赤字・黒字の構成分析!H$38,"▲", "-")), 2) &gt;= 0, ABS(ROUND(VALUE(SUBSTITUTE(連結実質赤字比率に係る赤字・黒字の構成分析!H$38,"▲", "-")), 2)), NA())</f>
        <v>#N/A</v>
      </c>
      <c r="H32" s="137">
        <f>IF(ROUND(VALUE(SUBSTITUTE(連結実質赤字比率に係る赤字・黒字の構成分析!I$38,"▲", "-")), 2) &lt; 0, ABS(ROUND(VALUE(SUBSTITUTE(連結実質赤字比率に係る赤字・黒字の構成分析!I$38,"▲", "-")), 2)), NA())</f>
        <v>0.09</v>
      </c>
      <c r="I32" s="137" t="e">
        <f>IF(ROUND(VALUE(SUBSTITUTE(連結実質赤字比率に係る赤字・黒字の構成分析!I$38,"▲", "-")), 2) &gt;= 0, ABS(ROUND(VALUE(SUBSTITUTE(連結実質赤字比率に係る赤字・黒字の構成分析!I$38,"▲", "-")), 2)), NA())</f>
        <v>#N/A</v>
      </c>
      <c r="J32" s="137">
        <f>IF(ROUND(VALUE(SUBSTITUTE(連結実質赤字比率に係る赤字・黒字の構成分析!J$38,"▲", "-")), 2) &lt; 0, ABS(ROUND(VALUE(SUBSTITUTE(連結実質赤字比率に係る赤字・黒字の構成分析!J$38,"▲", "-")), 2)), NA())</f>
        <v>0.08</v>
      </c>
      <c r="K32" s="137" t="e">
        <f>IF(ROUND(VALUE(SUBSTITUTE(連結実質赤字比率に係る赤字・黒字の構成分析!J$38,"▲", "-")), 2) &gt;= 0, ABS(ROUND(VALUE(SUBSTITUTE(連結実質赤字比率に係る赤字・黒字の構成分析!J$38,"▲", "-")), 2)), NA())</f>
        <v>#N/A</v>
      </c>
    </row>
    <row r="33" spans="1:16">
      <c r="A33" s="137" t="str">
        <f>IF(連結実質赤字比率に係る赤字・黒字の構成分析!C$37="",NA(),連結実質赤字比率に係る赤字・黒字の構成分析!C$37)</f>
        <v>宅地取得資金貸付事業特別会計</v>
      </c>
      <c r="B33" s="137">
        <f>IF(ROUND(VALUE(SUBSTITUTE(連結実質赤字比率に係る赤字・黒字の構成分析!F$37,"▲", "-")), 2) &lt; 0, ABS(ROUND(VALUE(SUBSTITUTE(連結実質赤字比率に係る赤字・黒字の構成分析!F$37,"▲", "-")), 2)), NA())</f>
        <v>0.34</v>
      </c>
      <c r="C33" s="137" t="e">
        <f>IF(ROUND(VALUE(SUBSTITUTE(連結実質赤字比率に係る赤字・黒字の構成分析!F$37,"▲", "-")), 2) &gt;= 0, ABS(ROUND(VALUE(SUBSTITUTE(連結実質赤字比率に係る赤字・黒字の構成分析!F$37,"▲", "-")), 2)), NA())</f>
        <v>#N/A</v>
      </c>
      <c r="D33" s="137">
        <f>IF(ROUND(VALUE(SUBSTITUTE(連結実質赤字比率に係る赤字・黒字の構成分析!G$37,"▲", "-")), 2) &lt; 0, ABS(ROUND(VALUE(SUBSTITUTE(連結実質赤字比率に係る赤字・黒字の構成分析!G$37,"▲", "-")), 2)), NA())</f>
        <v>0.35</v>
      </c>
      <c r="E33" s="137" t="e">
        <f>IF(ROUND(VALUE(SUBSTITUTE(連結実質赤字比率に係る赤字・黒字の構成分析!G$37,"▲", "-")), 2) &gt;= 0, ABS(ROUND(VALUE(SUBSTITUTE(連結実質赤字比率に係る赤字・黒字の構成分析!G$37,"▲", "-")), 2)), NA())</f>
        <v>#N/A</v>
      </c>
      <c r="F33" s="137">
        <f>IF(ROUND(VALUE(SUBSTITUTE(連結実質赤字比率に係る赤字・黒字の構成分析!H$37,"▲", "-")), 2) &lt; 0, ABS(ROUND(VALUE(SUBSTITUTE(連結実質赤字比率に係る赤字・黒字の構成分析!H$37,"▲", "-")), 2)), NA())</f>
        <v>0.35</v>
      </c>
      <c r="G33" s="137" t="e">
        <f>IF(ROUND(VALUE(SUBSTITUTE(連結実質赤字比率に係る赤字・黒字の構成分析!H$37,"▲", "-")), 2) &gt;= 0, ABS(ROUND(VALUE(SUBSTITUTE(連結実質赤字比率に係る赤字・黒字の構成分析!H$37,"▲", "-")), 2)), NA())</f>
        <v>#N/A</v>
      </c>
      <c r="H33" s="137">
        <f>IF(ROUND(VALUE(SUBSTITUTE(連結実質赤字比率に係る赤字・黒字の構成分析!I$37,"▲", "-")), 2) &lt; 0, ABS(ROUND(VALUE(SUBSTITUTE(連結実質赤字比率に係る赤字・黒字の構成分析!I$37,"▲", "-")), 2)), NA())</f>
        <v>0.36</v>
      </c>
      <c r="I33" s="137" t="e">
        <f>IF(ROUND(VALUE(SUBSTITUTE(連結実質赤字比率に係る赤字・黒字の構成分析!I$37,"▲", "-")), 2) &gt;= 0, ABS(ROUND(VALUE(SUBSTITUTE(連結実質赤字比率に係る赤字・黒字の構成分析!I$37,"▲", "-")), 2)), NA())</f>
        <v>#N/A</v>
      </c>
      <c r="J33" s="137">
        <f>IF(ROUND(VALUE(SUBSTITUTE(連結実質赤字比率に係る赤字・黒字の構成分析!J$37,"▲", "-")), 2) &lt; 0, ABS(ROUND(VALUE(SUBSTITUTE(連結実質赤字比率に係る赤字・黒字の構成分析!J$37,"▲", "-")), 2)), NA())</f>
        <v>0.36</v>
      </c>
      <c r="K33" s="137" t="e">
        <f>IF(ROUND(VALUE(SUBSTITUTE(連結実質赤字比率に係る赤字・黒字の構成分析!J$37,"▲", "-")), 2) &gt;= 0, ABS(ROUND(VALUE(SUBSTITUTE(連結実質赤字比率に係る赤字・黒字の構成分析!J$37,"▲", "-")), 2)), NA())</f>
        <v>#N/A</v>
      </c>
    </row>
    <row r="34" spans="1:16">
      <c r="A34" s="137" t="str">
        <f>IF(連結実質赤字比率に係る赤字・黒字の構成分析!C$36="",NA(),連結実質赤字比率に係る赤字・黒字の構成分析!C$36)</f>
        <v>住宅新築資金貸付事業特別会計</v>
      </c>
      <c r="B34" s="137">
        <f>IF(ROUND(VALUE(SUBSTITUTE(連結実質赤字比率に係る赤字・黒字の構成分析!F$36,"▲", "-")), 2) &lt; 0, ABS(ROUND(VALUE(SUBSTITUTE(連結実質赤字比率に係る赤字・黒字の構成分析!F$36,"▲", "-")), 2)), NA())</f>
        <v>0.83</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0.84</v>
      </c>
      <c r="E34" s="137" t="e">
        <f>IF(ROUND(VALUE(SUBSTITUTE(連結実質赤字比率に係る赤字・黒字の構成分析!G$36,"▲", "-")), 2) &gt;= 0, ABS(ROUND(VALUE(SUBSTITUTE(連結実質赤字比率に係る赤字・黒字の構成分析!G$36,"▲", "-")), 2)), NA())</f>
        <v>#N/A</v>
      </c>
      <c r="F34" s="137">
        <f>IF(ROUND(VALUE(SUBSTITUTE(連結実質赤字比率に係る赤字・黒字の構成分析!H$36,"▲", "-")), 2) &lt; 0, ABS(ROUND(VALUE(SUBSTITUTE(連結実質赤字比率に係る赤字・黒字の構成分析!H$36,"▲", "-")), 2)), NA())</f>
        <v>0.85</v>
      </c>
      <c r="G34" s="137" t="e">
        <f>IF(ROUND(VALUE(SUBSTITUTE(連結実質赤字比率に係る赤字・黒字の構成分析!H$36,"▲", "-")), 2) &gt;= 0, ABS(ROUND(VALUE(SUBSTITUTE(連結実質赤字比率に係る赤字・黒字の構成分析!H$36,"▲", "-")), 2)), NA())</f>
        <v>#N/A</v>
      </c>
      <c r="H34" s="137">
        <f>IF(ROUND(VALUE(SUBSTITUTE(連結実質赤字比率に係る赤字・黒字の構成分析!I$36,"▲", "-")), 2) &lt; 0, ABS(ROUND(VALUE(SUBSTITUTE(連結実質赤字比率に係る赤字・黒字の構成分析!I$36,"▲", "-")), 2)), NA())</f>
        <v>0.85</v>
      </c>
      <c r="I34" s="137" t="e">
        <f>IF(ROUND(VALUE(SUBSTITUTE(連結実質赤字比率に係る赤字・黒字の構成分析!I$36,"▲", "-")), 2) &gt;= 0, ABS(ROUND(VALUE(SUBSTITUTE(連結実質赤字比率に係る赤字・黒字の構成分析!I$36,"▲", "-")), 2)), NA())</f>
        <v>#N/A</v>
      </c>
      <c r="J34" s="137">
        <f>IF(ROUND(VALUE(SUBSTITUTE(連結実質赤字比率に係る赤字・黒字の構成分析!J$36,"▲", "-")), 2) &lt; 0, ABS(ROUND(VALUE(SUBSTITUTE(連結実質赤字比率に係る赤字・黒字の構成分析!J$36,"▲", "-")), 2)), NA())</f>
        <v>0.85</v>
      </c>
      <c r="K34" s="137" t="e">
        <f>IF(ROUND(VALUE(SUBSTITUTE(連結実質赤字比率に係る赤字・黒字の構成分析!J$36,"▲", "-")), 2) &gt;= 0, ABS(ROUND(VALUE(SUBSTITUTE(連結実質赤字比率に係る赤字・黒字の構成分析!J$36,"▲", "-")), 2)), NA())</f>
        <v>#N/A</v>
      </c>
    </row>
    <row r="35" spans="1:16">
      <c r="A35" s="137" t="str">
        <f>IF(連結実質赤字比率に係る赤字・黒字の構成分析!C$35="",NA(),連結実質赤字比率に係る赤字・黒字の構成分析!C$35)</f>
        <v>土地造成事業特別会計</v>
      </c>
      <c r="B35" s="137">
        <f>IF(ROUND(VALUE(SUBSTITUTE(連結実質赤字比率に係る赤字・黒字の構成分析!F$35,"▲", "-")), 2) &lt; 0, ABS(ROUND(VALUE(SUBSTITUTE(連結実質赤字比率に係る赤字・黒字の構成分析!F$35,"▲", "-")), 2)), NA())</f>
        <v>0.56999999999999995</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1.37</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1.6</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1.45</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1.24</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駐車場管理事業特別会計</v>
      </c>
      <c r="B36" s="137">
        <f>IF(ROUND(VALUE(SUBSTITUTE(連結実質赤字比率に係る赤字・黒字の構成分析!F$34,"▲", "-")), 2) &lt; 0, ABS(ROUND(VALUE(SUBSTITUTE(連結実質赤字比率に係る赤字・黒字の構成分析!F$34,"▲", "-")), 2)), NA())</f>
        <v>2.46</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2.5499999999999998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2.5499999999999998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2.59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2.41</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14007</v>
      </c>
      <c r="E42" s="138"/>
      <c r="F42" s="138"/>
      <c r="G42" s="138">
        <f>'実質公債費比率（分子）の構造'!L$52</f>
        <v>14037</v>
      </c>
      <c r="H42" s="138"/>
      <c r="I42" s="138"/>
      <c r="J42" s="138">
        <f>'実質公債費比率（分子）の構造'!M$52</f>
        <v>14308</v>
      </c>
      <c r="K42" s="138"/>
      <c r="L42" s="138"/>
      <c r="M42" s="138">
        <f>'実質公債費比率（分子）の構造'!N$52</f>
        <v>14797</v>
      </c>
      <c r="N42" s="138"/>
      <c r="O42" s="138"/>
      <c r="P42" s="138">
        <f>'実質公債費比率（分子）の構造'!O$52</f>
        <v>14859</v>
      </c>
    </row>
    <row r="43" spans="1:16">
      <c r="A43" s="138" t="s">
        <v>52</v>
      </c>
      <c r="B43" s="138">
        <f>'実質公債費比率（分子）の構造'!K$51</f>
        <v>6</v>
      </c>
      <c r="C43" s="138"/>
      <c r="D43" s="138"/>
      <c r="E43" s="138">
        <f>'実質公債費比率（分子）の構造'!L$51</f>
        <v>2</v>
      </c>
      <c r="F43" s="138"/>
      <c r="G43" s="138"/>
      <c r="H43" s="138">
        <f>'実質公債費比率（分子）の構造'!M$51</f>
        <v>2</v>
      </c>
      <c r="I43" s="138"/>
      <c r="J43" s="138"/>
      <c r="K43" s="138">
        <f>'実質公債費比率（分子）の構造'!N$51</f>
        <v>3</v>
      </c>
      <c r="L43" s="138"/>
      <c r="M43" s="138"/>
      <c r="N43" s="138">
        <f>'実質公債費比率（分子）の構造'!O$51</f>
        <v>2</v>
      </c>
      <c r="O43" s="138"/>
      <c r="P43" s="138"/>
    </row>
    <row r="44" spans="1:16">
      <c r="A44" s="138" t="s">
        <v>53</v>
      </c>
      <c r="B44" s="138">
        <f>'実質公債費比率（分子）の構造'!K$50</f>
        <v>8</v>
      </c>
      <c r="C44" s="138"/>
      <c r="D44" s="138"/>
      <c r="E44" s="138">
        <f>'実質公債費比率（分子）の構造'!L$50</f>
        <v>5</v>
      </c>
      <c r="F44" s="138"/>
      <c r="G44" s="138"/>
      <c r="H44" s="138">
        <f>'実質公債費比率（分子）の構造'!M$50</f>
        <v>8</v>
      </c>
      <c r="I44" s="138"/>
      <c r="J44" s="138"/>
      <c r="K44" s="138">
        <f>'実質公債費比率（分子）の構造'!N$50</f>
        <v>9</v>
      </c>
      <c r="L44" s="138"/>
      <c r="M44" s="138"/>
      <c r="N44" s="138">
        <f>'実質公債費比率（分子）の構造'!O$50</f>
        <v>10</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6162</v>
      </c>
      <c r="C46" s="138"/>
      <c r="D46" s="138"/>
      <c r="E46" s="138">
        <f>'実質公債費比率（分子）の構造'!L$48</f>
        <v>6263</v>
      </c>
      <c r="F46" s="138"/>
      <c r="G46" s="138"/>
      <c r="H46" s="138">
        <f>'実質公債費比率（分子）の構造'!M$48</f>
        <v>6371</v>
      </c>
      <c r="I46" s="138"/>
      <c r="J46" s="138"/>
      <c r="K46" s="138">
        <f>'実質公債費比率（分子）の構造'!N$48</f>
        <v>6413</v>
      </c>
      <c r="L46" s="138"/>
      <c r="M46" s="138"/>
      <c r="N46" s="138">
        <f>'実質公債費比率（分子）の構造'!O$48</f>
        <v>6655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15515</v>
      </c>
      <c r="C49" s="138"/>
      <c r="D49" s="138"/>
      <c r="E49" s="138">
        <f>'実質公債費比率（分子）の構造'!L$45</f>
        <v>15257</v>
      </c>
      <c r="F49" s="138"/>
      <c r="G49" s="138"/>
      <c r="H49" s="138">
        <f>'実質公債費比率（分子）の構造'!M$45</f>
        <v>15804</v>
      </c>
      <c r="I49" s="138"/>
      <c r="J49" s="138"/>
      <c r="K49" s="138">
        <f>'実質公債費比率（分子）の構造'!N$45</f>
        <v>16351</v>
      </c>
      <c r="L49" s="138"/>
      <c r="M49" s="138"/>
      <c r="N49" s="138">
        <f>'実質公債費比率（分子）の構造'!O$45</f>
        <v>15957</v>
      </c>
      <c r="O49" s="138"/>
      <c r="P49" s="138"/>
    </row>
    <row r="50" spans="1:16">
      <c r="A50" s="138" t="s">
        <v>59</v>
      </c>
      <c r="B50" s="138" t="e">
        <f>NA()</f>
        <v>#N/A</v>
      </c>
      <c r="C50" s="138">
        <f>IF(ISNUMBER('実質公債費比率（分子）の構造'!K$53),'実質公債費比率（分子）の構造'!K$53,NA())</f>
        <v>7684</v>
      </c>
      <c r="D50" s="138" t="e">
        <f>NA()</f>
        <v>#N/A</v>
      </c>
      <c r="E50" s="138" t="e">
        <f>NA()</f>
        <v>#N/A</v>
      </c>
      <c r="F50" s="138">
        <f>IF(ISNUMBER('実質公債費比率（分子）の構造'!L$53),'実質公債費比率（分子）の構造'!L$53,NA())</f>
        <v>7490</v>
      </c>
      <c r="G50" s="138" t="e">
        <f>NA()</f>
        <v>#N/A</v>
      </c>
      <c r="H50" s="138" t="e">
        <f>NA()</f>
        <v>#N/A</v>
      </c>
      <c r="I50" s="138">
        <f>IF(ISNUMBER('実質公債費比率（分子）の構造'!M$53),'実質公債費比率（分子）の構造'!M$53,NA())</f>
        <v>7877</v>
      </c>
      <c r="J50" s="138" t="e">
        <f>NA()</f>
        <v>#N/A</v>
      </c>
      <c r="K50" s="138" t="e">
        <f>NA()</f>
        <v>#N/A</v>
      </c>
      <c r="L50" s="138">
        <f>IF(ISNUMBER('実質公債費比率（分子）の構造'!N$53),'実質公債費比率（分子）の構造'!N$53,NA())</f>
        <v>7979</v>
      </c>
      <c r="M50" s="138" t="e">
        <f>NA()</f>
        <v>#N/A</v>
      </c>
      <c r="N50" s="138" t="e">
        <f>NA()</f>
        <v>#N/A</v>
      </c>
      <c r="O50" s="138">
        <f>IF(ISNUMBER('実質公債費比率（分子）の構造'!O$53),'実質公債費比率（分子）の構造'!O$53,NA())</f>
        <v>7765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135403</v>
      </c>
      <c r="E56" s="137"/>
      <c r="F56" s="137"/>
      <c r="G56" s="137">
        <f>'将来負担比率（分子）の構造'!J$52</f>
        <v>138720</v>
      </c>
      <c r="H56" s="137"/>
      <c r="I56" s="137"/>
      <c r="J56" s="137">
        <f>'将来負担比率（分子）の構造'!K$52</f>
        <v>141035</v>
      </c>
      <c r="K56" s="137"/>
      <c r="L56" s="137"/>
      <c r="M56" s="137">
        <f>'将来負担比率（分子）の構造'!L$52</f>
        <v>143360</v>
      </c>
      <c r="N56" s="137"/>
      <c r="O56" s="137"/>
      <c r="P56" s="137">
        <f>'将来負担比率（分子）の構造'!M$52</f>
        <v>147202</v>
      </c>
    </row>
    <row r="57" spans="1:16">
      <c r="A57" s="137" t="s">
        <v>36</v>
      </c>
      <c r="B57" s="137"/>
      <c r="C57" s="137"/>
      <c r="D57" s="137">
        <f>'将来負担比率（分子）の構造'!I$51</f>
        <v>44892</v>
      </c>
      <c r="E57" s="137"/>
      <c r="F57" s="137"/>
      <c r="G57" s="137">
        <f>'将来負担比率（分子）の構造'!J$51</f>
        <v>47581</v>
      </c>
      <c r="H57" s="137"/>
      <c r="I57" s="137"/>
      <c r="J57" s="137">
        <f>'将来負担比率（分子）の構造'!K$51</f>
        <v>47729</v>
      </c>
      <c r="K57" s="137"/>
      <c r="L57" s="137"/>
      <c r="M57" s="137">
        <f>'将来負担比率（分子）の構造'!L$51</f>
        <v>48222</v>
      </c>
      <c r="N57" s="137"/>
      <c r="O57" s="137"/>
      <c r="P57" s="137">
        <f>'将来負担比率（分子）の構造'!M$51</f>
        <v>47645</v>
      </c>
    </row>
    <row r="58" spans="1:16">
      <c r="A58" s="137" t="s">
        <v>35</v>
      </c>
      <c r="B58" s="137"/>
      <c r="C58" s="137"/>
      <c r="D58" s="137">
        <f>'将来負担比率（分子）の構造'!I$50</f>
        <v>12817</v>
      </c>
      <c r="E58" s="137"/>
      <c r="F58" s="137"/>
      <c r="G58" s="137">
        <f>'将来負担比率（分子）の構造'!J$50</f>
        <v>13399</v>
      </c>
      <c r="H58" s="137"/>
      <c r="I58" s="137"/>
      <c r="J58" s="137">
        <f>'将来負担比率（分子）の構造'!K$50</f>
        <v>13592</v>
      </c>
      <c r="K58" s="137"/>
      <c r="L58" s="137"/>
      <c r="M58" s="137">
        <f>'将来負担比率（分子）の構造'!L$50</f>
        <v>13137</v>
      </c>
      <c r="N58" s="137"/>
      <c r="O58" s="137"/>
      <c r="P58" s="137">
        <f>'将来負担比率（分子）の構造'!M$50</f>
        <v>19481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5235</v>
      </c>
      <c r="C61" s="137"/>
      <c r="D61" s="137"/>
      <c r="E61" s="137">
        <f>'将来負担比率（分子）の構造'!J$46</f>
        <v>1</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23485</v>
      </c>
      <c r="C62" s="137"/>
      <c r="D62" s="137"/>
      <c r="E62" s="137">
        <f>'将来負担比率（分子）の構造'!J$45</f>
        <v>22901</v>
      </c>
      <c r="F62" s="137"/>
      <c r="G62" s="137"/>
      <c r="H62" s="137">
        <f>'将来負担比率（分子）の構造'!K$45</f>
        <v>21653</v>
      </c>
      <c r="I62" s="137"/>
      <c r="J62" s="137"/>
      <c r="K62" s="137">
        <f>'将来負担比率（分子）の構造'!L$45</f>
        <v>20811</v>
      </c>
      <c r="L62" s="137"/>
      <c r="M62" s="137"/>
      <c r="N62" s="137">
        <f>'将来負担比率（分子）の構造'!M$45</f>
        <v>20289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103266</v>
      </c>
      <c r="C64" s="137"/>
      <c r="D64" s="137"/>
      <c r="E64" s="137">
        <f>'将来負担比率（分子）の構造'!J$43</f>
        <v>99325</v>
      </c>
      <c r="F64" s="137"/>
      <c r="G64" s="137"/>
      <c r="H64" s="137">
        <f>'将来負担比率（分子）の構造'!K$43</f>
        <v>96926</v>
      </c>
      <c r="I64" s="137"/>
      <c r="J64" s="137"/>
      <c r="K64" s="137">
        <f>'将来負担比率（分子）の構造'!L$43</f>
        <v>95093</v>
      </c>
      <c r="L64" s="137"/>
      <c r="M64" s="137"/>
      <c r="N64" s="137">
        <f>'将来負担比率（分子）の構造'!M$43</f>
        <v>92714</v>
      </c>
      <c r="O64" s="137"/>
      <c r="P64" s="137"/>
    </row>
    <row r="65" spans="1:16">
      <c r="A65" s="137" t="s">
        <v>26</v>
      </c>
      <c r="B65" s="137">
        <f>'将来負担比率（分子）の構造'!I$42</f>
        <v>0</v>
      </c>
      <c r="C65" s="137"/>
      <c r="D65" s="137"/>
      <c r="E65" s="137">
        <f>'将来負担比率（分子）の構造'!J$42</f>
        <v>0</v>
      </c>
      <c r="F65" s="137"/>
      <c r="G65" s="137"/>
      <c r="H65" s="137">
        <f>'将来負担比率（分子）の構造'!K$42</f>
        <v>0</v>
      </c>
      <c r="I65" s="137"/>
      <c r="J65" s="137"/>
      <c r="K65" s="137">
        <f>'将来負担比率（分子）の構造'!L$42</f>
        <v>0</v>
      </c>
      <c r="L65" s="137"/>
      <c r="M65" s="137"/>
      <c r="N65" s="137">
        <f>'将来負担比率（分子）の構造'!M$42</f>
        <v>0</v>
      </c>
      <c r="O65" s="137"/>
      <c r="P65" s="137"/>
    </row>
    <row r="66" spans="1:16">
      <c r="A66" s="137" t="s">
        <v>25</v>
      </c>
      <c r="B66" s="137">
        <f>'将来負担比率（分子）の構造'!I$41</f>
        <v>152329</v>
      </c>
      <c r="C66" s="137"/>
      <c r="D66" s="137"/>
      <c r="E66" s="137">
        <f>'将来負担比率（分子）の構造'!J$41</f>
        <v>163503</v>
      </c>
      <c r="F66" s="137"/>
      <c r="G66" s="137"/>
      <c r="H66" s="137">
        <f>'将来負担比率（分子）の構造'!K$41</f>
        <v>167419</v>
      </c>
      <c r="I66" s="137"/>
      <c r="J66" s="137"/>
      <c r="K66" s="137">
        <f>'将来負担比率（分子）の構造'!L$41</f>
        <v>171317</v>
      </c>
      <c r="L66" s="137"/>
      <c r="M66" s="137"/>
      <c r="N66" s="137">
        <f>'将来負担比率（分子）の構造'!M$41</f>
        <v>174443</v>
      </c>
      <c r="O66" s="137"/>
      <c r="P66" s="137"/>
    </row>
    <row r="67" spans="1:16">
      <c r="A67" s="137" t="s">
        <v>63</v>
      </c>
      <c r="B67" s="137" t="e">
        <f>NA()</f>
        <v>#N/A</v>
      </c>
      <c r="C67" s="137">
        <f>IF(ISNUMBER('将来負担比率（分子）の構造'!I$53), IF('将来負担比率（分子）の構造'!I$53 &lt; 0, 0, '将来負担比率（分子）の構造'!I$53), NA())</f>
        <v>91204</v>
      </c>
      <c r="D67" s="137" t="e">
        <f>NA()</f>
        <v>#N/A</v>
      </c>
      <c r="E67" s="137" t="e">
        <f>NA()</f>
        <v>#N/A</v>
      </c>
      <c r="F67" s="137">
        <f>IF(ISNUMBER('将来負担比率（分子）の構造'!J$53), IF('将来負担比率（分子）の構造'!J$53 &lt; 0, 0, '将来負担比率（分子）の構造'!J$53), NA())</f>
        <v>86030</v>
      </c>
      <c r="G67" s="137" t="e">
        <f>NA()</f>
        <v>#N/A</v>
      </c>
      <c r="H67" s="137" t="e">
        <f>NA()</f>
        <v>#N/A</v>
      </c>
      <c r="I67" s="137">
        <f>IF(ISNUMBER('将来負担比率（分子）の構造'!K$53), IF('将来負担比率（分子）の構造'!K$53 &lt; 0, 0, '将来負担比率（分子）の構造'!K$53), NA())</f>
        <v>83643</v>
      </c>
      <c r="J67" s="137" t="e">
        <f>NA()</f>
        <v>#N/A</v>
      </c>
      <c r="K67" s="137" t="e">
        <f>NA()</f>
        <v>#N/A</v>
      </c>
      <c r="L67" s="137">
        <f>IF(ISNUMBER('将来負担比率（分子）の構造'!L$53), IF('将来負担比率（分子）の構造'!L$53 &lt; 0, 0, '将来負担比率（分子）の構造'!L$53), NA())</f>
        <v>82503</v>
      </c>
      <c r="M67" s="137" t="e">
        <f>NA()</f>
        <v>#N/A</v>
      </c>
      <c r="N67" s="137" t="e">
        <f>NA()</f>
        <v>#N/A</v>
      </c>
      <c r="O67" s="137">
        <f>IF(ISNUMBER('将来負担比率（分子）の構造'!M$53), IF('将来負担比率（分子）の構造'!M$53 &lt; 0, 0, '将来負担比率（分子）の構造'!M$53), NA())</f>
        <v>73117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D17" sqref="AD17:AK17"/>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63453773</v>
      </c>
      <c r="S5" s="671"/>
      <c r="T5" s="671"/>
      <c r="U5" s="671"/>
      <c r="V5" s="671"/>
      <c r="W5" s="671"/>
      <c r="X5" s="671"/>
      <c r="Y5" s="718"/>
      <c r="Z5" s="731">
        <v>41.6</v>
      </c>
      <c r="AA5" s="731"/>
      <c r="AB5" s="731"/>
      <c r="AC5" s="731"/>
      <c r="AD5" s="732">
        <v>59307286</v>
      </c>
      <c r="AE5" s="732"/>
      <c r="AF5" s="732"/>
      <c r="AG5" s="732"/>
      <c r="AH5" s="732"/>
      <c r="AI5" s="732"/>
      <c r="AJ5" s="732"/>
      <c r="AK5" s="732"/>
      <c r="AL5" s="719">
        <v>76.2</v>
      </c>
      <c r="AM5" s="688"/>
      <c r="AN5" s="688"/>
      <c r="AO5" s="720"/>
      <c r="AP5" s="707" t="s">
        <v>210</v>
      </c>
      <c r="AQ5" s="708"/>
      <c r="AR5" s="708"/>
      <c r="AS5" s="708"/>
      <c r="AT5" s="708"/>
      <c r="AU5" s="708"/>
      <c r="AV5" s="708"/>
      <c r="AW5" s="708"/>
      <c r="AX5" s="708"/>
      <c r="AY5" s="708"/>
      <c r="AZ5" s="708"/>
      <c r="BA5" s="708"/>
      <c r="BB5" s="708"/>
      <c r="BC5" s="708"/>
      <c r="BD5" s="708"/>
      <c r="BE5" s="708"/>
      <c r="BF5" s="709"/>
      <c r="BG5" s="620">
        <v>57107922</v>
      </c>
      <c r="BH5" s="621"/>
      <c r="BI5" s="621"/>
      <c r="BJ5" s="621"/>
      <c r="BK5" s="621"/>
      <c r="BL5" s="621"/>
      <c r="BM5" s="621"/>
      <c r="BN5" s="622"/>
      <c r="BO5" s="673">
        <v>90</v>
      </c>
      <c r="BP5" s="673"/>
      <c r="BQ5" s="673"/>
      <c r="BR5" s="673"/>
      <c r="BS5" s="674">
        <v>683346</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794944</v>
      </c>
      <c r="S6" s="621"/>
      <c r="T6" s="621"/>
      <c r="U6" s="621"/>
      <c r="V6" s="621"/>
      <c r="W6" s="621"/>
      <c r="X6" s="621"/>
      <c r="Y6" s="622"/>
      <c r="Z6" s="673">
        <v>0.5</v>
      </c>
      <c r="AA6" s="673"/>
      <c r="AB6" s="673"/>
      <c r="AC6" s="673"/>
      <c r="AD6" s="674">
        <v>794944</v>
      </c>
      <c r="AE6" s="674"/>
      <c r="AF6" s="674"/>
      <c r="AG6" s="674"/>
      <c r="AH6" s="674"/>
      <c r="AI6" s="674"/>
      <c r="AJ6" s="674"/>
      <c r="AK6" s="674"/>
      <c r="AL6" s="643">
        <v>1</v>
      </c>
      <c r="AM6" s="675"/>
      <c r="AN6" s="675"/>
      <c r="AO6" s="676"/>
      <c r="AP6" s="617" t="s">
        <v>215</v>
      </c>
      <c r="AQ6" s="618"/>
      <c r="AR6" s="618"/>
      <c r="AS6" s="618"/>
      <c r="AT6" s="618"/>
      <c r="AU6" s="618"/>
      <c r="AV6" s="618"/>
      <c r="AW6" s="618"/>
      <c r="AX6" s="618"/>
      <c r="AY6" s="618"/>
      <c r="AZ6" s="618"/>
      <c r="BA6" s="618"/>
      <c r="BB6" s="618"/>
      <c r="BC6" s="618"/>
      <c r="BD6" s="618"/>
      <c r="BE6" s="618"/>
      <c r="BF6" s="619"/>
      <c r="BG6" s="620">
        <v>57107922</v>
      </c>
      <c r="BH6" s="621"/>
      <c r="BI6" s="621"/>
      <c r="BJ6" s="621"/>
      <c r="BK6" s="621"/>
      <c r="BL6" s="621"/>
      <c r="BM6" s="621"/>
      <c r="BN6" s="622"/>
      <c r="BO6" s="673">
        <v>90</v>
      </c>
      <c r="BP6" s="673"/>
      <c r="BQ6" s="673"/>
      <c r="BR6" s="673"/>
      <c r="BS6" s="674">
        <v>683346</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849264</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849152</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105227</v>
      </c>
      <c r="S7" s="621"/>
      <c r="T7" s="621"/>
      <c r="U7" s="621"/>
      <c r="V7" s="621"/>
      <c r="W7" s="621"/>
      <c r="X7" s="621"/>
      <c r="Y7" s="622"/>
      <c r="Z7" s="673">
        <v>0.1</v>
      </c>
      <c r="AA7" s="673"/>
      <c r="AB7" s="673"/>
      <c r="AC7" s="673"/>
      <c r="AD7" s="674">
        <v>105227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23154424</v>
      </c>
      <c r="BH7" s="621"/>
      <c r="BI7" s="621"/>
      <c r="BJ7" s="621"/>
      <c r="BK7" s="621"/>
      <c r="BL7" s="621"/>
      <c r="BM7" s="621"/>
      <c r="BN7" s="622"/>
      <c r="BO7" s="673">
        <v>36.5</v>
      </c>
      <c r="BP7" s="673"/>
      <c r="BQ7" s="673"/>
      <c r="BR7" s="673"/>
      <c r="BS7" s="674">
        <v>683346</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16364420</v>
      </c>
      <c r="CS7" s="621"/>
      <c r="CT7" s="621"/>
      <c r="CU7" s="621"/>
      <c r="CV7" s="621"/>
      <c r="CW7" s="621"/>
      <c r="CX7" s="621"/>
      <c r="CY7" s="622"/>
      <c r="CZ7" s="673">
        <v>10.8</v>
      </c>
      <c r="DA7" s="673"/>
      <c r="DB7" s="673"/>
      <c r="DC7" s="673"/>
      <c r="DD7" s="626">
        <v>12620</v>
      </c>
      <c r="DE7" s="621"/>
      <c r="DF7" s="621"/>
      <c r="DG7" s="621"/>
      <c r="DH7" s="621"/>
      <c r="DI7" s="621"/>
      <c r="DJ7" s="621"/>
      <c r="DK7" s="621"/>
      <c r="DL7" s="621"/>
      <c r="DM7" s="621"/>
      <c r="DN7" s="621"/>
      <c r="DO7" s="621"/>
      <c r="DP7" s="622"/>
      <c r="DQ7" s="626">
        <v>13890417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259211</v>
      </c>
      <c r="S8" s="621"/>
      <c r="T8" s="621"/>
      <c r="U8" s="621"/>
      <c r="V8" s="621"/>
      <c r="W8" s="621"/>
      <c r="X8" s="621"/>
      <c r="Y8" s="622"/>
      <c r="Z8" s="673">
        <v>0.2</v>
      </c>
      <c r="AA8" s="673"/>
      <c r="AB8" s="673"/>
      <c r="AC8" s="673"/>
      <c r="AD8" s="674">
        <v>259211</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570630</v>
      </c>
      <c r="BH8" s="621"/>
      <c r="BI8" s="621"/>
      <c r="BJ8" s="621"/>
      <c r="BK8" s="621"/>
      <c r="BL8" s="621"/>
      <c r="BM8" s="621"/>
      <c r="BN8" s="622"/>
      <c r="BO8" s="673">
        <v>0.9</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65642801</v>
      </c>
      <c r="CS8" s="621"/>
      <c r="CT8" s="621"/>
      <c r="CU8" s="621"/>
      <c r="CV8" s="621"/>
      <c r="CW8" s="621"/>
      <c r="CX8" s="621"/>
      <c r="CY8" s="622"/>
      <c r="CZ8" s="673">
        <v>43.3</v>
      </c>
      <c r="DA8" s="673"/>
      <c r="DB8" s="673"/>
      <c r="DC8" s="673"/>
      <c r="DD8" s="626">
        <v>1191933</v>
      </c>
      <c r="DE8" s="621"/>
      <c r="DF8" s="621"/>
      <c r="DG8" s="621"/>
      <c r="DH8" s="621"/>
      <c r="DI8" s="621"/>
      <c r="DJ8" s="621"/>
      <c r="DK8" s="621"/>
      <c r="DL8" s="621"/>
      <c r="DM8" s="621"/>
      <c r="DN8" s="621"/>
      <c r="DO8" s="621"/>
      <c r="DP8" s="622"/>
      <c r="DQ8" s="626">
        <v>28589708</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129274</v>
      </c>
      <c r="S9" s="621"/>
      <c r="T9" s="621"/>
      <c r="U9" s="621"/>
      <c r="V9" s="621"/>
      <c r="W9" s="621"/>
      <c r="X9" s="621"/>
      <c r="Y9" s="622"/>
      <c r="Z9" s="673">
        <v>0.1</v>
      </c>
      <c r="AA9" s="673"/>
      <c r="AB9" s="673"/>
      <c r="AC9" s="673"/>
      <c r="AD9" s="674">
        <v>129274</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17667563</v>
      </c>
      <c r="BH9" s="621"/>
      <c r="BI9" s="621"/>
      <c r="BJ9" s="621"/>
      <c r="BK9" s="621"/>
      <c r="BL9" s="621"/>
      <c r="BM9" s="621"/>
      <c r="BN9" s="622"/>
      <c r="BO9" s="673">
        <v>27.8</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10360707</v>
      </c>
      <c r="CS9" s="621"/>
      <c r="CT9" s="621"/>
      <c r="CU9" s="621"/>
      <c r="CV9" s="621"/>
      <c r="CW9" s="621"/>
      <c r="CX9" s="621"/>
      <c r="CY9" s="622"/>
      <c r="CZ9" s="673">
        <v>6.8</v>
      </c>
      <c r="DA9" s="673"/>
      <c r="DB9" s="673"/>
      <c r="DC9" s="673"/>
      <c r="DD9" s="626">
        <v>2047240</v>
      </c>
      <c r="DE9" s="621"/>
      <c r="DF9" s="621"/>
      <c r="DG9" s="621"/>
      <c r="DH9" s="621"/>
      <c r="DI9" s="621"/>
      <c r="DJ9" s="621"/>
      <c r="DK9" s="621"/>
      <c r="DL9" s="621"/>
      <c r="DM9" s="621"/>
      <c r="DN9" s="621"/>
      <c r="DO9" s="621"/>
      <c r="DP9" s="622"/>
      <c r="DQ9" s="626">
        <v>7254481</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6071356</v>
      </c>
      <c r="S10" s="621"/>
      <c r="T10" s="621"/>
      <c r="U10" s="621"/>
      <c r="V10" s="621"/>
      <c r="W10" s="621"/>
      <c r="X10" s="621"/>
      <c r="Y10" s="622"/>
      <c r="Z10" s="673">
        <v>4</v>
      </c>
      <c r="AA10" s="673"/>
      <c r="AB10" s="673"/>
      <c r="AC10" s="673"/>
      <c r="AD10" s="674">
        <v>6071356</v>
      </c>
      <c r="AE10" s="674"/>
      <c r="AF10" s="674"/>
      <c r="AG10" s="674"/>
      <c r="AH10" s="674"/>
      <c r="AI10" s="674"/>
      <c r="AJ10" s="674"/>
      <c r="AK10" s="674"/>
      <c r="AL10" s="643">
        <v>7.8</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1092415</v>
      </c>
      <c r="BH10" s="621"/>
      <c r="BI10" s="621"/>
      <c r="BJ10" s="621"/>
      <c r="BK10" s="621"/>
      <c r="BL10" s="621"/>
      <c r="BM10" s="621"/>
      <c r="BN10" s="622"/>
      <c r="BO10" s="673">
        <v>1.7</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210304</v>
      </c>
      <c r="CS10" s="621"/>
      <c r="CT10" s="621"/>
      <c r="CU10" s="621"/>
      <c r="CV10" s="621"/>
      <c r="CW10" s="621"/>
      <c r="CX10" s="621"/>
      <c r="CY10" s="622"/>
      <c r="CZ10" s="673">
        <v>0.1</v>
      </c>
      <c r="DA10" s="673"/>
      <c r="DB10" s="673"/>
      <c r="DC10" s="673"/>
      <c r="DD10" s="626" t="s">
        <v>223</v>
      </c>
      <c r="DE10" s="621"/>
      <c r="DF10" s="621"/>
      <c r="DG10" s="621"/>
      <c r="DH10" s="621"/>
      <c r="DI10" s="621"/>
      <c r="DJ10" s="621"/>
      <c r="DK10" s="621"/>
      <c r="DL10" s="621"/>
      <c r="DM10" s="621"/>
      <c r="DN10" s="621"/>
      <c r="DO10" s="621"/>
      <c r="DP10" s="622"/>
      <c r="DQ10" s="626">
        <v>187835</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19027</v>
      </c>
      <c r="S11" s="621"/>
      <c r="T11" s="621"/>
      <c r="U11" s="621"/>
      <c r="V11" s="621"/>
      <c r="W11" s="621"/>
      <c r="X11" s="621"/>
      <c r="Y11" s="622"/>
      <c r="Z11" s="673">
        <v>0</v>
      </c>
      <c r="AA11" s="673"/>
      <c r="AB11" s="673"/>
      <c r="AC11" s="673"/>
      <c r="AD11" s="674">
        <v>19027</v>
      </c>
      <c r="AE11" s="674"/>
      <c r="AF11" s="674"/>
      <c r="AG11" s="674"/>
      <c r="AH11" s="674"/>
      <c r="AI11" s="674"/>
      <c r="AJ11" s="674"/>
      <c r="AK11" s="674"/>
      <c r="AL11" s="643">
        <v>0</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3823816</v>
      </c>
      <c r="BH11" s="621"/>
      <c r="BI11" s="621"/>
      <c r="BJ11" s="621"/>
      <c r="BK11" s="621"/>
      <c r="BL11" s="621"/>
      <c r="BM11" s="621"/>
      <c r="BN11" s="622"/>
      <c r="BO11" s="673">
        <v>6</v>
      </c>
      <c r="BP11" s="673"/>
      <c r="BQ11" s="673"/>
      <c r="BR11" s="673"/>
      <c r="BS11" s="626">
        <v>683346</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979601</v>
      </c>
      <c r="CS11" s="621"/>
      <c r="CT11" s="621"/>
      <c r="CU11" s="621"/>
      <c r="CV11" s="621"/>
      <c r="CW11" s="621"/>
      <c r="CX11" s="621"/>
      <c r="CY11" s="622"/>
      <c r="CZ11" s="673">
        <v>0.6</v>
      </c>
      <c r="DA11" s="673"/>
      <c r="DB11" s="673"/>
      <c r="DC11" s="673"/>
      <c r="DD11" s="626">
        <v>167925</v>
      </c>
      <c r="DE11" s="621"/>
      <c r="DF11" s="621"/>
      <c r="DG11" s="621"/>
      <c r="DH11" s="621"/>
      <c r="DI11" s="621"/>
      <c r="DJ11" s="621"/>
      <c r="DK11" s="621"/>
      <c r="DL11" s="621"/>
      <c r="DM11" s="621"/>
      <c r="DN11" s="621"/>
      <c r="DO11" s="621"/>
      <c r="DP11" s="622"/>
      <c r="DQ11" s="626">
        <v>759896</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24786999</v>
      </c>
      <c r="BH12" s="621"/>
      <c r="BI12" s="621"/>
      <c r="BJ12" s="621"/>
      <c r="BK12" s="621"/>
      <c r="BL12" s="621"/>
      <c r="BM12" s="621"/>
      <c r="BN12" s="622"/>
      <c r="BO12" s="673">
        <v>39.1</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2365870</v>
      </c>
      <c r="CS12" s="621"/>
      <c r="CT12" s="621"/>
      <c r="CU12" s="621"/>
      <c r="CV12" s="621"/>
      <c r="CW12" s="621"/>
      <c r="CX12" s="621"/>
      <c r="CY12" s="622"/>
      <c r="CZ12" s="673">
        <v>1.6</v>
      </c>
      <c r="DA12" s="673"/>
      <c r="DB12" s="673"/>
      <c r="DC12" s="673"/>
      <c r="DD12" s="626">
        <v>55070</v>
      </c>
      <c r="DE12" s="621"/>
      <c r="DF12" s="621"/>
      <c r="DG12" s="621"/>
      <c r="DH12" s="621"/>
      <c r="DI12" s="621"/>
      <c r="DJ12" s="621"/>
      <c r="DK12" s="621"/>
      <c r="DL12" s="621"/>
      <c r="DM12" s="621"/>
      <c r="DN12" s="621"/>
      <c r="DO12" s="621"/>
      <c r="DP12" s="622"/>
      <c r="DQ12" s="626">
        <v>1192798</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137182</v>
      </c>
      <c r="S13" s="621"/>
      <c r="T13" s="621"/>
      <c r="U13" s="621"/>
      <c r="V13" s="621"/>
      <c r="W13" s="621"/>
      <c r="X13" s="621"/>
      <c r="Y13" s="622"/>
      <c r="Z13" s="673">
        <v>0.1</v>
      </c>
      <c r="AA13" s="673"/>
      <c r="AB13" s="673"/>
      <c r="AC13" s="673"/>
      <c r="AD13" s="674">
        <v>137182</v>
      </c>
      <c r="AE13" s="674"/>
      <c r="AF13" s="674"/>
      <c r="AG13" s="674"/>
      <c r="AH13" s="674"/>
      <c r="AI13" s="674"/>
      <c r="AJ13" s="674"/>
      <c r="AK13" s="674"/>
      <c r="AL13" s="643">
        <v>0.2</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24587207</v>
      </c>
      <c r="BH13" s="621"/>
      <c r="BI13" s="621"/>
      <c r="BJ13" s="621"/>
      <c r="BK13" s="621"/>
      <c r="BL13" s="621"/>
      <c r="BM13" s="621"/>
      <c r="BN13" s="622"/>
      <c r="BO13" s="673">
        <v>38.700000000000003</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20551722</v>
      </c>
      <c r="CS13" s="621"/>
      <c r="CT13" s="621"/>
      <c r="CU13" s="621"/>
      <c r="CV13" s="621"/>
      <c r="CW13" s="621"/>
      <c r="CX13" s="621"/>
      <c r="CY13" s="622"/>
      <c r="CZ13" s="673">
        <v>13.6</v>
      </c>
      <c r="DA13" s="673"/>
      <c r="DB13" s="673"/>
      <c r="DC13" s="673"/>
      <c r="DD13" s="626">
        <v>7370075</v>
      </c>
      <c r="DE13" s="621"/>
      <c r="DF13" s="621"/>
      <c r="DG13" s="621"/>
      <c r="DH13" s="621"/>
      <c r="DI13" s="621"/>
      <c r="DJ13" s="621"/>
      <c r="DK13" s="621"/>
      <c r="DL13" s="621"/>
      <c r="DM13" s="621"/>
      <c r="DN13" s="621"/>
      <c r="DO13" s="621"/>
      <c r="DP13" s="622"/>
      <c r="DQ13" s="626">
        <v>12341369</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937765</v>
      </c>
      <c r="BH14" s="621"/>
      <c r="BI14" s="621"/>
      <c r="BJ14" s="621"/>
      <c r="BK14" s="621"/>
      <c r="BL14" s="621"/>
      <c r="BM14" s="621"/>
      <c r="BN14" s="622"/>
      <c r="BO14" s="673">
        <v>1.5</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4624400</v>
      </c>
      <c r="CS14" s="621"/>
      <c r="CT14" s="621"/>
      <c r="CU14" s="621"/>
      <c r="CV14" s="621"/>
      <c r="CW14" s="621"/>
      <c r="CX14" s="621"/>
      <c r="CY14" s="622"/>
      <c r="CZ14" s="673">
        <v>3</v>
      </c>
      <c r="DA14" s="673"/>
      <c r="DB14" s="673"/>
      <c r="DC14" s="673"/>
      <c r="DD14" s="626">
        <v>481529</v>
      </c>
      <c r="DE14" s="621"/>
      <c r="DF14" s="621"/>
      <c r="DG14" s="621"/>
      <c r="DH14" s="621"/>
      <c r="DI14" s="621"/>
      <c r="DJ14" s="621"/>
      <c r="DK14" s="621"/>
      <c r="DL14" s="621"/>
      <c r="DM14" s="621"/>
      <c r="DN14" s="621"/>
      <c r="DO14" s="621"/>
      <c r="DP14" s="622"/>
      <c r="DQ14" s="626">
        <v>4051352</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247303</v>
      </c>
      <c r="S15" s="621"/>
      <c r="T15" s="621"/>
      <c r="U15" s="621"/>
      <c r="V15" s="621"/>
      <c r="W15" s="621"/>
      <c r="X15" s="621"/>
      <c r="Y15" s="622"/>
      <c r="Z15" s="673">
        <v>0.2</v>
      </c>
      <c r="AA15" s="673"/>
      <c r="AB15" s="673"/>
      <c r="AC15" s="673"/>
      <c r="AD15" s="674">
        <v>247303</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2821525</v>
      </c>
      <c r="BH15" s="621"/>
      <c r="BI15" s="621"/>
      <c r="BJ15" s="621"/>
      <c r="BK15" s="621"/>
      <c r="BL15" s="621"/>
      <c r="BM15" s="621"/>
      <c r="BN15" s="622"/>
      <c r="BO15" s="673">
        <v>4.4000000000000004</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13750658</v>
      </c>
      <c r="CS15" s="621"/>
      <c r="CT15" s="621"/>
      <c r="CU15" s="621"/>
      <c r="CV15" s="621"/>
      <c r="CW15" s="621"/>
      <c r="CX15" s="621"/>
      <c r="CY15" s="622"/>
      <c r="CZ15" s="673">
        <v>9.1</v>
      </c>
      <c r="DA15" s="673"/>
      <c r="DB15" s="673"/>
      <c r="DC15" s="673"/>
      <c r="DD15" s="626">
        <v>4645188</v>
      </c>
      <c r="DE15" s="621"/>
      <c r="DF15" s="621"/>
      <c r="DG15" s="621"/>
      <c r="DH15" s="621"/>
      <c r="DI15" s="621"/>
      <c r="DJ15" s="621"/>
      <c r="DK15" s="621"/>
      <c r="DL15" s="621"/>
      <c r="DM15" s="621"/>
      <c r="DN15" s="621"/>
      <c r="DO15" s="621"/>
      <c r="DP15" s="622"/>
      <c r="DQ15" s="626">
        <v>8479100</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11030809</v>
      </c>
      <c r="S16" s="621"/>
      <c r="T16" s="621"/>
      <c r="U16" s="621"/>
      <c r="V16" s="621"/>
      <c r="W16" s="621"/>
      <c r="X16" s="621"/>
      <c r="Y16" s="622"/>
      <c r="Z16" s="673">
        <v>7.2</v>
      </c>
      <c r="AA16" s="673"/>
      <c r="AB16" s="673"/>
      <c r="AC16" s="673"/>
      <c r="AD16" s="674">
        <v>10395251</v>
      </c>
      <c r="AE16" s="674"/>
      <c r="AF16" s="674"/>
      <c r="AG16" s="674"/>
      <c r="AH16" s="674"/>
      <c r="AI16" s="674"/>
      <c r="AJ16" s="674"/>
      <c r="AK16" s="674"/>
      <c r="AL16" s="643">
        <v>13.3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223</v>
      </c>
      <c r="CS16" s="621"/>
      <c r="CT16" s="621"/>
      <c r="CU16" s="621"/>
      <c r="CV16" s="621"/>
      <c r="CW16" s="621"/>
      <c r="CX16" s="621"/>
      <c r="CY16" s="622"/>
      <c r="CZ16" s="673" t="s">
        <v>223</v>
      </c>
      <c r="DA16" s="673"/>
      <c r="DB16" s="673"/>
      <c r="DC16" s="673"/>
      <c r="DD16" s="626" t="s">
        <v>223</v>
      </c>
      <c r="DE16" s="621"/>
      <c r="DF16" s="621"/>
      <c r="DG16" s="621"/>
      <c r="DH16" s="621"/>
      <c r="DI16" s="621"/>
      <c r="DJ16" s="621"/>
      <c r="DK16" s="621"/>
      <c r="DL16" s="621"/>
      <c r="DM16" s="621"/>
      <c r="DN16" s="621"/>
      <c r="DO16" s="621"/>
      <c r="DP16" s="622"/>
      <c r="DQ16" s="626" t="s">
        <v>223</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10395251</v>
      </c>
      <c r="S17" s="621"/>
      <c r="T17" s="621"/>
      <c r="U17" s="621"/>
      <c r="V17" s="621"/>
      <c r="W17" s="621"/>
      <c r="X17" s="621"/>
      <c r="Y17" s="622"/>
      <c r="Z17" s="673">
        <v>6.8</v>
      </c>
      <c r="AA17" s="673"/>
      <c r="AB17" s="673"/>
      <c r="AC17" s="673"/>
      <c r="AD17" s="674">
        <v>10395251</v>
      </c>
      <c r="AE17" s="674"/>
      <c r="AF17" s="674"/>
      <c r="AG17" s="674"/>
      <c r="AH17" s="674"/>
      <c r="AI17" s="674"/>
      <c r="AJ17" s="674"/>
      <c r="AK17" s="674"/>
      <c r="AL17" s="643">
        <v>13.3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v>5407209</v>
      </c>
      <c r="BH17" s="621"/>
      <c r="BI17" s="621"/>
      <c r="BJ17" s="621"/>
      <c r="BK17" s="621"/>
      <c r="BL17" s="621"/>
      <c r="BM17" s="621"/>
      <c r="BN17" s="622"/>
      <c r="BO17" s="673">
        <v>8.5</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15958645</v>
      </c>
      <c r="CS17" s="621"/>
      <c r="CT17" s="621"/>
      <c r="CU17" s="621"/>
      <c r="CV17" s="621"/>
      <c r="CW17" s="621"/>
      <c r="CX17" s="621"/>
      <c r="CY17" s="622"/>
      <c r="CZ17" s="673">
        <v>10.5</v>
      </c>
      <c r="DA17" s="673"/>
      <c r="DB17" s="673"/>
      <c r="DC17" s="673"/>
      <c r="DD17" s="626" t="s">
        <v>223</v>
      </c>
      <c r="DE17" s="621"/>
      <c r="DF17" s="621"/>
      <c r="DG17" s="621"/>
      <c r="DH17" s="621"/>
      <c r="DI17" s="621"/>
      <c r="DJ17" s="621"/>
      <c r="DK17" s="621"/>
      <c r="DL17" s="621"/>
      <c r="DM17" s="621"/>
      <c r="DN17" s="621"/>
      <c r="DO17" s="621"/>
      <c r="DP17" s="622"/>
      <c r="DQ17" s="626">
        <v>15924116</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635558</v>
      </c>
      <c r="S18" s="621"/>
      <c r="T18" s="621"/>
      <c r="U18" s="621"/>
      <c r="V18" s="621"/>
      <c r="W18" s="621"/>
      <c r="X18" s="621"/>
      <c r="Y18" s="622"/>
      <c r="Z18" s="673">
        <v>0.4</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6345851</v>
      </c>
      <c r="BH19" s="621"/>
      <c r="BI19" s="621"/>
      <c r="BJ19" s="621"/>
      <c r="BK19" s="621"/>
      <c r="BL19" s="621"/>
      <c r="BM19" s="621"/>
      <c r="BN19" s="622"/>
      <c r="BO19" s="673">
        <v>10</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82248106</v>
      </c>
      <c r="S20" s="621"/>
      <c r="T20" s="621"/>
      <c r="U20" s="621"/>
      <c r="V20" s="621"/>
      <c r="W20" s="621"/>
      <c r="X20" s="621"/>
      <c r="Y20" s="622"/>
      <c r="Z20" s="673">
        <v>53.9</v>
      </c>
      <c r="AA20" s="673"/>
      <c r="AB20" s="673"/>
      <c r="AC20" s="673"/>
      <c r="AD20" s="674">
        <v>77466061</v>
      </c>
      <c r="AE20" s="674"/>
      <c r="AF20" s="674"/>
      <c r="AG20" s="674"/>
      <c r="AH20" s="674"/>
      <c r="AI20" s="674"/>
      <c r="AJ20" s="674"/>
      <c r="AK20" s="674"/>
      <c r="AL20" s="643">
        <v>99.5</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6345851</v>
      </c>
      <c r="BH20" s="621"/>
      <c r="BI20" s="621"/>
      <c r="BJ20" s="621"/>
      <c r="BK20" s="621"/>
      <c r="BL20" s="621"/>
      <c r="BM20" s="621"/>
      <c r="BN20" s="622"/>
      <c r="BO20" s="673">
        <v>10</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151658392</v>
      </c>
      <c r="CS20" s="621"/>
      <c r="CT20" s="621"/>
      <c r="CU20" s="621"/>
      <c r="CV20" s="621"/>
      <c r="CW20" s="621"/>
      <c r="CX20" s="621"/>
      <c r="CY20" s="622"/>
      <c r="CZ20" s="673">
        <v>100</v>
      </c>
      <c r="DA20" s="673"/>
      <c r="DB20" s="673"/>
      <c r="DC20" s="673"/>
      <c r="DD20" s="626">
        <v>15971580</v>
      </c>
      <c r="DE20" s="621"/>
      <c r="DF20" s="621"/>
      <c r="DG20" s="621"/>
      <c r="DH20" s="621"/>
      <c r="DI20" s="621"/>
      <c r="DJ20" s="621"/>
      <c r="DK20" s="621"/>
      <c r="DL20" s="621"/>
      <c r="DM20" s="621"/>
      <c r="DN20" s="621"/>
      <c r="DO20" s="621"/>
      <c r="DP20" s="622"/>
      <c r="DQ20" s="626">
        <v>93520224</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57344</v>
      </c>
      <c r="S21" s="621"/>
      <c r="T21" s="621"/>
      <c r="U21" s="621"/>
      <c r="V21" s="621"/>
      <c r="W21" s="621"/>
      <c r="X21" s="621"/>
      <c r="Y21" s="622"/>
      <c r="Z21" s="673">
        <v>0</v>
      </c>
      <c r="AA21" s="673"/>
      <c r="AB21" s="673"/>
      <c r="AC21" s="673"/>
      <c r="AD21" s="674">
        <v>57344</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19086</v>
      </c>
      <c r="BH21" s="621"/>
      <c r="BI21" s="621"/>
      <c r="BJ21" s="621"/>
      <c r="BK21" s="621"/>
      <c r="BL21" s="621"/>
      <c r="BM21" s="621"/>
      <c r="BN21" s="622"/>
      <c r="BO21" s="673">
        <v>0</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1069412</v>
      </c>
      <c r="S22" s="621"/>
      <c r="T22" s="621"/>
      <c r="U22" s="621"/>
      <c r="V22" s="621"/>
      <c r="W22" s="621"/>
      <c r="X22" s="621"/>
      <c r="Y22" s="622"/>
      <c r="Z22" s="673">
        <v>0.7</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v>2180278</v>
      </c>
      <c r="BH22" s="621"/>
      <c r="BI22" s="621"/>
      <c r="BJ22" s="621"/>
      <c r="BK22" s="621"/>
      <c r="BL22" s="621"/>
      <c r="BM22" s="621"/>
      <c r="BN22" s="622"/>
      <c r="BO22" s="673">
        <v>3.4</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1896064</v>
      </c>
      <c r="S23" s="621"/>
      <c r="T23" s="621"/>
      <c r="U23" s="621"/>
      <c r="V23" s="621"/>
      <c r="W23" s="621"/>
      <c r="X23" s="621"/>
      <c r="Y23" s="622"/>
      <c r="Z23" s="673">
        <v>1.2</v>
      </c>
      <c r="AA23" s="673"/>
      <c r="AB23" s="673"/>
      <c r="AC23" s="673"/>
      <c r="AD23" s="674">
        <v>174087</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4146487</v>
      </c>
      <c r="BH23" s="621"/>
      <c r="BI23" s="621"/>
      <c r="BJ23" s="621"/>
      <c r="BK23" s="621"/>
      <c r="BL23" s="621"/>
      <c r="BM23" s="621"/>
      <c r="BN23" s="622"/>
      <c r="BO23" s="673">
        <v>6.5</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755556</v>
      </c>
      <c r="S24" s="621"/>
      <c r="T24" s="621"/>
      <c r="U24" s="621"/>
      <c r="V24" s="621"/>
      <c r="W24" s="621"/>
      <c r="X24" s="621"/>
      <c r="Y24" s="622"/>
      <c r="Z24" s="673">
        <v>0.5</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86064454</v>
      </c>
      <c r="CS24" s="671"/>
      <c r="CT24" s="671"/>
      <c r="CU24" s="671"/>
      <c r="CV24" s="671"/>
      <c r="CW24" s="671"/>
      <c r="CX24" s="671"/>
      <c r="CY24" s="718"/>
      <c r="CZ24" s="722">
        <v>56.7</v>
      </c>
      <c r="DA24" s="723"/>
      <c r="DB24" s="723"/>
      <c r="DC24" s="724"/>
      <c r="DD24" s="717">
        <v>50708632</v>
      </c>
      <c r="DE24" s="671"/>
      <c r="DF24" s="671"/>
      <c r="DG24" s="671"/>
      <c r="DH24" s="671"/>
      <c r="DI24" s="671"/>
      <c r="DJ24" s="671"/>
      <c r="DK24" s="718"/>
      <c r="DL24" s="717">
        <v>50218927</v>
      </c>
      <c r="DM24" s="671"/>
      <c r="DN24" s="671"/>
      <c r="DO24" s="671"/>
      <c r="DP24" s="671"/>
      <c r="DQ24" s="671"/>
      <c r="DR24" s="671"/>
      <c r="DS24" s="671"/>
      <c r="DT24" s="671"/>
      <c r="DU24" s="671"/>
      <c r="DV24" s="718"/>
      <c r="DW24" s="719">
        <v>59.8</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32285202</v>
      </c>
      <c r="S25" s="621"/>
      <c r="T25" s="621"/>
      <c r="U25" s="621"/>
      <c r="V25" s="621"/>
      <c r="W25" s="621"/>
      <c r="X25" s="621"/>
      <c r="Y25" s="622"/>
      <c r="Z25" s="673">
        <v>21.2</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25582080</v>
      </c>
      <c r="CS25" s="639"/>
      <c r="CT25" s="639"/>
      <c r="CU25" s="639"/>
      <c r="CV25" s="639"/>
      <c r="CW25" s="639"/>
      <c r="CX25" s="639"/>
      <c r="CY25" s="640"/>
      <c r="CZ25" s="623">
        <v>16.899999999999999</v>
      </c>
      <c r="DA25" s="641"/>
      <c r="DB25" s="641"/>
      <c r="DC25" s="642"/>
      <c r="DD25" s="626">
        <v>22378306</v>
      </c>
      <c r="DE25" s="639"/>
      <c r="DF25" s="639"/>
      <c r="DG25" s="639"/>
      <c r="DH25" s="639"/>
      <c r="DI25" s="639"/>
      <c r="DJ25" s="639"/>
      <c r="DK25" s="640"/>
      <c r="DL25" s="626">
        <v>22181712</v>
      </c>
      <c r="DM25" s="639"/>
      <c r="DN25" s="639"/>
      <c r="DO25" s="639"/>
      <c r="DP25" s="639"/>
      <c r="DQ25" s="639"/>
      <c r="DR25" s="639"/>
      <c r="DS25" s="639"/>
      <c r="DT25" s="639"/>
      <c r="DU25" s="639"/>
      <c r="DV25" s="640"/>
      <c r="DW25" s="643">
        <v>26.4</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16872180</v>
      </c>
      <c r="CS26" s="621"/>
      <c r="CT26" s="621"/>
      <c r="CU26" s="621"/>
      <c r="CV26" s="621"/>
      <c r="CW26" s="621"/>
      <c r="CX26" s="621"/>
      <c r="CY26" s="622"/>
      <c r="CZ26" s="623">
        <v>11.1</v>
      </c>
      <c r="DA26" s="641"/>
      <c r="DB26" s="641"/>
      <c r="DC26" s="642"/>
      <c r="DD26" s="626">
        <v>15166030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9247677</v>
      </c>
      <c r="S27" s="621"/>
      <c r="T27" s="621"/>
      <c r="U27" s="621"/>
      <c r="V27" s="621"/>
      <c r="W27" s="621"/>
      <c r="X27" s="621"/>
      <c r="Y27" s="622"/>
      <c r="Z27" s="673">
        <v>6.1</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63453773</v>
      </c>
      <c r="BH27" s="621"/>
      <c r="BI27" s="621"/>
      <c r="BJ27" s="621"/>
      <c r="BK27" s="621"/>
      <c r="BL27" s="621"/>
      <c r="BM27" s="621"/>
      <c r="BN27" s="622"/>
      <c r="BO27" s="673">
        <v>100</v>
      </c>
      <c r="BP27" s="673"/>
      <c r="BQ27" s="673"/>
      <c r="BR27" s="673"/>
      <c r="BS27" s="626">
        <v>683346</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44523729</v>
      </c>
      <c r="CS27" s="639"/>
      <c r="CT27" s="639"/>
      <c r="CU27" s="639"/>
      <c r="CV27" s="639"/>
      <c r="CW27" s="639"/>
      <c r="CX27" s="639"/>
      <c r="CY27" s="640"/>
      <c r="CZ27" s="623">
        <v>29.4</v>
      </c>
      <c r="DA27" s="641"/>
      <c r="DB27" s="641"/>
      <c r="DC27" s="642"/>
      <c r="DD27" s="626">
        <v>12406210</v>
      </c>
      <c r="DE27" s="639"/>
      <c r="DF27" s="639"/>
      <c r="DG27" s="639"/>
      <c r="DH27" s="639"/>
      <c r="DI27" s="639"/>
      <c r="DJ27" s="639"/>
      <c r="DK27" s="640"/>
      <c r="DL27" s="626">
        <v>12113099</v>
      </c>
      <c r="DM27" s="639"/>
      <c r="DN27" s="639"/>
      <c r="DO27" s="639"/>
      <c r="DP27" s="639"/>
      <c r="DQ27" s="639"/>
      <c r="DR27" s="639"/>
      <c r="DS27" s="639"/>
      <c r="DT27" s="639"/>
      <c r="DU27" s="639"/>
      <c r="DV27" s="640"/>
      <c r="DW27" s="643">
        <v>14.4</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488419</v>
      </c>
      <c r="S28" s="621"/>
      <c r="T28" s="621"/>
      <c r="U28" s="621"/>
      <c r="V28" s="621"/>
      <c r="W28" s="621"/>
      <c r="X28" s="621"/>
      <c r="Y28" s="622"/>
      <c r="Z28" s="673">
        <v>0.3</v>
      </c>
      <c r="AA28" s="673"/>
      <c r="AB28" s="673"/>
      <c r="AC28" s="673"/>
      <c r="AD28" s="674">
        <v>148355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15958645</v>
      </c>
      <c r="CS28" s="621"/>
      <c r="CT28" s="621"/>
      <c r="CU28" s="621"/>
      <c r="CV28" s="621"/>
      <c r="CW28" s="621"/>
      <c r="CX28" s="621"/>
      <c r="CY28" s="622"/>
      <c r="CZ28" s="623">
        <v>10.5</v>
      </c>
      <c r="DA28" s="641"/>
      <c r="DB28" s="641"/>
      <c r="DC28" s="642"/>
      <c r="DD28" s="626">
        <v>15924116</v>
      </c>
      <c r="DE28" s="621"/>
      <c r="DF28" s="621"/>
      <c r="DG28" s="621"/>
      <c r="DH28" s="621"/>
      <c r="DI28" s="621"/>
      <c r="DJ28" s="621"/>
      <c r="DK28" s="622"/>
      <c r="DL28" s="626">
        <v>15924116</v>
      </c>
      <c r="DM28" s="621"/>
      <c r="DN28" s="621"/>
      <c r="DO28" s="621"/>
      <c r="DP28" s="621"/>
      <c r="DQ28" s="621"/>
      <c r="DR28" s="621"/>
      <c r="DS28" s="621"/>
      <c r="DT28" s="621"/>
      <c r="DU28" s="621"/>
      <c r="DV28" s="622"/>
      <c r="DW28" s="643">
        <v>19</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111008</v>
      </c>
      <c r="S29" s="621"/>
      <c r="T29" s="621"/>
      <c r="U29" s="621"/>
      <c r="V29" s="621"/>
      <c r="W29" s="621"/>
      <c r="X29" s="621"/>
      <c r="Y29" s="622"/>
      <c r="Z29" s="673">
        <v>0.1</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15956921</v>
      </c>
      <c r="CS29" s="639"/>
      <c r="CT29" s="639"/>
      <c r="CU29" s="639"/>
      <c r="CV29" s="639"/>
      <c r="CW29" s="639"/>
      <c r="CX29" s="639"/>
      <c r="CY29" s="640"/>
      <c r="CZ29" s="623">
        <v>10.5</v>
      </c>
      <c r="DA29" s="641"/>
      <c r="DB29" s="641"/>
      <c r="DC29" s="642"/>
      <c r="DD29" s="626">
        <v>15922392</v>
      </c>
      <c r="DE29" s="639"/>
      <c r="DF29" s="639"/>
      <c r="DG29" s="639"/>
      <c r="DH29" s="639"/>
      <c r="DI29" s="639"/>
      <c r="DJ29" s="639"/>
      <c r="DK29" s="640"/>
      <c r="DL29" s="626">
        <v>15922392</v>
      </c>
      <c r="DM29" s="639"/>
      <c r="DN29" s="639"/>
      <c r="DO29" s="639"/>
      <c r="DP29" s="639"/>
      <c r="DQ29" s="639"/>
      <c r="DR29" s="639"/>
      <c r="DS29" s="639"/>
      <c r="DT29" s="639"/>
      <c r="DU29" s="639"/>
      <c r="DV29" s="640"/>
      <c r="DW29" s="643">
        <v>19</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126105</v>
      </c>
      <c r="S30" s="621"/>
      <c r="T30" s="621"/>
      <c r="U30" s="621"/>
      <c r="V30" s="621"/>
      <c r="W30" s="621"/>
      <c r="X30" s="621"/>
      <c r="Y30" s="622"/>
      <c r="Z30" s="673">
        <v>0.1</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99.3</v>
      </c>
      <c r="BH30" s="687"/>
      <c r="BI30" s="687"/>
      <c r="BJ30" s="687"/>
      <c r="BK30" s="687"/>
      <c r="BL30" s="687"/>
      <c r="BM30" s="688">
        <v>97.1</v>
      </c>
      <c r="BN30" s="687"/>
      <c r="BO30" s="687"/>
      <c r="BP30" s="687"/>
      <c r="BQ30" s="689"/>
      <c r="BR30" s="686">
        <v>99.1</v>
      </c>
      <c r="BS30" s="687"/>
      <c r="BT30" s="687"/>
      <c r="BU30" s="687"/>
      <c r="BV30" s="687"/>
      <c r="BW30" s="687"/>
      <c r="BX30" s="688">
        <v>96.2</v>
      </c>
      <c r="BY30" s="687"/>
      <c r="BZ30" s="687"/>
      <c r="CA30" s="687"/>
      <c r="CB30" s="689"/>
      <c r="CD30" s="692"/>
      <c r="CE30" s="693"/>
      <c r="CF30" s="657" t="s">
        <v>294</v>
      </c>
      <c r="CG30" s="654"/>
      <c r="CH30" s="654"/>
      <c r="CI30" s="654"/>
      <c r="CJ30" s="654"/>
      <c r="CK30" s="654"/>
      <c r="CL30" s="654"/>
      <c r="CM30" s="654"/>
      <c r="CN30" s="654"/>
      <c r="CO30" s="654"/>
      <c r="CP30" s="654"/>
      <c r="CQ30" s="655"/>
      <c r="CR30" s="620">
        <v>14293104</v>
      </c>
      <c r="CS30" s="621"/>
      <c r="CT30" s="621"/>
      <c r="CU30" s="621"/>
      <c r="CV30" s="621"/>
      <c r="CW30" s="621"/>
      <c r="CX30" s="621"/>
      <c r="CY30" s="622"/>
      <c r="CZ30" s="623">
        <v>9.4</v>
      </c>
      <c r="DA30" s="641"/>
      <c r="DB30" s="641"/>
      <c r="DC30" s="642"/>
      <c r="DD30" s="626">
        <v>14258575</v>
      </c>
      <c r="DE30" s="621"/>
      <c r="DF30" s="621"/>
      <c r="DG30" s="621"/>
      <c r="DH30" s="621"/>
      <c r="DI30" s="621"/>
      <c r="DJ30" s="621"/>
      <c r="DK30" s="622"/>
      <c r="DL30" s="626">
        <v>14258575</v>
      </c>
      <c r="DM30" s="621"/>
      <c r="DN30" s="621"/>
      <c r="DO30" s="621"/>
      <c r="DP30" s="621"/>
      <c r="DQ30" s="621"/>
      <c r="DR30" s="621"/>
      <c r="DS30" s="621"/>
      <c r="DT30" s="621"/>
      <c r="DU30" s="621"/>
      <c r="DV30" s="622"/>
      <c r="DW30" s="643">
        <v>17</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1038938</v>
      </c>
      <c r="S31" s="621"/>
      <c r="T31" s="621"/>
      <c r="U31" s="621"/>
      <c r="V31" s="621"/>
      <c r="W31" s="621"/>
      <c r="X31" s="621"/>
      <c r="Y31" s="622"/>
      <c r="Z31" s="673">
        <v>0.7</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99.2</v>
      </c>
      <c r="BH31" s="639"/>
      <c r="BI31" s="639"/>
      <c r="BJ31" s="639"/>
      <c r="BK31" s="639"/>
      <c r="BL31" s="639"/>
      <c r="BM31" s="675">
        <v>97</v>
      </c>
      <c r="BN31" s="685"/>
      <c r="BO31" s="685"/>
      <c r="BP31" s="685"/>
      <c r="BQ31" s="649"/>
      <c r="BR31" s="684">
        <v>99.1</v>
      </c>
      <c r="BS31" s="639"/>
      <c r="BT31" s="639"/>
      <c r="BU31" s="639"/>
      <c r="BV31" s="639"/>
      <c r="BW31" s="639"/>
      <c r="BX31" s="675">
        <v>96.7</v>
      </c>
      <c r="BY31" s="685"/>
      <c r="BZ31" s="685"/>
      <c r="CA31" s="685"/>
      <c r="CB31" s="649"/>
      <c r="CD31" s="692"/>
      <c r="CE31" s="693"/>
      <c r="CF31" s="657" t="s">
        <v>298</v>
      </c>
      <c r="CG31" s="654"/>
      <c r="CH31" s="654"/>
      <c r="CI31" s="654"/>
      <c r="CJ31" s="654"/>
      <c r="CK31" s="654"/>
      <c r="CL31" s="654"/>
      <c r="CM31" s="654"/>
      <c r="CN31" s="654"/>
      <c r="CO31" s="654"/>
      <c r="CP31" s="654"/>
      <c r="CQ31" s="655"/>
      <c r="CR31" s="620">
        <v>1663817</v>
      </c>
      <c r="CS31" s="639"/>
      <c r="CT31" s="639"/>
      <c r="CU31" s="639"/>
      <c r="CV31" s="639"/>
      <c r="CW31" s="639"/>
      <c r="CX31" s="639"/>
      <c r="CY31" s="640"/>
      <c r="CZ31" s="623">
        <v>1.1000000000000001</v>
      </c>
      <c r="DA31" s="641"/>
      <c r="DB31" s="641"/>
      <c r="DC31" s="642"/>
      <c r="DD31" s="626">
        <v>1663817</v>
      </c>
      <c r="DE31" s="639"/>
      <c r="DF31" s="639"/>
      <c r="DG31" s="639"/>
      <c r="DH31" s="639"/>
      <c r="DI31" s="639"/>
      <c r="DJ31" s="639"/>
      <c r="DK31" s="640"/>
      <c r="DL31" s="626">
        <v>1663817</v>
      </c>
      <c r="DM31" s="639"/>
      <c r="DN31" s="639"/>
      <c r="DO31" s="639"/>
      <c r="DP31" s="639"/>
      <c r="DQ31" s="639"/>
      <c r="DR31" s="639"/>
      <c r="DS31" s="639"/>
      <c r="DT31" s="639"/>
      <c r="DU31" s="639"/>
      <c r="DV31" s="640"/>
      <c r="DW31" s="643">
        <v>2</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5900202</v>
      </c>
      <c r="S32" s="621"/>
      <c r="T32" s="621"/>
      <c r="U32" s="621"/>
      <c r="V32" s="621"/>
      <c r="W32" s="621"/>
      <c r="X32" s="621"/>
      <c r="Y32" s="622"/>
      <c r="Z32" s="673">
        <v>3.9</v>
      </c>
      <c r="AA32" s="673"/>
      <c r="AB32" s="673"/>
      <c r="AC32" s="673"/>
      <c r="AD32" s="674">
        <v>35788</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99.2</v>
      </c>
      <c r="BH32" s="605"/>
      <c r="BI32" s="605"/>
      <c r="BJ32" s="605"/>
      <c r="BK32" s="605"/>
      <c r="BL32" s="605"/>
      <c r="BM32" s="668">
        <v>96.5</v>
      </c>
      <c r="BN32" s="605"/>
      <c r="BO32" s="605"/>
      <c r="BP32" s="605"/>
      <c r="BQ32" s="662"/>
      <c r="BR32" s="683">
        <v>99</v>
      </c>
      <c r="BS32" s="605"/>
      <c r="BT32" s="605"/>
      <c r="BU32" s="605"/>
      <c r="BV32" s="605"/>
      <c r="BW32" s="605"/>
      <c r="BX32" s="668">
        <v>95.5</v>
      </c>
      <c r="BY32" s="605"/>
      <c r="BZ32" s="605"/>
      <c r="CA32" s="605"/>
      <c r="CB32" s="662"/>
      <c r="CD32" s="694"/>
      <c r="CE32" s="695"/>
      <c r="CF32" s="657" t="s">
        <v>301</v>
      </c>
      <c r="CG32" s="654"/>
      <c r="CH32" s="654"/>
      <c r="CI32" s="654"/>
      <c r="CJ32" s="654"/>
      <c r="CK32" s="654"/>
      <c r="CL32" s="654"/>
      <c r="CM32" s="654"/>
      <c r="CN32" s="654"/>
      <c r="CO32" s="654"/>
      <c r="CP32" s="654"/>
      <c r="CQ32" s="655"/>
      <c r="CR32" s="620">
        <v>1724</v>
      </c>
      <c r="CS32" s="621"/>
      <c r="CT32" s="621"/>
      <c r="CU32" s="621"/>
      <c r="CV32" s="621"/>
      <c r="CW32" s="621"/>
      <c r="CX32" s="621"/>
      <c r="CY32" s="622"/>
      <c r="CZ32" s="623">
        <v>0</v>
      </c>
      <c r="DA32" s="641"/>
      <c r="DB32" s="641"/>
      <c r="DC32" s="642"/>
      <c r="DD32" s="626">
        <v>1724</v>
      </c>
      <c r="DE32" s="621"/>
      <c r="DF32" s="621"/>
      <c r="DG32" s="621"/>
      <c r="DH32" s="621"/>
      <c r="DI32" s="621"/>
      <c r="DJ32" s="621"/>
      <c r="DK32" s="622"/>
      <c r="DL32" s="626">
        <v>1724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17419700</v>
      </c>
      <c r="S33" s="621"/>
      <c r="T33" s="621"/>
      <c r="U33" s="621"/>
      <c r="V33" s="621"/>
      <c r="W33" s="621"/>
      <c r="X33" s="621"/>
      <c r="Y33" s="622"/>
      <c r="Z33" s="673">
        <v>11.4</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49622358</v>
      </c>
      <c r="CS33" s="639"/>
      <c r="CT33" s="639"/>
      <c r="CU33" s="639"/>
      <c r="CV33" s="639"/>
      <c r="CW33" s="639"/>
      <c r="CX33" s="639"/>
      <c r="CY33" s="640"/>
      <c r="CZ33" s="623">
        <v>32.700000000000003</v>
      </c>
      <c r="DA33" s="641"/>
      <c r="DB33" s="641"/>
      <c r="DC33" s="642"/>
      <c r="DD33" s="626">
        <v>41612652</v>
      </c>
      <c r="DE33" s="639"/>
      <c r="DF33" s="639"/>
      <c r="DG33" s="639"/>
      <c r="DH33" s="639"/>
      <c r="DI33" s="639"/>
      <c r="DJ33" s="639"/>
      <c r="DK33" s="640"/>
      <c r="DL33" s="626">
        <v>30006166</v>
      </c>
      <c r="DM33" s="639"/>
      <c r="DN33" s="639"/>
      <c r="DO33" s="639"/>
      <c r="DP33" s="639"/>
      <c r="DQ33" s="639"/>
      <c r="DR33" s="639"/>
      <c r="DS33" s="639"/>
      <c r="DT33" s="639"/>
      <c r="DU33" s="639"/>
      <c r="DV33" s="640"/>
      <c r="DW33" s="643">
        <v>35.700000000000003</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13341444</v>
      </c>
      <c r="CS34" s="621"/>
      <c r="CT34" s="621"/>
      <c r="CU34" s="621"/>
      <c r="CV34" s="621"/>
      <c r="CW34" s="621"/>
      <c r="CX34" s="621"/>
      <c r="CY34" s="622"/>
      <c r="CZ34" s="623">
        <v>8.8000000000000007</v>
      </c>
      <c r="DA34" s="641"/>
      <c r="DB34" s="641"/>
      <c r="DC34" s="642"/>
      <c r="DD34" s="626">
        <v>10317465</v>
      </c>
      <c r="DE34" s="621"/>
      <c r="DF34" s="621"/>
      <c r="DG34" s="621"/>
      <c r="DH34" s="621"/>
      <c r="DI34" s="621"/>
      <c r="DJ34" s="621"/>
      <c r="DK34" s="622"/>
      <c r="DL34" s="626">
        <v>9232816</v>
      </c>
      <c r="DM34" s="621"/>
      <c r="DN34" s="621"/>
      <c r="DO34" s="621"/>
      <c r="DP34" s="621"/>
      <c r="DQ34" s="621"/>
      <c r="DR34" s="621"/>
      <c r="DS34" s="621"/>
      <c r="DT34" s="621"/>
      <c r="DU34" s="621"/>
      <c r="DV34" s="622"/>
      <c r="DW34" s="643">
        <v>11</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6079700</v>
      </c>
      <c r="S35" s="621"/>
      <c r="T35" s="621"/>
      <c r="U35" s="621"/>
      <c r="V35" s="621"/>
      <c r="W35" s="621"/>
      <c r="X35" s="621"/>
      <c r="Y35" s="622"/>
      <c r="Z35" s="673">
        <v>4</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24058551</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1700391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2001847</v>
      </c>
      <c r="CS35" s="639"/>
      <c r="CT35" s="639"/>
      <c r="CU35" s="639"/>
      <c r="CV35" s="639"/>
      <c r="CW35" s="639"/>
      <c r="CX35" s="639"/>
      <c r="CY35" s="640"/>
      <c r="CZ35" s="623">
        <v>1.3</v>
      </c>
      <c r="DA35" s="641"/>
      <c r="DB35" s="641"/>
      <c r="DC35" s="642"/>
      <c r="DD35" s="626">
        <v>1791254</v>
      </c>
      <c r="DE35" s="639"/>
      <c r="DF35" s="639"/>
      <c r="DG35" s="639"/>
      <c r="DH35" s="639"/>
      <c r="DI35" s="639"/>
      <c r="DJ35" s="639"/>
      <c r="DK35" s="640"/>
      <c r="DL35" s="626">
        <v>1760600</v>
      </c>
      <c r="DM35" s="639"/>
      <c r="DN35" s="639"/>
      <c r="DO35" s="639"/>
      <c r="DP35" s="639"/>
      <c r="DQ35" s="639"/>
      <c r="DR35" s="639"/>
      <c r="DS35" s="639"/>
      <c r="DT35" s="639"/>
      <c r="DU35" s="639"/>
      <c r="DV35" s="640"/>
      <c r="DW35" s="643">
        <v>2.1</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152643733</v>
      </c>
      <c r="S36" s="661"/>
      <c r="T36" s="661"/>
      <c r="U36" s="661"/>
      <c r="V36" s="661"/>
      <c r="W36" s="661"/>
      <c r="X36" s="661"/>
      <c r="Y36" s="664"/>
      <c r="Z36" s="665">
        <v>100</v>
      </c>
      <c r="AA36" s="665"/>
      <c r="AB36" s="665"/>
      <c r="AC36" s="665"/>
      <c r="AD36" s="666">
        <v>77881635</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7747203</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468308</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3203884</v>
      </c>
      <c r="CS36" s="621"/>
      <c r="CT36" s="621"/>
      <c r="CU36" s="621"/>
      <c r="CV36" s="621"/>
      <c r="CW36" s="621"/>
      <c r="CX36" s="621"/>
      <c r="CY36" s="622"/>
      <c r="CZ36" s="623">
        <v>2.1</v>
      </c>
      <c r="DA36" s="641"/>
      <c r="DB36" s="641"/>
      <c r="DC36" s="642"/>
      <c r="DD36" s="626">
        <v>2634801</v>
      </c>
      <c r="DE36" s="621"/>
      <c r="DF36" s="621"/>
      <c r="DG36" s="621"/>
      <c r="DH36" s="621"/>
      <c r="DI36" s="621"/>
      <c r="DJ36" s="621"/>
      <c r="DK36" s="622"/>
      <c r="DL36" s="626">
        <v>2140684</v>
      </c>
      <c r="DM36" s="621"/>
      <c r="DN36" s="621"/>
      <c r="DO36" s="621"/>
      <c r="DP36" s="621"/>
      <c r="DQ36" s="621"/>
      <c r="DR36" s="621"/>
      <c r="DS36" s="621"/>
      <c r="DT36" s="621"/>
      <c r="DU36" s="621"/>
      <c r="DV36" s="622"/>
      <c r="DW36" s="643">
        <v>2.5</v>
      </c>
      <c r="DX36" s="644"/>
      <c r="DY36" s="644"/>
      <c r="DZ36" s="644"/>
      <c r="EA36" s="644"/>
      <c r="EB36" s="644"/>
      <c r="EC36" s="645"/>
    </row>
    <row r="37" spans="2:133" ht="11.25" customHeight="1">
      <c r="AQ37" s="646" t="s">
        <v>316</v>
      </c>
      <c r="AR37" s="647"/>
      <c r="AS37" s="647"/>
      <c r="AT37" s="647"/>
      <c r="AU37" s="647"/>
      <c r="AV37" s="647"/>
      <c r="AW37" s="647"/>
      <c r="AX37" s="647"/>
      <c r="AY37" s="648"/>
      <c r="AZ37" s="620">
        <v>1300000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55745</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90731</v>
      </c>
      <c r="CS37" s="639"/>
      <c r="CT37" s="639"/>
      <c r="CU37" s="639"/>
      <c r="CV37" s="639"/>
      <c r="CW37" s="639"/>
      <c r="CX37" s="639"/>
      <c r="CY37" s="640"/>
      <c r="CZ37" s="623">
        <v>0.1</v>
      </c>
      <c r="DA37" s="641"/>
      <c r="DB37" s="641"/>
      <c r="DC37" s="642"/>
      <c r="DD37" s="626">
        <v>90731</v>
      </c>
      <c r="DE37" s="639"/>
      <c r="DF37" s="639"/>
      <c r="DG37" s="639"/>
      <c r="DH37" s="639"/>
      <c r="DI37" s="639"/>
      <c r="DJ37" s="639"/>
      <c r="DK37" s="640"/>
      <c r="DL37" s="626">
        <v>90731</v>
      </c>
      <c r="DM37" s="639"/>
      <c r="DN37" s="639"/>
      <c r="DO37" s="639"/>
      <c r="DP37" s="639"/>
      <c r="DQ37" s="639"/>
      <c r="DR37" s="639"/>
      <c r="DS37" s="639"/>
      <c r="DT37" s="639"/>
      <c r="DU37" s="639"/>
      <c r="DV37" s="640"/>
      <c r="DW37" s="643">
        <v>0.1</v>
      </c>
      <c r="DX37" s="644"/>
      <c r="DY37" s="644"/>
      <c r="DZ37" s="644"/>
      <c r="EA37" s="644"/>
      <c r="EB37" s="644"/>
      <c r="EC37" s="645"/>
    </row>
    <row r="38" spans="2:133" ht="11.25" customHeight="1">
      <c r="AQ38" s="646" t="s">
        <v>319</v>
      </c>
      <c r="AR38" s="647"/>
      <c r="AS38" s="647"/>
      <c r="AT38" s="647"/>
      <c r="AU38" s="647"/>
      <c r="AV38" s="647"/>
      <c r="AW38" s="647"/>
      <c r="AX38" s="647"/>
      <c r="AY38" s="648"/>
      <c r="AZ38" s="620">
        <v>338145</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90057</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23715916</v>
      </c>
      <c r="CS38" s="621"/>
      <c r="CT38" s="621"/>
      <c r="CU38" s="621"/>
      <c r="CV38" s="621"/>
      <c r="CW38" s="621"/>
      <c r="CX38" s="621"/>
      <c r="CY38" s="622"/>
      <c r="CZ38" s="623">
        <v>15.6</v>
      </c>
      <c r="DA38" s="641"/>
      <c r="DB38" s="641"/>
      <c r="DC38" s="642"/>
      <c r="DD38" s="626">
        <v>20991267</v>
      </c>
      <c r="DE38" s="621"/>
      <c r="DF38" s="621"/>
      <c r="DG38" s="621"/>
      <c r="DH38" s="621"/>
      <c r="DI38" s="621"/>
      <c r="DJ38" s="621"/>
      <c r="DK38" s="622"/>
      <c r="DL38" s="626">
        <v>16867241</v>
      </c>
      <c r="DM38" s="621"/>
      <c r="DN38" s="621"/>
      <c r="DO38" s="621"/>
      <c r="DP38" s="621"/>
      <c r="DQ38" s="621"/>
      <c r="DR38" s="621"/>
      <c r="DS38" s="621"/>
      <c r="DT38" s="621"/>
      <c r="DU38" s="621"/>
      <c r="DV38" s="622"/>
      <c r="DW38" s="643">
        <v>20.100000000000001</v>
      </c>
      <c r="DX38" s="644"/>
      <c r="DY38" s="644"/>
      <c r="DZ38" s="644"/>
      <c r="EA38" s="644"/>
      <c r="EB38" s="644"/>
      <c r="EC38" s="645"/>
    </row>
    <row r="39" spans="2:133" ht="11.25" customHeight="1">
      <c r="AQ39" s="646" t="s">
        <v>322</v>
      </c>
      <c r="AR39" s="647"/>
      <c r="AS39" s="647"/>
      <c r="AT39" s="647"/>
      <c r="AU39" s="647"/>
      <c r="AV39" s="647"/>
      <c r="AW39" s="647"/>
      <c r="AX39" s="647"/>
      <c r="AY39" s="648"/>
      <c r="AZ39" s="620">
        <v>91010</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86</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6026663</v>
      </c>
      <c r="CS39" s="639"/>
      <c r="CT39" s="639"/>
      <c r="CU39" s="639"/>
      <c r="CV39" s="639"/>
      <c r="CW39" s="639"/>
      <c r="CX39" s="639"/>
      <c r="CY39" s="640"/>
      <c r="CZ39" s="623">
        <v>4</v>
      </c>
      <c r="DA39" s="641"/>
      <c r="DB39" s="641"/>
      <c r="DC39" s="642"/>
      <c r="DD39" s="626">
        <v>5873040</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4092882</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128</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1332604</v>
      </c>
      <c r="CS40" s="621"/>
      <c r="CT40" s="621"/>
      <c r="CU40" s="621"/>
      <c r="CV40" s="621"/>
      <c r="CW40" s="621"/>
      <c r="CX40" s="621"/>
      <c r="CY40" s="622"/>
      <c r="CZ40" s="623">
        <v>0.9</v>
      </c>
      <c r="DA40" s="641"/>
      <c r="DB40" s="641"/>
      <c r="DC40" s="642"/>
      <c r="DD40" s="626">
        <v>4825</v>
      </c>
      <c r="DE40" s="621"/>
      <c r="DF40" s="621"/>
      <c r="DG40" s="621"/>
      <c r="DH40" s="621"/>
      <c r="DI40" s="621"/>
      <c r="DJ40" s="621"/>
      <c r="DK40" s="622"/>
      <c r="DL40" s="626">
        <v>4825</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10489311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327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15971580</v>
      </c>
      <c r="CS42" s="621"/>
      <c r="CT42" s="621"/>
      <c r="CU42" s="621"/>
      <c r="CV42" s="621"/>
      <c r="CW42" s="621"/>
      <c r="CX42" s="621"/>
      <c r="CY42" s="622"/>
      <c r="CZ42" s="623">
        <v>10.5</v>
      </c>
      <c r="DA42" s="624"/>
      <c r="DB42" s="624"/>
      <c r="DC42" s="625"/>
      <c r="DD42" s="626">
        <v>1198940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253190</v>
      </c>
      <c r="CS43" s="639"/>
      <c r="CT43" s="639"/>
      <c r="CU43" s="639"/>
      <c r="CV43" s="639"/>
      <c r="CW43" s="639"/>
      <c r="CX43" s="639"/>
      <c r="CY43" s="640"/>
      <c r="CZ43" s="623">
        <v>0.2</v>
      </c>
      <c r="DA43" s="641"/>
      <c r="DB43" s="641"/>
      <c r="DC43" s="642"/>
      <c r="DD43" s="626">
        <v>236941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290</v>
      </c>
      <c r="CE44" s="634"/>
      <c r="CF44" s="617" t="s">
        <v>339</v>
      </c>
      <c r="CG44" s="618"/>
      <c r="CH44" s="618"/>
      <c r="CI44" s="618"/>
      <c r="CJ44" s="618"/>
      <c r="CK44" s="618"/>
      <c r="CL44" s="618"/>
      <c r="CM44" s="618"/>
      <c r="CN44" s="618"/>
      <c r="CO44" s="618"/>
      <c r="CP44" s="618"/>
      <c r="CQ44" s="619"/>
      <c r="CR44" s="620">
        <v>15971580</v>
      </c>
      <c r="CS44" s="621"/>
      <c r="CT44" s="621"/>
      <c r="CU44" s="621"/>
      <c r="CV44" s="621"/>
      <c r="CW44" s="621"/>
      <c r="CX44" s="621"/>
      <c r="CY44" s="622"/>
      <c r="CZ44" s="623">
        <v>10.5</v>
      </c>
      <c r="DA44" s="624"/>
      <c r="DB44" s="624"/>
      <c r="DC44" s="625"/>
      <c r="DD44" s="626">
        <v>1198940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8211653</v>
      </c>
      <c r="CS45" s="639"/>
      <c r="CT45" s="639"/>
      <c r="CU45" s="639"/>
      <c r="CV45" s="639"/>
      <c r="CW45" s="639"/>
      <c r="CX45" s="639"/>
      <c r="CY45" s="640"/>
      <c r="CZ45" s="623">
        <v>5.4</v>
      </c>
      <c r="DA45" s="641"/>
      <c r="DB45" s="641"/>
      <c r="DC45" s="642"/>
      <c r="DD45" s="626">
        <v>344354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7632246</v>
      </c>
      <c r="CS46" s="621"/>
      <c r="CT46" s="621"/>
      <c r="CU46" s="621"/>
      <c r="CV46" s="621"/>
      <c r="CW46" s="621"/>
      <c r="CX46" s="621"/>
      <c r="CY46" s="622"/>
      <c r="CZ46" s="623">
        <v>5</v>
      </c>
      <c r="DA46" s="624"/>
      <c r="DB46" s="624"/>
      <c r="DC46" s="625"/>
      <c r="DD46" s="626">
        <v>844504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t="s">
        <v>223</v>
      </c>
      <c r="CS47" s="639"/>
      <c r="CT47" s="639"/>
      <c r="CU47" s="639"/>
      <c r="CV47" s="639"/>
      <c r="CW47" s="639"/>
      <c r="CX47" s="639"/>
      <c r="CY47" s="640"/>
      <c r="CZ47" s="623" t="s">
        <v>223</v>
      </c>
      <c r="DA47" s="641"/>
      <c r="DB47" s="641"/>
      <c r="DC47" s="642"/>
      <c r="DD47" s="626" t="s">
        <v>223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151658392</v>
      </c>
      <c r="CS49" s="605"/>
      <c r="CT49" s="605"/>
      <c r="CU49" s="605"/>
      <c r="CV49" s="605"/>
      <c r="CW49" s="605"/>
      <c r="CX49" s="605"/>
      <c r="CY49" s="606"/>
      <c r="CZ49" s="607">
        <v>100</v>
      </c>
      <c r="DA49" s="608"/>
      <c r="DB49" s="608"/>
      <c r="DC49" s="609"/>
      <c r="DD49" s="610">
        <v>93520224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A47" sqref="AA47:AE4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151754</v>
      </c>
      <c r="R7" s="1134"/>
      <c r="S7" s="1134"/>
      <c r="T7" s="1134"/>
      <c r="U7" s="1134"/>
      <c r="V7" s="1134">
        <v>149854</v>
      </c>
      <c r="W7" s="1134"/>
      <c r="X7" s="1134"/>
      <c r="Y7" s="1134"/>
      <c r="Z7" s="1134"/>
      <c r="AA7" s="1134">
        <v>1900</v>
      </c>
      <c r="AB7" s="1134"/>
      <c r="AC7" s="1134"/>
      <c r="AD7" s="1134"/>
      <c r="AE7" s="1135"/>
      <c r="AF7" s="1136">
        <v>1177</v>
      </c>
      <c r="AG7" s="1137"/>
      <c r="AH7" s="1137"/>
      <c r="AI7" s="1137"/>
      <c r="AJ7" s="1138"/>
      <c r="AK7" s="1120"/>
      <c r="AL7" s="1121"/>
      <c r="AM7" s="1121"/>
      <c r="AN7" s="1121"/>
      <c r="AO7" s="1121"/>
      <c r="AP7" s="1121">
        <v>169078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565</v>
      </c>
      <c r="BT7" s="1125"/>
      <c r="BU7" s="1125"/>
      <c r="BV7" s="1125"/>
      <c r="BW7" s="1125"/>
      <c r="BX7" s="1125"/>
      <c r="BY7" s="1125"/>
      <c r="BZ7" s="1125"/>
      <c r="CA7" s="1125"/>
      <c r="CB7" s="1125"/>
      <c r="CC7" s="1125"/>
      <c r="CD7" s="1125"/>
      <c r="CE7" s="1125"/>
      <c r="CF7" s="1125"/>
      <c r="CG7" s="1126"/>
      <c r="CH7" s="1117">
        <v>-8</v>
      </c>
      <c r="CI7" s="1118"/>
      <c r="CJ7" s="1118"/>
      <c r="CK7" s="1118"/>
      <c r="CL7" s="1119"/>
      <c r="CM7" s="1117">
        <v>158</v>
      </c>
      <c r="CN7" s="1118"/>
      <c r="CO7" s="1118"/>
      <c r="CP7" s="1118"/>
      <c r="CQ7" s="1119"/>
      <c r="CR7" s="1117">
        <v>35</v>
      </c>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368</v>
      </c>
      <c r="C8" s="1067"/>
      <c r="D8" s="1067"/>
      <c r="E8" s="1067"/>
      <c r="F8" s="1067"/>
      <c r="G8" s="1067"/>
      <c r="H8" s="1067"/>
      <c r="I8" s="1067"/>
      <c r="J8" s="1067"/>
      <c r="K8" s="1067"/>
      <c r="L8" s="1067"/>
      <c r="M8" s="1067"/>
      <c r="N8" s="1067"/>
      <c r="O8" s="1067"/>
      <c r="P8" s="1068"/>
      <c r="Q8" s="1072">
        <v>55</v>
      </c>
      <c r="R8" s="1073"/>
      <c r="S8" s="1073"/>
      <c r="T8" s="1073"/>
      <c r="U8" s="1073"/>
      <c r="V8" s="1073">
        <v>55</v>
      </c>
      <c r="W8" s="1073"/>
      <c r="X8" s="1073"/>
      <c r="Y8" s="1073"/>
      <c r="Z8" s="1073"/>
      <c r="AA8" s="1073"/>
      <c r="AB8" s="1073"/>
      <c r="AC8" s="1073"/>
      <c r="AD8" s="1073"/>
      <c r="AE8" s="1074"/>
      <c r="AF8" s="1048" t="s">
        <v>223</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566</v>
      </c>
      <c r="BT8" s="1044"/>
      <c r="BU8" s="1044"/>
      <c r="BV8" s="1044"/>
      <c r="BW8" s="1044"/>
      <c r="BX8" s="1044"/>
      <c r="BY8" s="1044"/>
      <c r="BZ8" s="1044"/>
      <c r="CA8" s="1044"/>
      <c r="CB8" s="1044"/>
      <c r="CC8" s="1044"/>
      <c r="CD8" s="1044"/>
      <c r="CE8" s="1044"/>
      <c r="CF8" s="1044"/>
      <c r="CG8" s="1045"/>
      <c r="CH8" s="1018"/>
      <c r="CI8" s="1019"/>
      <c r="CJ8" s="1019"/>
      <c r="CK8" s="1019"/>
      <c r="CL8" s="1020"/>
      <c r="CM8" s="1018">
        <v>11</v>
      </c>
      <c r="CN8" s="1019"/>
      <c r="CO8" s="1019"/>
      <c r="CP8" s="1019"/>
      <c r="CQ8" s="1020"/>
      <c r="CR8" s="1018">
        <v>3</v>
      </c>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369</v>
      </c>
      <c r="C9" s="1067"/>
      <c r="D9" s="1067"/>
      <c r="E9" s="1067"/>
      <c r="F9" s="1067"/>
      <c r="G9" s="1067"/>
      <c r="H9" s="1067"/>
      <c r="I9" s="1067"/>
      <c r="J9" s="1067"/>
      <c r="K9" s="1067"/>
      <c r="L9" s="1067"/>
      <c r="M9" s="1067"/>
      <c r="N9" s="1067"/>
      <c r="O9" s="1067"/>
      <c r="P9" s="1068"/>
      <c r="Q9" s="1072">
        <v>3</v>
      </c>
      <c r="R9" s="1073"/>
      <c r="S9" s="1073"/>
      <c r="T9" s="1073"/>
      <c r="U9" s="1073"/>
      <c r="V9" s="1073">
        <v>73</v>
      </c>
      <c r="W9" s="1073"/>
      <c r="X9" s="1073"/>
      <c r="Y9" s="1073"/>
      <c r="Z9" s="1073"/>
      <c r="AA9" s="1073">
        <v>-70</v>
      </c>
      <c r="AB9" s="1073"/>
      <c r="AC9" s="1073"/>
      <c r="AD9" s="1073"/>
      <c r="AE9" s="1074"/>
      <c r="AF9" s="1048">
        <v>-70</v>
      </c>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567</v>
      </c>
      <c r="BT9" s="1044"/>
      <c r="BU9" s="1044"/>
      <c r="BV9" s="1044"/>
      <c r="BW9" s="1044"/>
      <c r="BX9" s="1044"/>
      <c r="BY9" s="1044"/>
      <c r="BZ9" s="1044"/>
      <c r="CA9" s="1044"/>
      <c r="CB9" s="1044"/>
      <c r="CC9" s="1044"/>
      <c r="CD9" s="1044"/>
      <c r="CE9" s="1044"/>
      <c r="CF9" s="1044"/>
      <c r="CG9" s="1045"/>
      <c r="CH9" s="1018">
        <v>37</v>
      </c>
      <c r="CI9" s="1019"/>
      <c r="CJ9" s="1019"/>
      <c r="CK9" s="1019"/>
      <c r="CL9" s="1020"/>
      <c r="CM9" s="1018">
        <v>442</v>
      </c>
      <c r="CN9" s="1019"/>
      <c r="CO9" s="1019"/>
      <c r="CP9" s="1019"/>
      <c r="CQ9" s="1020"/>
      <c r="CR9" s="1018">
        <v>11</v>
      </c>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370</v>
      </c>
      <c r="C10" s="1067"/>
      <c r="D10" s="1067"/>
      <c r="E10" s="1067"/>
      <c r="F10" s="1067"/>
      <c r="G10" s="1067"/>
      <c r="H10" s="1067"/>
      <c r="I10" s="1067"/>
      <c r="J10" s="1067"/>
      <c r="K10" s="1067"/>
      <c r="L10" s="1067"/>
      <c r="M10" s="1067"/>
      <c r="N10" s="1067"/>
      <c r="O10" s="1067"/>
      <c r="P10" s="1068"/>
      <c r="Q10" s="1072">
        <v>28</v>
      </c>
      <c r="R10" s="1073"/>
      <c r="S10" s="1073"/>
      <c r="T10" s="1073"/>
      <c r="U10" s="1073"/>
      <c r="V10" s="1073">
        <v>695</v>
      </c>
      <c r="W10" s="1073"/>
      <c r="X10" s="1073"/>
      <c r="Y10" s="1073"/>
      <c r="Z10" s="1073"/>
      <c r="AA10" s="1073">
        <v>-667</v>
      </c>
      <c r="AB10" s="1073"/>
      <c r="AC10" s="1073"/>
      <c r="AD10" s="1073"/>
      <c r="AE10" s="1074"/>
      <c r="AF10" s="1048">
        <v>-667</v>
      </c>
      <c r="AG10" s="1049"/>
      <c r="AH10" s="1049"/>
      <c r="AI10" s="1049"/>
      <c r="AJ10" s="1050"/>
      <c r="AK10" s="1115"/>
      <c r="AL10" s="1116"/>
      <c r="AM10" s="1116"/>
      <c r="AN10" s="1116"/>
      <c r="AO10" s="1116"/>
      <c r="AP10" s="1116">
        <v>40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568</v>
      </c>
      <c r="BT10" s="1044"/>
      <c r="BU10" s="1044"/>
      <c r="BV10" s="1044"/>
      <c r="BW10" s="1044"/>
      <c r="BX10" s="1044"/>
      <c r="BY10" s="1044"/>
      <c r="BZ10" s="1044"/>
      <c r="CA10" s="1044"/>
      <c r="CB10" s="1044"/>
      <c r="CC10" s="1044"/>
      <c r="CD10" s="1044"/>
      <c r="CE10" s="1044"/>
      <c r="CF10" s="1044"/>
      <c r="CG10" s="1045"/>
      <c r="CH10" s="1018">
        <v>-4</v>
      </c>
      <c r="CI10" s="1019"/>
      <c r="CJ10" s="1019"/>
      <c r="CK10" s="1019"/>
      <c r="CL10" s="1020"/>
      <c r="CM10" s="1018">
        <v>116</v>
      </c>
      <c r="CN10" s="1019"/>
      <c r="CO10" s="1019"/>
      <c r="CP10" s="1019"/>
      <c r="CQ10" s="1020"/>
      <c r="CR10" s="1018">
        <v>10</v>
      </c>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t="s">
        <v>371</v>
      </c>
      <c r="C11" s="1067"/>
      <c r="D11" s="1067"/>
      <c r="E11" s="1067"/>
      <c r="F11" s="1067"/>
      <c r="G11" s="1067"/>
      <c r="H11" s="1067"/>
      <c r="I11" s="1067"/>
      <c r="J11" s="1067"/>
      <c r="K11" s="1067"/>
      <c r="L11" s="1067"/>
      <c r="M11" s="1067"/>
      <c r="N11" s="1067"/>
      <c r="O11" s="1067"/>
      <c r="P11" s="1068"/>
      <c r="Q11" s="1072">
        <v>11</v>
      </c>
      <c r="R11" s="1073"/>
      <c r="S11" s="1073"/>
      <c r="T11" s="1073"/>
      <c r="U11" s="1073"/>
      <c r="V11" s="1073">
        <v>294</v>
      </c>
      <c r="W11" s="1073"/>
      <c r="X11" s="1073"/>
      <c r="Y11" s="1073"/>
      <c r="Z11" s="1073"/>
      <c r="AA11" s="1073">
        <v>-283</v>
      </c>
      <c r="AB11" s="1073"/>
      <c r="AC11" s="1073"/>
      <c r="AD11" s="1073"/>
      <c r="AE11" s="1074"/>
      <c r="AF11" s="1048">
        <v>-283</v>
      </c>
      <c r="AG11" s="1049"/>
      <c r="AH11" s="1049"/>
      <c r="AI11" s="1049"/>
      <c r="AJ11" s="1050"/>
      <c r="AK11" s="1115"/>
      <c r="AL11" s="1116"/>
      <c r="AM11" s="1116"/>
      <c r="AN11" s="1116"/>
      <c r="AO11" s="1116"/>
      <c r="AP11" s="1116">
        <v>25</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569</v>
      </c>
      <c r="BT11" s="1044"/>
      <c r="BU11" s="1044"/>
      <c r="BV11" s="1044"/>
      <c r="BW11" s="1044"/>
      <c r="BX11" s="1044"/>
      <c r="BY11" s="1044"/>
      <c r="BZ11" s="1044"/>
      <c r="CA11" s="1044"/>
      <c r="CB11" s="1044"/>
      <c r="CC11" s="1044"/>
      <c r="CD11" s="1044"/>
      <c r="CE11" s="1044"/>
      <c r="CF11" s="1044"/>
      <c r="CG11" s="1045"/>
      <c r="CH11" s="1018">
        <v>-10</v>
      </c>
      <c r="CI11" s="1019"/>
      <c r="CJ11" s="1019"/>
      <c r="CK11" s="1019"/>
      <c r="CL11" s="1020"/>
      <c r="CM11" s="1018">
        <v>235</v>
      </c>
      <c r="CN11" s="1019"/>
      <c r="CO11" s="1019"/>
      <c r="CP11" s="1019"/>
      <c r="CQ11" s="1020"/>
      <c r="CR11" s="1018">
        <v>5</v>
      </c>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t="s">
        <v>372</v>
      </c>
      <c r="C12" s="1067"/>
      <c r="D12" s="1067"/>
      <c r="E12" s="1067"/>
      <c r="F12" s="1067"/>
      <c r="G12" s="1067"/>
      <c r="H12" s="1067"/>
      <c r="I12" s="1067"/>
      <c r="J12" s="1067"/>
      <c r="K12" s="1067"/>
      <c r="L12" s="1067"/>
      <c r="M12" s="1067"/>
      <c r="N12" s="1067"/>
      <c r="O12" s="1067"/>
      <c r="P12" s="1068"/>
      <c r="Q12" s="1072">
        <v>213</v>
      </c>
      <c r="R12" s="1073"/>
      <c r="S12" s="1073"/>
      <c r="T12" s="1073"/>
      <c r="U12" s="1073"/>
      <c r="V12" s="1073">
        <v>108</v>
      </c>
      <c r="W12" s="1073"/>
      <c r="X12" s="1073"/>
      <c r="Y12" s="1073"/>
      <c r="Z12" s="1073"/>
      <c r="AA12" s="1073">
        <v>105</v>
      </c>
      <c r="AB12" s="1073"/>
      <c r="AC12" s="1073"/>
      <c r="AD12" s="1073"/>
      <c r="AE12" s="1074"/>
      <c r="AF12" s="1048">
        <v>42</v>
      </c>
      <c r="AG12" s="1049"/>
      <c r="AH12" s="1049"/>
      <c r="AI12" s="1049"/>
      <c r="AJ12" s="1050"/>
      <c r="AK12" s="1115"/>
      <c r="AL12" s="1116"/>
      <c r="AM12" s="1116"/>
      <c r="AN12" s="1116"/>
      <c r="AO12" s="1116"/>
      <c r="AP12" s="1116">
        <v>827</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t="s">
        <v>373</v>
      </c>
      <c r="C13" s="1067"/>
      <c r="D13" s="1067"/>
      <c r="E13" s="1067"/>
      <c r="F13" s="1067"/>
      <c r="G13" s="1067"/>
      <c r="H13" s="1067"/>
      <c r="I13" s="1067"/>
      <c r="J13" s="1067"/>
      <c r="K13" s="1067"/>
      <c r="L13" s="1067"/>
      <c r="M13" s="1067"/>
      <c r="N13" s="1067"/>
      <c r="O13" s="1067"/>
      <c r="P13" s="1068"/>
      <c r="Q13" s="1072">
        <v>2594</v>
      </c>
      <c r="R13" s="1073"/>
      <c r="S13" s="1073"/>
      <c r="T13" s="1073"/>
      <c r="U13" s="1073"/>
      <c r="V13" s="1073">
        <v>2594</v>
      </c>
      <c r="W13" s="1073"/>
      <c r="X13" s="1073"/>
      <c r="Y13" s="1073"/>
      <c r="Z13" s="1073"/>
      <c r="AA13" s="1073"/>
      <c r="AB13" s="1073"/>
      <c r="AC13" s="1073"/>
      <c r="AD13" s="1073"/>
      <c r="AE13" s="1074"/>
      <c r="AF13" s="1048" t="s">
        <v>223</v>
      </c>
      <c r="AG13" s="1049"/>
      <c r="AH13" s="1049"/>
      <c r="AI13" s="1049"/>
      <c r="AJ13" s="1050"/>
      <c r="AK13" s="1115"/>
      <c r="AL13" s="1116"/>
      <c r="AM13" s="1116"/>
      <c r="AN13" s="1116"/>
      <c r="AO13" s="1116"/>
      <c r="AP13" s="1116">
        <v>4474</v>
      </c>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375</v>
      </c>
      <c r="B23" s="973" t="s">
        <v>376</v>
      </c>
      <c r="C23" s="974"/>
      <c r="D23" s="974"/>
      <c r="E23" s="974"/>
      <c r="F23" s="974"/>
      <c r="G23" s="974"/>
      <c r="H23" s="974"/>
      <c r="I23" s="974"/>
      <c r="J23" s="974"/>
      <c r="K23" s="974"/>
      <c r="L23" s="974"/>
      <c r="M23" s="974"/>
      <c r="N23" s="974"/>
      <c r="O23" s="974"/>
      <c r="P23" s="975"/>
      <c r="Q23" s="1097">
        <v>152664</v>
      </c>
      <c r="R23" s="1098"/>
      <c r="S23" s="1098"/>
      <c r="T23" s="1098"/>
      <c r="U23" s="1098"/>
      <c r="V23" s="1098">
        <v>151679</v>
      </c>
      <c r="W23" s="1098"/>
      <c r="X23" s="1098"/>
      <c r="Y23" s="1098"/>
      <c r="Z23" s="1098"/>
      <c r="AA23" s="1098">
        <v>985</v>
      </c>
      <c r="AB23" s="1098"/>
      <c r="AC23" s="1098"/>
      <c r="AD23" s="1098"/>
      <c r="AE23" s="1099"/>
      <c r="AF23" s="1100">
        <v>199</v>
      </c>
      <c r="AG23" s="1098"/>
      <c r="AH23" s="1098"/>
      <c r="AI23" s="1098"/>
      <c r="AJ23" s="1101"/>
      <c r="AK23" s="1102"/>
      <c r="AL23" s="1103"/>
      <c r="AM23" s="1103"/>
      <c r="AN23" s="1103"/>
      <c r="AO23" s="1103"/>
      <c r="AP23" s="1098">
        <v>174444</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379</v>
      </c>
      <c r="R26" s="1031"/>
      <c r="S26" s="1031"/>
      <c r="T26" s="1031"/>
      <c r="U26" s="1032"/>
      <c r="V26" s="1030" t="s">
        <v>380</v>
      </c>
      <c r="W26" s="1031"/>
      <c r="X26" s="1031"/>
      <c r="Y26" s="1031"/>
      <c r="Z26" s="1032"/>
      <c r="AA26" s="1030" t="s">
        <v>381</v>
      </c>
      <c r="AB26" s="1031"/>
      <c r="AC26" s="1031"/>
      <c r="AD26" s="1031"/>
      <c r="AE26" s="1031"/>
      <c r="AF26" s="1088" t="s">
        <v>382</v>
      </c>
      <c r="AG26" s="1037"/>
      <c r="AH26" s="1037"/>
      <c r="AI26" s="1037"/>
      <c r="AJ26" s="1089"/>
      <c r="AK26" s="1031" t="s">
        <v>383</v>
      </c>
      <c r="AL26" s="1031"/>
      <c r="AM26" s="1031"/>
      <c r="AN26" s="1031"/>
      <c r="AO26" s="1032"/>
      <c r="AP26" s="1030" t="s">
        <v>384</v>
      </c>
      <c r="AQ26" s="1031"/>
      <c r="AR26" s="1031"/>
      <c r="AS26" s="1031"/>
      <c r="AT26" s="1032"/>
      <c r="AU26" s="1030" t="s">
        <v>385</v>
      </c>
      <c r="AV26" s="1031"/>
      <c r="AW26" s="1031"/>
      <c r="AX26" s="1031"/>
      <c r="AY26" s="1032"/>
      <c r="AZ26" s="1030" t="s">
        <v>386</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387</v>
      </c>
      <c r="C28" s="1080"/>
      <c r="D28" s="1080"/>
      <c r="E28" s="1080"/>
      <c r="F28" s="1080"/>
      <c r="G28" s="1080"/>
      <c r="H28" s="1080"/>
      <c r="I28" s="1080"/>
      <c r="J28" s="1080"/>
      <c r="K28" s="1080"/>
      <c r="L28" s="1080"/>
      <c r="M28" s="1080"/>
      <c r="N28" s="1080"/>
      <c r="O28" s="1080"/>
      <c r="P28" s="1081"/>
      <c r="Q28" s="1082">
        <v>50028</v>
      </c>
      <c r="R28" s="1083"/>
      <c r="S28" s="1083"/>
      <c r="T28" s="1083"/>
      <c r="U28" s="1083"/>
      <c r="V28" s="1083">
        <v>48328</v>
      </c>
      <c r="W28" s="1083"/>
      <c r="X28" s="1083"/>
      <c r="Y28" s="1083"/>
      <c r="Z28" s="1083"/>
      <c r="AA28" s="1083">
        <v>1700</v>
      </c>
      <c r="AB28" s="1083"/>
      <c r="AC28" s="1083"/>
      <c r="AD28" s="1083"/>
      <c r="AE28" s="1084"/>
      <c r="AF28" s="1085">
        <v>1700</v>
      </c>
      <c r="AG28" s="1083"/>
      <c r="AH28" s="1083"/>
      <c r="AI28" s="1083"/>
      <c r="AJ28" s="1086"/>
      <c r="AK28" s="1087">
        <v>4093</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388</v>
      </c>
      <c r="C29" s="1067"/>
      <c r="D29" s="1067"/>
      <c r="E29" s="1067"/>
      <c r="F29" s="1067"/>
      <c r="G29" s="1067"/>
      <c r="H29" s="1067"/>
      <c r="I29" s="1067"/>
      <c r="J29" s="1067"/>
      <c r="K29" s="1067"/>
      <c r="L29" s="1067"/>
      <c r="M29" s="1067"/>
      <c r="N29" s="1067"/>
      <c r="O29" s="1067"/>
      <c r="P29" s="1068"/>
      <c r="Q29" s="1072">
        <v>37642</v>
      </c>
      <c r="R29" s="1073"/>
      <c r="S29" s="1073"/>
      <c r="T29" s="1073"/>
      <c r="U29" s="1073"/>
      <c r="V29" s="1073">
        <v>37120</v>
      </c>
      <c r="W29" s="1073"/>
      <c r="X29" s="1073"/>
      <c r="Y29" s="1073"/>
      <c r="Z29" s="1073"/>
      <c r="AA29" s="1073">
        <v>522</v>
      </c>
      <c r="AB29" s="1073"/>
      <c r="AC29" s="1073"/>
      <c r="AD29" s="1073"/>
      <c r="AE29" s="1074"/>
      <c r="AF29" s="1048">
        <v>522</v>
      </c>
      <c r="AG29" s="1049"/>
      <c r="AH29" s="1049"/>
      <c r="AI29" s="1049"/>
      <c r="AJ29" s="1050"/>
      <c r="AK29" s="1009">
        <v>5269</v>
      </c>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389</v>
      </c>
      <c r="C30" s="1067"/>
      <c r="D30" s="1067"/>
      <c r="E30" s="1067"/>
      <c r="F30" s="1067"/>
      <c r="G30" s="1067"/>
      <c r="H30" s="1067"/>
      <c r="I30" s="1067"/>
      <c r="J30" s="1067"/>
      <c r="K30" s="1067"/>
      <c r="L30" s="1067"/>
      <c r="M30" s="1067"/>
      <c r="N30" s="1067"/>
      <c r="O30" s="1067"/>
      <c r="P30" s="1068"/>
      <c r="Q30" s="1072">
        <v>8441</v>
      </c>
      <c r="R30" s="1073"/>
      <c r="S30" s="1073"/>
      <c r="T30" s="1073"/>
      <c r="U30" s="1073"/>
      <c r="V30" s="1073">
        <v>8319</v>
      </c>
      <c r="W30" s="1073"/>
      <c r="X30" s="1073"/>
      <c r="Y30" s="1073"/>
      <c r="Z30" s="1073"/>
      <c r="AA30" s="1073">
        <v>122</v>
      </c>
      <c r="AB30" s="1073"/>
      <c r="AC30" s="1073"/>
      <c r="AD30" s="1073"/>
      <c r="AE30" s="1074"/>
      <c r="AF30" s="1048">
        <v>122</v>
      </c>
      <c r="AG30" s="1049"/>
      <c r="AH30" s="1049"/>
      <c r="AI30" s="1049"/>
      <c r="AJ30" s="1050"/>
      <c r="AK30" s="1009">
        <v>5214</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390</v>
      </c>
      <c r="C31" s="1067"/>
      <c r="D31" s="1067"/>
      <c r="E31" s="1067"/>
      <c r="F31" s="1067"/>
      <c r="G31" s="1067"/>
      <c r="H31" s="1067"/>
      <c r="I31" s="1067"/>
      <c r="J31" s="1067"/>
      <c r="K31" s="1067"/>
      <c r="L31" s="1067"/>
      <c r="M31" s="1067"/>
      <c r="N31" s="1067"/>
      <c r="O31" s="1067"/>
      <c r="P31" s="1068"/>
      <c r="Q31" s="1072">
        <v>281</v>
      </c>
      <c r="R31" s="1073"/>
      <c r="S31" s="1073"/>
      <c r="T31" s="1073"/>
      <c r="U31" s="1073"/>
      <c r="V31" s="1073">
        <v>2171</v>
      </c>
      <c r="W31" s="1073"/>
      <c r="X31" s="1073"/>
      <c r="Y31" s="1073"/>
      <c r="Z31" s="1073"/>
      <c r="AA31" s="1073">
        <v>-1890</v>
      </c>
      <c r="AB31" s="1073"/>
      <c r="AC31" s="1073"/>
      <c r="AD31" s="1073"/>
      <c r="AE31" s="1074"/>
      <c r="AF31" s="1048">
        <v>-1890</v>
      </c>
      <c r="AG31" s="1049"/>
      <c r="AH31" s="1049"/>
      <c r="AI31" s="1049"/>
      <c r="AJ31" s="1050"/>
      <c r="AK31" s="1009"/>
      <c r="AL31" s="1000"/>
      <c r="AM31" s="1000"/>
      <c r="AN31" s="1000"/>
      <c r="AO31" s="1000"/>
      <c r="AP31" s="1000">
        <v>169</v>
      </c>
      <c r="AQ31" s="1000"/>
      <c r="AR31" s="1000"/>
      <c r="AS31" s="1000"/>
      <c r="AT31" s="1000"/>
      <c r="AU31" s="1000">
        <v>2</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391</v>
      </c>
      <c r="C32" s="1067"/>
      <c r="D32" s="1067"/>
      <c r="E32" s="1067"/>
      <c r="F32" s="1067"/>
      <c r="G32" s="1067"/>
      <c r="H32" s="1067"/>
      <c r="I32" s="1067"/>
      <c r="J32" s="1067"/>
      <c r="K32" s="1067"/>
      <c r="L32" s="1067"/>
      <c r="M32" s="1067"/>
      <c r="N32" s="1067"/>
      <c r="O32" s="1067"/>
      <c r="P32" s="1068"/>
      <c r="Q32" s="1072">
        <v>7469</v>
      </c>
      <c r="R32" s="1073"/>
      <c r="S32" s="1073"/>
      <c r="T32" s="1073"/>
      <c r="U32" s="1073"/>
      <c r="V32" s="1073">
        <v>6550</v>
      </c>
      <c r="W32" s="1073"/>
      <c r="X32" s="1073"/>
      <c r="Y32" s="1073"/>
      <c r="Z32" s="1073"/>
      <c r="AA32" s="1073">
        <v>920</v>
      </c>
      <c r="AB32" s="1073"/>
      <c r="AC32" s="1073"/>
      <c r="AD32" s="1073"/>
      <c r="AE32" s="1074"/>
      <c r="AF32" s="1048">
        <v>4030</v>
      </c>
      <c r="AG32" s="1049"/>
      <c r="AH32" s="1049"/>
      <c r="AI32" s="1049"/>
      <c r="AJ32" s="1050"/>
      <c r="AK32" s="1009">
        <v>17</v>
      </c>
      <c r="AL32" s="1000"/>
      <c r="AM32" s="1000"/>
      <c r="AN32" s="1000"/>
      <c r="AO32" s="1000"/>
      <c r="AP32" s="1000">
        <v>47009</v>
      </c>
      <c r="AQ32" s="1000"/>
      <c r="AR32" s="1000"/>
      <c r="AS32" s="1000"/>
      <c r="AT32" s="1000"/>
      <c r="AU32" s="1000">
        <v>338</v>
      </c>
      <c r="AV32" s="1000"/>
      <c r="AW32" s="1000"/>
      <c r="AX32" s="1000"/>
      <c r="AY32" s="1000"/>
      <c r="AZ32" s="1071"/>
      <c r="BA32" s="1071"/>
      <c r="BB32" s="1071"/>
      <c r="BC32" s="1071"/>
      <c r="BD32" s="1071"/>
      <c r="BE32" s="1061" t="s">
        <v>392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393</v>
      </c>
      <c r="C33" s="1067"/>
      <c r="D33" s="1067"/>
      <c r="E33" s="1067"/>
      <c r="F33" s="1067"/>
      <c r="G33" s="1067"/>
      <c r="H33" s="1067"/>
      <c r="I33" s="1067"/>
      <c r="J33" s="1067"/>
      <c r="K33" s="1067"/>
      <c r="L33" s="1067"/>
      <c r="M33" s="1067"/>
      <c r="N33" s="1067"/>
      <c r="O33" s="1067"/>
      <c r="P33" s="1068"/>
      <c r="Q33" s="1072">
        <v>2148</v>
      </c>
      <c r="R33" s="1073"/>
      <c r="S33" s="1073"/>
      <c r="T33" s="1073"/>
      <c r="U33" s="1073"/>
      <c r="V33" s="1073">
        <v>1637</v>
      </c>
      <c r="W33" s="1073"/>
      <c r="X33" s="1073"/>
      <c r="Y33" s="1073"/>
      <c r="Z33" s="1073"/>
      <c r="AA33" s="1073">
        <v>643</v>
      </c>
      <c r="AB33" s="1073"/>
      <c r="AC33" s="1073"/>
      <c r="AD33" s="1073"/>
      <c r="AE33" s="1074"/>
      <c r="AF33" s="1048">
        <v>4073</v>
      </c>
      <c r="AG33" s="1049"/>
      <c r="AH33" s="1049"/>
      <c r="AI33" s="1049"/>
      <c r="AJ33" s="1050"/>
      <c r="AK33" s="1009">
        <v>5</v>
      </c>
      <c r="AL33" s="1000"/>
      <c r="AM33" s="1000"/>
      <c r="AN33" s="1000"/>
      <c r="AO33" s="1000"/>
      <c r="AP33" s="1000">
        <v>8250</v>
      </c>
      <c r="AQ33" s="1000"/>
      <c r="AR33" s="1000"/>
      <c r="AS33" s="1000"/>
      <c r="AT33" s="1000"/>
      <c r="AU33" s="1000">
        <v>5</v>
      </c>
      <c r="AV33" s="1000"/>
      <c r="AW33" s="1000"/>
      <c r="AX33" s="1000"/>
      <c r="AY33" s="1000"/>
      <c r="AZ33" s="1071"/>
      <c r="BA33" s="1071"/>
      <c r="BB33" s="1071"/>
      <c r="BC33" s="1071"/>
      <c r="BD33" s="1071"/>
      <c r="BE33" s="1061" t="s">
        <v>392</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394</v>
      </c>
      <c r="C34" s="1067"/>
      <c r="D34" s="1067"/>
      <c r="E34" s="1067"/>
      <c r="F34" s="1067"/>
      <c r="G34" s="1067"/>
      <c r="H34" s="1067"/>
      <c r="I34" s="1067"/>
      <c r="J34" s="1067"/>
      <c r="K34" s="1067"/>
      <c r="L34" s="1067"/>
      <c r="M34" s="1067"/>
      <c r="N34" s="1067"/>
      <c r="O34" s="1067"/>
      <c r="P34" s="1068"/>
      <c r="Q34" s="1072">
        <v>421</v>
      </c>
      <c r="R34" s="1073"/>
      <c r="S34" s="1073"/>
      <c r="T34" s="1073"/>
      <c r="U34" s="1073"/>
      <c r="V34" s="1073">
        <v>396</v>
      </c>
      <c r="W34" s="1073"/>
      <c r="X34" s="1073"/>
      <c r="Y34" s="1073"/>
      <c r="Z34" s="1073"/>
      <c r="AA34" s="1073">
        <v>25</v>
      </c>
      <c r="AB34" s="1073"/>
      <c r="AC34" s="1073"/>
      <c r="AD34" s="1073"/>
      <c r="AE34" s="1074"/>
      <c r="AF34" s="1048" t="s">
        <v>223</v>
      </c>
      <c r="AG34" s="1049"/>
      <c r="AH34" s="1049"/>
      <c r="AI34" s="1049"/>
      <c r="AJ34" s="1050"/>
      <c r="AK34" s="1009">
        <v>66</v>
      </c>
      <c r="AL34" s="1000"/>
      <c r="AM34" s="1000"/>
      <c r="AN34" s="1000"/>
      <c r="AO34" s="1000"/>
      <c r="AP34" s="1000">
        <v>614</v>
      </c>
      <c r="AQ34" s="1000"/>
      <c r="AR34" s="1000"/>
      <c r="AS34" s="1000"/>
      <c r="AT34" s="1000"/>
      <c r="AU34" s="1000">
        <v>91</v>
      </c>
      <c r="AV34" s="1000"/>
      <c r="AW34" s="1000"/>
      <c r="AX34" s="1000"/>
      <c r="AY34" s="1000"/>
      <c r="AZ34" s="1071"/>
      <c r="BA34" s="1071"/>
      <c r="BB34" s="1071"/>
      <c r="BC34" s="1071"/>
      <c r="BD34" s="1071"/>
      <c r="BE34" s="1061" t="s">
        <v>395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396</v>
      </c>
      <c r="C35" s="1067"/>
      <c r="D35" s="1067"/>
      <c r="E35" s="1067"/>
      <c r="F35" s="1067"/>
      <c r="G35" s="1067"/>
      <c r="H35" s="1067"/>
      <c r="I35" s="1067"/>
      <c r="J35" s="1067"/>
      <c r="K35" s="1067"/>
      <c r="L35" s="1067"/>
      <c r="M35" s="1067"/>
      <c r="N35" s="1067"/>
      <c r="O35" s="1067"/>
      <c r="P35" s="1068"/>
      <c r="Q35" s="1072">
        <v>9004</v>
      </c>
      <c r="R35" s="1073"/>
      <c r="S35" s="1073"/>
      <c r="T35" s="1073"/>
      <c r="U35" s="1073"/>
      <c r="V35" s="1073">
        <v>9691</v>
      </c>
      <c r="W35" s="1073"/>
      <c r="X35" s="1073"/>
      <c r="Y35" s="1073"/>
      <c r="Z35" s="1073"/>
      <c r="AA35" s="1073">
        <v>-5208</v>
      </c>
      <c r="AB35" s="1073"/>
      <c r="AC35" s="1073"/>
      <c r="AD35" s="1073"/>
      <c r="AE35" s="1074"/>
      <c r="AF35" s="1048" t="s">
        <v>223</v>
      </c>
      <c r="AG35" s="1049"/>
      <c r="AH35" s="1049"/>
      <c r="AI35" s="1049"/>
      <c r="AJ35" s="1050"/>
      <c r="AK35" s="1009">
        <v>7575</v>
      </c>
      <c r="AL35" s="1000"/>
      <c r="AM35" s="1000"/>
      <c r="AN35" s="1000"/>
      <c r="AO35" s="1000"/>
      <c r="AP35" s="1000">
        <v>105679</v>
      </c>
      <c r="AQ35" s="1000"/>
      <c r="AR35" s="1000"/>
      <c r="AS35" s="1000"/>
      <c r="AT35" s="1000"/>
      <c r="AU35" s="1000">
        <v>7747</v>
      </c>
      <c r="AV35" s="1000"/>
      <c r="AW35" s="1000"/>
      <c r="AX35" s="1000"/>
      <c r="AY35" s="1000"/>
      <c r="AZ35" s="1071"/>
      <c r="BA35" s="1071"/>
      <c r="BB35" s="1071"/>
      <c r="BC35" s="1071"/>
      <c r="BD35" s="1071"/>
      <c r="BE35" s="1061" t="s">
        <v>395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397</v>
      </c>
      <c r="C36" s="1067"/>
      <c r="D36" s="1067"/>
      <c r="E36" s="1067"/>
      <c r="F36" s="1067"/>
      <c r="G36" s="1067"/>
      <c r="H36" s="1067"/>
      <c r="I36" s="1067"/>
      <c r="J36" s="1067"/>
      <c r="K36" s="1067"/>
      <c r="L36" s="1067"/>
      <c r="M36" s="1067"/>
      <c r="N36" s="1067"/>
      <c r="O36" s="1067"/>
      <c r="P36" s="1068"/>
      <c r="Q36" s="1072">
        <v>69</v>
      </c>
      <c r="R36" s="1073"/>
      <c r="S36" s="1073"/>
      <c r="T36" s="1073"/>
      <c r="U36" s="1073"/>
      <c r="V36" s="1073">
        <v>68</v>
      </c>
      <c r="W36" s="1073"/>
      <c r="X36" s="1073"/>
      <c r="Y36" s="1073"/>
      <c r="Z36" s="1073"/>
      <c r="AA36" s="1073"/>
      <c r="AB36" s="1073"/>
      <c r="AC36" s="1073"/>
      <c r="AD36" s="1073"/>
      <c r="AE36" s="1074"/>
      <c r="AF36" s="1048" t="s">
        <v>223</v>
      </c>
      <c r="AG36" s="1049"/>
      <c r="AH36" s="1049"/>
      <c r="AI36" s="1049"/>
      <c r="AJ36" s="1050"/>
      <c r="AK36" s="1009">
        <v>93</v>
      </c>
      <c r="AL36" s="1000"/>
      <c r="AM36" s="1000"/>
      <c r="AN36" s="1000"/>
      <c r="AO36" s="1000"/>
      <c r="AP36" s="1000">
        <v>662</v>
      </c>
      <c r="AQ36" s="1000"/>
      <c r="AR36" s="1000"/>
      <c r="AS36" s="1000"/>
      <c r="AT36" s="1000"/>
      <c r="AU36" s="1000"/>
      <c r="AV36" s="1000"/>
      <c r="AW36" s="1000"/>
      <c r="AX36" s="1000"/>
      <c r="AY36" s="1000"/>
      <c r="AZ36" s="1071"/>
      <c r="BA36" s="1071"/>
      <c r="BB36" s="1071"/>
      <c r="BC36" s="1071"/>
      <c r="BD36" s="1071"/>
      <c r="BE36" s="1061" t="s">
        <v>395</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398</v>
      </c>
      <c r="C37" s="1067"/>
      <c r="D37" s="1067"/>
      <c r="E37" s="1067"/>
      <c r="F37" s="1067"/>
      <c r="G37" s="1067"/>
      <c r="H37" s="1067"/>
      <c r="I37" s="1067"/>
      <c r="J37" s="1067"/>
      <c r="K37" s="1067"/>
      <c r="L37" s="1067"/>
      <c r="M37" s="1067"/>
      <c r="N37" s="1067"/>
      <c r="O37" s="1067"/>
      <c r="P37" s="1068"/>
      <c r="Q37" s="1072">
        <v>82</v>
      </c>
      <c r="R37" s="1073"/>
      <c r="S37" s="1073"/>
      <c r="T37" s="1073"/>
      <c r="U37" s="1073"/>
      <c r="V37" s="1073">
        <v>77</v>
      </c>
      <c r="W37" s="1073"/>
      <c r="X37" s="1073"/>
      <c r="Y37" s="1073"/>
      <c r="Z37" s="1073"/>
      <c r="AA37" s="1073"/>
      <c r="AB37" s="1073"/>
      <c r="AC37" s="1073"/>
      <c r="AD37" s="1073"/>
      <c r="AE37" s="1074"/>
      <c r="AF37" s="1048" t="s">
        <v>223</v>
      </c>
      <c r="AG37" s="1049"/>
      <c r="AH37" s="1049"/>
      <c r="AI37" s="1049"/>
      <c r="AJ37" s="1050"/>
      <c r="AK37" s="1009">
        <v>80</v>
      </c>
      <c r="AL37" s="1000"/>
      <c r="AM37" s="1000"/>
      <c r="AN37" s="1000"/>
      <c r="AO37" s="1000"/>
      <c r="AP37" s="1000">
        <v>787</v>
      </c>
      <c r="AQ37" s="1000"/>
      <c r="AR37" s="1000"/>
      <c r="AS37" s="1000"/>
      <c r="AT37" s="1000"/>
      <c r="AU37" s="1000"/>
      <c r="AV37" s="1000"/>
      <c r="AW37" s="1000"/>
      <c r="AX37" s="1000"/>
      <c r="AY37" s="1000"/>
      <c r="AZ37" s="1071"/>
      <c r="BA37" s="1071"/>
      <c r="BB37" s="1071"/>
      <c r="BC37" s="1071"/>
      <c r="BD37" s="1071"/>
      <c r="BE37" s="1061" t="s">
        <v>395</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399</v>
      </c>
      <c r="C38" s="1067"/>
      <c r="D38" s="1067"/>
      <c r="E38" s="1067"/>
      <c r="F38" s="1067"/>
      <c r="G38" s="1067"/>
      <c r="H38" s="1067"/>
      <c r="I38" s="1067"/>
      <c r="J38" s="1067"/>
      <c r="K38" s="1067"/>
      <c r="L38" s="1067"/>
      <c r="M38" s="1067"/>
      <c r="N38" s="1067"/>
      <c r="O38" s="1067"/>
      <c r="P38" s="1068"/>
      <c r="Q38" s="1072">
        <v>1452</v>
      </c>
      <c r="R38" s="1073"/>
      <c r="S38" s="1073"/>
      <c r="T38" s="1073"/>
      <c r="U38" s="1073"/>
      <c r="V38" s="1073">
        <v>112</v>
      </c>
      <c r="W38" s="1073"/>
      <c r="X38" s="1073"/>
      <c r="Y38" s="1073"/>
      <c r="Z38" s="1073"/>
      <c r="AA38" s="1073">
        <v>-3293</v>
      </c>
      <c r="AB38" s="1073"/>
      <c r="AC38" s="1073"/>
      <c r="AD38" s="1073"/>
      <c r="AE38" s="1074"/>
      <c r="AF38" s="1048">
        <v>-976</v>
      </c>
      <c r="AG38" s="1049"/>
      <c r="AH38" s="1049"/>
      <c r="AI38" s="1049"/>
      <c r="AJ38" s="1050"/>
      <c r="AK38" s="1009"/>
      <c r="AL38" s="1000"/>
      <c r="AM38" s="1000"/>
      <c r="AN38" s="1000"/>
      <c r="AO38" s="1000"/>
      <c r="AP38" s="1000">
        <v>4626</v>
      </c>
      <c r="AQ38" s="1000"/>
      <c r="AR38" s="1000"/>
      <c r="AS38" s="1000"/>
      <c r="AT38" s="1000"/>
      <c r="AU38" s="1000">
        <v>1300</v>
      </c>
      <c r="AV38" s="1000"/>
      <c r="AW38" s="1000"/>
      <c r="AX38" s="1000"/>
      <c r="AY38" s="1000"/>
      <c r="AZ38" s="1071"/>
      <c r="BA38" s="1071"/>
      <c r="BB38" s="1071"/>
      <c r="BC38" s="1071"/>
      <c r="BD38" s="1071"/>
      <c r="BE38" s="1061" t="s">
        <v>395</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400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375</v>
      </c>
      <c r="B63" s="973" t="s">
        <v>401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7582</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403</v>
      </c>
      <c r="B66" s="1025"/>
      <c r="C66" s="1025"/>
      <c r="D66" s="1025"/>
      <c r="E66" s="1025"/>
      <c r="F66" s="1025"/>
      <c r="G66" s="1025"/>
      <c r="H66" s="1025"/>
      <c r="I66" s="1025"/>
      <c r="J66" s="1025"/>
      <c r="K66" s="1025"/>
      <c r="L66" s="1025"/>
      <c r="M66" s="1025"/>
      <c r="N66" s="1025"/>
      <c r="O66" s="1025"/>
      <c r="P66" s="1026"/>
      <c r="Q66" s="1030" t="s">
        <v>379</v>
      </c>
      <c r="R66" s="1031"/>
      <c r="S66" s="1031"/>
      <c r="T66" s="1031"/>
      <c r="U66" s="1032"/>
      <c r="V66" s="1030" t="s">
        <v>380</v>
      </c>
      <c r="W66" s="1031"/>
      <c r="X66" s="1031"/>
      <c r="Y66" s="1031"/>
      <c r="Z66" s="1032"/>
      <c r="AA66" s="1030" t="s">
        <v>381</v>
      </c>
      <c r="AB66" s="1031"/>
      <c r="AC66" s="1031"/>
      <c r="AD66" s="1031"/>
      <c r="AE66" s="1032"/>
      <c r="AF66" s="1036" t="s">
        <v>382</v>
      </c>
      <c r="AG66" s="1037"/>
      <c r="AH66" s="1037"/>
      <c r="AI66" s="1037"/>
      <c r="AJ66" s="1038"/>
      <c r="AK66" s="1030" t="s">
        <v>383</v>
      </c>
      <c r="AL66" s="1025"/>
      <c r="AM66" s="1025"/>
      <c r="AN66" s="1025"/>
      <c r="AO66" s="1026"/>
      <c r="AP66" s="1030" t="s">
        <v>384</v>
      </c>
      <c r="AQ66" s="1031"/>
      <c r="AR66" s="1031"/>
      <c r="AS66" s="1031"/>
      <c r="AT66" s="1032"/>
      <c r="AU66" s="1030" t="s">
        <v>404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570</v>
      </c>
      <c r="C68" s="1015"/>
      <c r="D68" s="1015"/>
      <c r="E68" s="1015"/>
      <c r="F68" s="1015"/>
      <c r="G68" s="1015"/>
      <c r="H68" s="1015"/>
      <c r="I68" s="1015"/>
      <c r="J68" s="1015"/>
      <c r="K68" s="1015"/>
      <c r="L68" s="1015"/>
      <c r="M68" s="1015"/>
      <c r="N68" s="1015"/>
      <c r="O68" s="1015"/>
      <c r="P68" s="1016"/>
      <c r="Q68" s="1017">
        <v>142</v>
      </c>
      <c r="R68" s="1011"/>
      <c r="S68" s="1011"/>
      <c r="T68" s="1011"/>
      <c r="U68" s="1011"/>
      <c r="V68" s="1011">
        <v>131</v>
      </c>
      <c r="W68" s="1011"/>
      <c r="X68" s="1011"/>
      <c r="Y68" s="1011"/>
      <c r="Z68" s="1011"/>
      <c r="AA68" s="1011">
        <v>11</v>
      </c>
      <c r="AB68" s="1011"/>
      <c r="AC68" s="1011"/>
      <c r="AD68" s="1011"/>
      <c r="AE68" s="1011"/>
      <c r="AF68" s="1011">
        <v>11</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571</v>
      </c>
      <c r="C69" s="1004"/>
      <c r="D69" s="1004"/>
      <c r="E69" s="1004"/>
      <c r="F69" s="1004"/>
      <c r="G69" s="1004"/>
      <c r="H69" s="1004"/>
      <c r="I69" s="1004"/>
      <c r="J69" s="1004"/>
      <c r="K69" s="1004"/>
      <c r="L69" s="1004"/>
      <c r="M69" s="1004"/>
      <c r="N69" s="1004"/>
      <c r="O69" s="1004"/>
      <c r="P69" s="1005"/>
      <c r="Q69" s="1006">
        <v>121</v>
      </c>
      <c r="R69" s="1000"/>
      <c r="S69" s="1000"/>
      <c r="T69" s="1000"/>
      <c r="U69" s="1000"/>
      <c r="V69" s="1000">
        <v>94</v>
      </c>
      <c r="W69" s="1000"/>
      <c r="X69" s="1000"/>
      <c r="Y69" s="1000"/>
      <c r="Z69" s="1000"/>
      <c r="AA69" s="1000">
        <v>27</v>
      </c>
      <c r="AB69" s="1000"/>
      <c r="AC69" s="1000"/>
      <c r="AD69" s="1000"/>
      <c r="AE69" s="1000"/>
      <c r="AF69" s="1000">
        <v>25</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572</v>
      </c>
      <c r="C70" s="1004"/>
      <c r="D70" s="1004"/>
      <c r="E70" s="1004"/>
      <c r="F70" s="1004"/>
      <c r="G70" s="1004"/>
      <c r="H70" s="1004"/>
      <c r="I70" s="1004"/>
      <c r="J70" s="1004"/>
      <c r="K70" s="1004"/>
      <c r="L70" s="1004"/>
      <c r="M70" s="1004"/>
      <c r="N70" s="1004"/>
      <c r="O70" s="1004"/>
      <c r="P70" s="1005"/>
      <c r="Q70" s="1006">
        <v>141609</v>
      </c>
      <c r="R70" s="1000"/>
      <c r="S70" s="1000"/>
      <c r="T70" s="1000"/>
      <c r="U70" s="1000"/>
      <c r="V70" s="1000">
        <v>138382</v>
      </c>
      <c r="W70" s="1000"/>
      <c r="X70" s="1000"/>
      <c r="Y70" s="1000"/>
      <c r="Z70" s="1000"/>
      <c r="AA70" s="1000">
        <v>3227</v>
      </c>
      <c r="AB70" s="1000"/>
      <c r="AC70" s="1000"/>
      <c r="AD70" s="1000"/>
      <c r="AE70" s="1000"/>
      <c r="AF70" s="1000">
        <v>3227</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573</v>
      </c>
      <c r="C71" s="1004"/>
      <c r="D71" s="1004"/>
      <c r="E71" s="1004"/>
      <c r="F71" s="1004"/>
      <c r="G71" s="1004"/>
      <c r="H71" s="1004"/>
      <c r="I71" s="1004"/>
      <c r="J71" s="1004"/>
      <c r="K71" s="1004"/>
      <c r="L71" s="1004"/>
      <c r="M71" s="1004"/>
      <c r="N71" s="1004"/>
      <c r="O71" s="1004"/>
      <c r="P71" s="1005"/>
      <c r="Q71" s="1006">
        <v>297</v>
      </c>
      <c r="R71" s="1000"/>
      <c r="S71" s="1000"/>
      <c r="T71" s="1000"/>
      <c r="U71" s="1000"/>
      <c r="V71" s="1000">
        <v>276</v>
      </c>
      <c r="W71" s="1000"/>
      <c r="X71" s="1000"/>
      <c r="Y71" s="1000"/>
      <c r="Z71" s="1000"/>
      <c r="AA71" s="1000">
        <v>21</v>
      </c>
      <c r="AB71" s="1000"/>
      <c r="AC71" s="1000"/>
      <c r="AD71" s="1000"/>
      <c r="AE71" s="1000"/>
      <c r="AF71" s="1000">
        <v>21</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375</v>
      </c>
      <c r="B88" s="973" t="s">
        <v>405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3284</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375</v>
      </c>
      <c r="BR102" s="973" t="s">
        <v>406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414</v>
      </c>
      <c r="AB109" s="923"/>
      <c r="AC109" s="923"/>
      <c r="AD109" s="923"/>
      <c r="AE109" s="924"/>
      <c r="AF109" s="925" t="s">
        <v>289</v>
      </c>
      <c r="AG109" s="923"/>
      <c r="AH109" s="923"/>
      <c r="AI109" s="923"/>
      <c r="AJ109" s="924"/>
      <c r="AK109" s="925" t="s">
        <v>288</v>
      </c>
      <c r="AL109" s="923"/>
      <c r="AM109" s="923"/>
      <c r="AN109" s="923"/>
      <c r="AO109" s="924"/>
      <c r="AP109" s="925" t="s">
        <v>415</v>
      </c>
      <c r="AQ109" s="923"/>
      <c r="AR109" s="923"/>
      <c r="AS109" s="923"/>
      <c r="AT109" s="954"/>
      <c r="AU109" s="922" t="s">
        <v>413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414</v>
      </c>
      <c r="BR109" s="923"/>
      <c r="BS109" s="923"/>
      <c r="BT109" s="923"/>
      <c r="BU109" s="924"/>
      <c r="BV109" s="925" t="s">
        <v>289</v>
      </c>
      <c r="BW109" s="923"/>
      <c r="BX109" s="923"/>
      <c r="BY109" s="923"/>
      <c r="BZ109" s="924"/>
      <c r="CA109" s="925" t="s">
        <v>288</v>
      </c>
      <c r="CB109" s="923"/>
      <c r="CC109" s="923"/>
      <c r="CD109" s="923"/>
      <c r="CE109" s="924"/>
      <c r="CF109" s="961" t="s">
        <v>415</v>
      </c>
      <c r="CG109" s="961"/>
      <c r="CH109" s="961"/>
      <c r="CI109" s="961"/>
      <c r="CJ109" s="961"/>
      <c r="CK109" s="925" t="s">
        <v>416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414</v>
      </c>
      <c r="DH109" s="923"/>
      <c r="DI109" s="923"/>
      <c r="DJ109" s="923"/>
      <c r="DK109" s="924"/>
      <c r="DL109" s="925" t="s">
        <v>289</v>
      </c>
      <c r="DM109" s="923"/>
      <c r="DN109" s="923"/>
      <c r="DO109" s="923"/>
      <c r="DP109" s="924"/>
      <c r="DQ109" s="925" t="s">
        <v>288</v>
      </c>
      <c r="DR109" s="923"/>
      <c r="DS109" s="923"/>
      <c r="DT109" s="923"/>
      <c r="DU109" s="924"/>
      <c r="DV109" s="925" t="s">
        <v>415</v>
      </c>
      <c r="DW109" s="923"/>
      <c r="DX109" s="923"/>
      <c r="DY109" s="923"/>
      <c r="DZ109" s="954"/>
    </row>
    <row r="110" spans="1:131" s="199" customFormat="1" ht="26.25" customHeight="1">
      <c r="A110" s="825" t="s">
        <v>417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15803573</v>
      </c>
      <c r="AB110" s="916"/>
      <c r="AC110" s="916"/>
      <c r="AD110" s="916"/>
      <c r="AE110" s="917"/>
      <c r="AF110" s="918">
        <v>16350700</v>
      </c>
      <c r="AG110" s="916"/>
      <c r="AH110" s="916"/>
      <c r="AI110" s="916"/>
      <c r="AJ110" s="917"/>
      <c r="AK110" s="918">
        <v>15956921</v>
      </c>
      <c r="AL110" s="916"/>
      <c r="AM110" s="916"/>
      <c r="AN110" s="916"/>
      <c r="AO110" s="917"/>
      <c r="AP110" s="919">
        <v>23.7</v>
      </c>
      <c r="AQ110" s="920"/>
      <c r="AR110" s="920"/>
      <c r="AS110" s="920"/>
      <c r="AT110" s="921"/>
      <c r="AU110" s="955" t="s">
        <v>61</v>
      </c>
      <c r="AV110" s="956"/>
      <c r="AW110" s="956"/>
      <c r="AX110" s="956"/>
      <c r="AY110" s="956"/>
      <c r="AZ110" s="881" t="s">
        <v>418</v>
      </c>
      <c r="BA110" s="826"/>
      <c r="BB110" s="826"/>
      <c r="BC110" s="826"/>
      <c r="BD110" s="826"/>
      <c r="BE110" s="826"/>
      <c r="BF110" s="826"/>
      <c r="BG110" s="826"/>
      <c r="BH110" s="826"/>
      <c r="BI110" s="826"/>
      <c r="BJ110" s="826"/>
      <c r="BK110" s="826"/>
      <c r="BL110" s="826"/>
      <c r="BM110" s="826"/>
      <c r="BN110" s="826"/>
      <c r="BO110" s="826"/>
      <c r="BP110" s="827"/>
      <c r="BQ110" s="882">
        <v>167418905</v>
      </c>
      <c r="BR110" s="863"/>
      <c r="BS110" s="863"/>
      <c r="BT110" s="863"/>
      <c r="BU110" s="863"/>
      <c r="BV110" s="863">
        <v>171316753</v>
      </c>
      <c r="BW110" s="863"/>
      <c r="BX110" s="863"/>
      <c r="BY110" s="863"/>
      <c r="BZ110" s="863"/>
      <c r="CA110" s="863">
        <v>174443349</v>
      </c>
      <c r="CB110" s="863"/>
      <c r="CC110" s="863"/>
      <c r="CD110" s="863"/>
      <c r="CE110" s="863"/>
      <c r="CF110" s="887">
        <v>258.7</v>
      </c>
      <c r="CG110" s="888"/>
      <c r="CH110" s="888"/>
      <c r="CI110" s="888"/>
      <c r="CJ110" s="888"/>
      <c r="CK110" s="951" t="s">
        <v>419</v>
      </c>
      <c r="CL110" s="837"/>
      <c r="CM110" s="912" t="s">
        <v>420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c r="A111" s="792" t="s">
        <v>421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422</v>
      </c>
      <c r="BA111" s="768"/>
      <c r="BB111" s="768"/>
      <c r="BC111" s="768"/>
      <c r="BD111" s="768"/>
      <c r="BE111" s="768"/>
      <c r="BF111" s="768"/>
      <c r="BG111" s="768"/>
      <c r="BH111" s="768"/>
      <c r="BI111" s="768"/>
      <c r="BJ111" s="768"/>
      <c r="BK111" s="768"/>
      <c r="BL111" s="768"/>
      <c r="BM111" s="768"/>
      <c r="BN111" s="768"/>
      <c r="BO111" s="768"/>
      <c r="BP111" s="769"/>
      <c r="BQ111" s="834">
        <v>242</v>
      </c>
      <c r="BR111" s="835"/>
      <c r="BS111" s="835"/>
      <c r="BT111" s="835"/>
      <c r="BU111" s="835"/>
      <c r="BV111" s="835">
        <v>218</v>
      </c>
      <c r="BW111" s="835"/>
      <c r="BX111" s="835"/>
      <c r="BY111" s="835"/>
      <c r="BZ111" s="835"/>
      <c r="CA111" s="835">
        <v>128</v>
      </c>
      <c r="CB111" s="835"/>
      <c r="CC111" s="835"/>
      <c r="CD111" s="835"/>
      <c r="CE111" s="835"/>
      <c r="CF111" s="896">
        <v>0</v>
      </c>
      <c r="CG111" s="897"/>
      <c r="CH111" s="897"/>
      <c r="CI111" s="897"/>
      <c r="CJ111" s="897"/>
      <c r="CK111" s="952"/>
      <c r="CL111" s="839"/>
      <c r="CM111" s="842" t="s">
        <v>423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c r="A112" s="937" t="s">
        <v>424</v>
      </c>
      <c r="B112" s="938"/>
      <c r="C112" s="768" t="s">
        <v>425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426</v>
      </c>
      <c r="BA112" s="768"/>
      <c r="BB112" s="768"/>
      <c r="BC112" s="768"/>
      <c r="BD112" s="768"/>
      <c r="BE112" s="768"/>
      <c r="BF112" s="768"/>
      <c r="BG112" s="768"/>
      <c r="BH112" s="768"/>
      <c r="BI112" s="768"/>
      <c r="BJ112" s="768"/>
      <c r="BK112" s="768"/>
      <c r="BL112" s="768"/>
      <c r="BM112" s="768"/>
      <c r="BN112" s="768"/>
      <c r="BO112" s="768"/>
      <c r="BP112" s="769"/>
      <c r="BQ112" s="834">
        <v>96926482</v>
      </c>
      <c r="BR112" s="835"/>
      <c r="BS112" s="835"/>
      <c r="BT112" s="835"/>
      <c r="BU112" s="835"/>
      <c r="BV112" s="835">
        <v>95093429</v>
      </c>
      <c r="BW112" s="835"/>
      <c r="BX112" s="835"/>
      <c r="BY112" s="835"/>
      <c r="BZ112" s="835"/>
      <c r="CA112" s="835">
        <v>92713660</v>
      </c>
      <c r="CB112" s="835"/>
      <c r="CC112" s="835"/>
      <c r="CD112" s="835"/>
      <c r="CE112" s="835"/>
      <c r="CF112" s="896">
        <v>137.5</v>
      </c>
      <c r="CG112" s="897"/>
      <c r="CH112" s="897"/>
      <c r="CI112" s="897"/>
      <c r="CJ112" s="897"/>
      <c r="CK112" s="952"/>
      <c r="CL112" s="839"/>
      <c r="CM112" s="842" t="s">
        <v>427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c r="A113" s="939"/>
      <c r="B113" s="940"/>
      <c r="C113" s="768" t="s">
        <v>428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6371233</v>
      </c>
      <c r="AB113" s="944"/>
      <c r="AC113" s="944"/>
      <c r="AD113" s="944"/>
      <c r="AE113" s="945"/>
      <c r="AF113" s="946">
        <v>6413115</v>
      </c>
      <c r="AG113" s="944"/>
      <c r="AH113" s="944"/>
      <c r="AI113" s="944"/>
      <c r="AJ113" s="945"/>
      <c r="AK113" s="946">
        <v>6654749</v>
      </c>
      <c r="AL113" s="944"/>
      <c r="AM113" s="944"/>
      <c r="AN113" s="944"/>
      <c r="AO113" s="945"/>
      <c r="AP113" s="947">
        <v>9.9</v>
      </c>
      <c r="AQ113" s="948"/>
      <c r="AR113" s="948"/>
      <c r="AS113" s="948"/>
      <c r="AT113" s="949"/>
      <c r="AU113" s="957"/>
      <c r="AV113" s="958"/>
      <c r="AW113" s="958"/>
      <c r="AX113" s="958"/>
      <c r="AY113" s="958"/>
      <c r="AZ113" s="833" t="s">
        <v>429</v>
      </c>
      <c r="BA113" s="768"/>
      <c r="BB113" s="768"/>
      <c r="BC113" s="768"/>
      <c r="BD113" s="768"/>
      <c r="BE113" s="768"/>
      <c r="BF113" s="768"/>
      <c r="BG113" s="768"/>
      <c r="BH113" s="768"/>
      <c r="BI113" s="768"/>
      <c r="BJ113" s="768"/>
      <c r="BK113" s="768"/>
      <c r="BL113" s="768"/>
      <c r="BM113" s="768"/>
      <c r="BN113" s="768"/>
      <c r="BO113" s="768"/>
      <c r="BP113" s="769"/>
      <c r="BQ113" s="834" t="s">
        <v>223</v>
      </c>
      <c r="BR113" s="835"/>
      <c r="BS113" s="835"/>
      <c r="BT113" s="835"/>
      <c r="BU113" s="835"/>
      <c r="BV113" s="835" t="s">
        <v>223</v>
      </c>
      <c r="BW113" s="835"/>
      <c r="BX113" s="835"/>
      <c r="BY113" s="835"/>
      <c r="BZ113" s="835"/>
      <c r="CA113" s="835" t="s">
        <v>223</v>
      </c>
      <c r="CB113" s="835"/>
      <c r="CC113" s="835"/>
      <c r="CD113" s="835"/>
      <c r="CE113" s="835"/>
      <c r="CF113" s="896" t="s">
        <v>223</v>
      </c>
      <c r="CG113" s="897"/>
      <c r="CH113" s="897"/>
      <c r="CI113" s="897"/>
      <c r="CJ113" s="897"/>
      <c r="CK113" s="952"/>
      <c r="CL113" s="839"/>
      <c r="CM113" s="842" t="s">
        <v>430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c r="A114" s="939"/>
      <c r="B114" s="940"/>
      <c r="C114" s="768" t="s">
        <v>431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223</v>
      </c>
      <c r="AB114" s="798"/>
      <c r="AC114" s="798"/>
      <c r="AD114" s="798"/>
      <c r="AE114" s="799"/>
      <c r="AF114" s="800" t="s">
        <v>223</v>
      </c>
      <c r="AG114" s="798"/>
      <c r="AH114" s="798"/>
      <c r="AI114" s="798"/>
      <c r="AJ114" s="799"/>
      <c r="AK114" s="800" t="s">
        <v>223</v>
      </c>
      <c r="AL114" s="798"/>
      <c r="AM114" s="798"/>
      <c r="AN114" s="798"/>
      <c r="AO114" s="799"/>
      <c r="AP114" s="845" t="s">
        <v>223</v>
      </c>
      <c r="AQ114" s="846"/>
      <c r="AR114" s="846"/>
      <c r="AS114" s="846"/>
      <c r="AT114" s="847"/>
      <c r="AU114" s="957"/>
      <c r="AV114" s="958"/>
      <c r="AW114" s="958"/>
      <c r="AX114" s="958"/>
      <c r="AY114" s="958"/>
      <c r="AZ114" s="833" t="s">
        <v>432</v>
      </c>
      <c r="BA114" s="768"/>
      <c r="BB114" s="768"/>
      <c r="BC114" s="768"/>
      <c r="BD114" s="768"/>
      <c r="BE114" s="768"/>
      <c r="BF114" s="768"/>
      <c r="BG114" s="768"/>
      <c r="BH114" s="768"/>
      <c r="BI114" s="768"/>
      <c r="BJ114" s="768"/>
      <c r="BK114" s="768"/>
      <c r="BL114" s="768"/>
      <c r="BM114" s="768"/>
      <c r="BN114" s="768"/>
      <c r="BO114" s="768"/>
      <c r="BP114" s="769"/>
      <c r="BQ114" s="834">
        <v>21653206</v>
      </c>
      <c r="BR114" s="835"/>
      <c r="BS114" s="835"/>
      <c r="BT114" s="835"/>
      <c r="BU114" s="835"/>
      <c r="BV114" s="835">
        <v>20811368</v>
      </c>
      <c r="BW114" s="835"/>
      <c r="BX114" s="835"/>
      <c r="BY114" s="835"/>
      <c r="BZ114" s="835"/>
      <c r="CA114" s="835">
        <v>20288556</v>
      </c>
      <c r="CB114" s="835"/>
      <c r="CC114" s="835"/>
      <c r="CD114" s="835"/>
      <c r="CE114" s="835"/>
      <c r="CF114" s="896">
        <v>30.1</v>
      </c>
      <c r="CG114" s="897"/>
      <c r="CH114" s="897"/>
      <c r="CI114" s="897"/>
      <c r="CJ114" s="897"/>
      <c r="CK114" s="952"/>
      <c r="CL114" s="839"/>
      <c r="CM114" s="842" t="s">
        <v>433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c r="A115" s="939"/>
      <c r="B115" s="940"/>
      <c r="C115" s="768" t="s">
        <v>434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8238</v>
      </c>
      <c r="AB115" s="944"/>
      <c r="AC115" s="944"/>
      <c r="AD115" s="944"/>
      <c r="AE115" s="945"/>
      <c r="AF115" s="946">
        <v>8835</v>
      </c>
      <c r="AG115" s="944"/>
      <c r="AH115" s="944"/>
      <c r="AI115" s="944"/>
      <c r="AJ115" s="945"/>
      <c r="AK115" s="946">
        <v>9993</v>
      </c>
      <c r="AL115" s="944"/>
      <c r="AM115" s="944"/>
      <c r="AN115" s="944"/>
      <c r="AO115" s="945"/>
      <c r="AP115" s="947">
        <v>0</v>
      </c>
      <c r="AQ115" s="948"/>
      <c r="AR115" s="948"/>
      <c r="AS115" s="948"/>
      <c r="AT115" s="949"/>
      <c r="AU115" s="957"/>
      <c r="AV115" s="958"/>
      <c r="AW115" s="958"/>
      <c r="AX115" s="958"/>
      <c r="AY115" s="958"/>
      <c r="AZ115" s="833" t="s">
        <v>435</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436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c r="A116" s="941"/>
      <c r="B116" s="942"/>
      <c r="C116" s="901" t="s">
        <v>437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1632</v>
      </c>
      <c r="AB116" s="798"/>
      <c r="AC116" s="798"/>
      <c r="AD116" s="798"/>
      <c r="AE116" s="799"/>
      <c r="AF116" s="800">
        <v>3249</v>
      </c>
      <c r="AG116" s="798"/>
      <c r="AH116" s="798"/>
      <c r="AI116" s="798"/>
      <c r="AJ116" s="799"/>
      <c r="AK116" s="800">
        <v>1724</v>
      </c>
      <c r="AL116" s="798"/>
      <c r="AM116" s="798"/>
      <c r="AN116" s="798"/>
      <c r="AO116" s="799"/>
      <c r="AP116" s="845">
        <v>0</v>
      </c>
      <c r="AQ116" s="846"/>
      <c r="AR116" s="846"/>
      <c r="AS116" s="846"/>
      <c r="AT116" s="847"/>
      <c r="AU116" s="957"/>
      <c r="AV116" s="958"/>
      <c r="AW116" s="958"/>
      <c r="AX116" s="958"/>
      <c r="AY116" s="958"/>
      <c r="AZ116" s="884" t="s">
        <v>438</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440</v>
      </c>
      <c r="Z117" s="924"/>
      <c r="AA117" s="929">
        <v>22184676</v>
      </c>
      <c r="AB117" s="930"/>
      <c r="AC117" s="930"/>
      <c r="AD117" s="930"/>
      <c r="AE117" s="931"/>
      <c r="AF117" s="932">
        <v>22775899</v>
      </c>
      <c r="AG117" s="930"/>
      <c r="AH117" s="930"/>
      <c r="AI117" s="930"/>
      <c r="AJ117" s="931"/>
      <c r="AK117" s="932">
        <v>22623387</v>
      </c>
      <c r="AL117" s="930"/>
      <c r="AM117" s="930"/>
      <c r="AN117" s="930"/>
      <c r="AO117" s="931"/>
      <c r="AP117" s="933"/>
      <c r="AQ117" s="934"/>
      <c r="AR117" s="934"/>
      <c r="AS117" s="934"/>
      <c r="AT117" s="935"/>
      <c r="AU117" s="957"/>
      <c r="AV117" s="958"/>
      <c r="AW117" s="958"/>
      <c r="AX117" s="958"/>
      <c r="AY117" s="958"/>
      <c r="AZ117" s="884" t="s">
        <v>441</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442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416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414</v>
      </c>
      <c r="AB118" s="923"/>
      <c r="AC118" s="923"/>
      <c r="AD118" s="923"/>
      <c r="AE118" s="924"/>
      <c r="AF118" s="925" t="s">
        <v>289</v>
      </c>
      <c r="AG118" s="923"/>
      <c r="AH118" s="923"/>
      <c r="AI118" s="923"/>
      <c r="AJ118" s="924"/>
      <c r="AK118" s="925" t="s">
        <v>288</v>
      </c>
      <c r="AL118" s="923"/>
      <c r="AM118" s="923"/>
      <c r="AN118" s="923"/>
      <c r="AO118" s="924"/>
      <c r="AP118" s="926" t="s">
        <v>415</v>
      </c>
      <c r="AQ118" s="927"/>
      <c r="AR118" s="927"/>
      <c r="AS118" s="927"/>
      <c r="AT118" s="928"/>
      <c r="AU118" s="957"/>
      <c r="AV118" s="958"/>
      <c r="AW118" s="958"/>
      <c r="AX118" s="958"/>
      <c r="AY118" s="958"/>
      <c r="AZ118" s="900" t="s">
        <v>443</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444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419</v>
      </c>
      <c r="B119" s="837"/>
      <c r="C119" s="912" t="s">
        <v>420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445</v>
      </c>
      <c r="BP119" s="899"/>
      <c r="BQ119" s="903">
        <v>285998835</v>
      </c>
      <c r="BR119" s="866"/>
      <c r="BS119" s="866"/>
      <c r="BT119" s="866"/>
      <c r="BU119" s="866"/>
      <c r="BV119" s="866">
        <v>287221768</v>
      </c>
      <c r="BW119" s="866"/>
      <c r="BX119" s="866"/>
      <c r="BY119" s="866"/>
      <c r="BZ119" s="866"/>
      <c r="CA119" s="866">
        <v>287445693</v>
      </c>
      <c r="CB119" s="866"/>
      <c r="CC119" s="866"/>
      <c r="CD119" s="866"/>
      <c r="CE119" s="866"/>
      <c r="CF119" s="764"/>
      <c r="CG119" s="765"/>
      <c r="CH119" s="765"/>
      <c r="CI119" s="765"/>
      <c r="CJ119" s="855"/>
      <c r="CK119" s="953"/>
      <c r="CL119" s="841"/>
      <c r="CM119" s="859" t="s">
        <v>446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242</v>
      </c>
      <c r="DH119" s="781"/>
      <c r="DI119" s="781"/>
      <c r="DJ119" s="781"/>
      <c r="DK119" s="782"/>
      <c r="DL119" s="783">
        <v>218</v>
      </c>
      <c r="DM119" s="781"/>
      <c r="DN119" s="781"/>
      <c r="DO119" s="781"/>
      <c r="DP119" s="782"/>
      <c r="DQ119" s="783">
        <v>128</v>
      </c>
      <c r="DR119" s="781"/>
      <c r="DS119" s="781"/>
      <c r="DT119" s="781"/>
      <c r="DU119" s="782"/>
      <c r="DV119" s="869">
        <v>0</v>
      </c>
      <c r="DW119" s="870"/>
      <c r="DX119" s="870"/>
      <c r="DY119" s="870"/>
      <c r="DZ119" s="871"/>
    </row>
    <row r="120" spans="1:130" s="199" customFormat="1" ht="26.25" customHeight="1">
      <c r="A120" s="838"/>
      <c r="B120" s="839"/>
      <c r="C120" s="842" t="s">
        <v>423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447</v>
      </c>
      <c r="AV120" s="905"/>
      <c r="AW120" s="905"/>
      <c r="AX120" s="905"/>
      <c r="AY120" s="906"/>
      <c r="AZ120" s="881" t="s">
        <v>448</v>
      </c>
      <c r="BA120" s="826"/>
      <c r="BB120" s="826"/>
      <c r="BC120" s="826"/>
      <c r="BD120" s="826"/>
      <c r="BE120" s="826"/>
      <c r="BF120" s="826"/>
      <c r="BG120" s="826"/>
      <c r="BH120" s="826"/>
      <c r="BI120" s="826"/>
      <c r="BJ120" s="826"/>
      <c r="BK120" s="826"/>
      <c r="BL120" s="826"/>
      <c r="BM120" s="826"/>
      <c r="BN120" s="826"/>
      <c r="BO120" s="826"/>
      <c r="BP120" s="827"/>
      <c r="BQ120" s="882">
        <v>13591816</v>
      </c>
      <c r="BR120" s="863"/>
      <c r="BS120" s="863"/>
      <c r="BT120" s="863"/>
      <c r="BU120" s="863"/>
      <c r="BV120" s="863">
        <v>13137353</v>
      </c>
      <c r="BW120" s="863"/>
      <c r="BX120" s="863"/>
      <c r="BY120" s="863"/>
      <c r="BZ120" s="863"/>
      <c r="CA120" s="863">
        <v>19481217</v>
      </c>
      <c r="CB120" s="863"/>
      <c r="CC120" s="863"/>
      <c r="CD120" s="863"/>
      <c r="CE120" s="863"/>
      <c r="CF120" s="887">
        <v>28.9</v>
      </c>
      <c r="CG120" s="888"/>
      <c r="CH120" s="888"/>
      <c r="CI120" s="888"/>
      <c r="CJ120" s="888"/>
      <c r="CK120" s="889" t="s">
        <v>449</v>
      </c>
      <c r="CL120" s="873"/>
      <c r="CM120" s="873"/>
      <c r="CN120" s="873"/>
      <c r="CO120" s="874"/>
      <c r="CP120" s="893" t="s">
        <v>396</v>
      </c>
      <c r="CQ120" s="894"/>
      <c r="CR120" s="894"/>
      <c r="CS120" s="894"/>
      <c r="CT120" s="894"/>
      <c r="CU120" s="894"/>
      <c r="CV120" s="894"/>
      <c r="CW120" s="894"/>
      <c r="CX120" s="894"/>
      <c r="CY120" s="894"/>
      <c r="CZ120" s="894"/>
      <c r="DA120" s="894"/>
      <c r="DB120" s="894"/>
      <c r="DC120" s="894"/>
      <c r="DD120" s="894"/>
      <c r="DE120" s="894"/>
      <c r="DF120" s="895"/>
      <c r="DG120" s="882">
        <v>88044185</v>
      </c>
      <c r="DH120" s="863"/>
      <c r="DI120" s="863"/>
      <c r="DJ120" s="863"/>
      <c r="DK120" s="863"/>
      <c r="DL120" s="863">
        <v>87385315</v>
      </c>
      <c r="DM120" s="863"/>
      <c r="DN120" s="863"/>
      <c r="DO120" s="863"/>
      <c r="DP120" s="863"/>
      <c r="DQ120" s="863">
        <v>86234088</v>
      </c>
      <c r="DR120" s="863"/>
      <c r="DS120" s="863"/>
      <c r="DT120" s="863"/>
      <c r="DU120" s="863"/>
      <c r="DV120" s="864">
        <v>127.9</v>
      </c>
      <c r="DW120" s="864"/>
      <c r="DX120" s="864"/>
      <c r="DY120" s="864"/>
      <c r="DZ120" s="865"/>
    </row>
    <row r="121" spans="1:130" s="199" customFormat="1" ht="26.25" customHeight="1">
      <c r="A121" s="838"/>
      <c r="B121" s="839"/>
      <c r="C121" s="884" t="s">
        <v>450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451</v>
      </c>
      <c r="BA121" s="768"/>
      <c r="BB121" s="768"/>
      <c r="BC121" s="768"/>
      <c r="BD121" s="768"/>
      <c r="BE121" s="768"/>
      <c r="BF121" s="768"/>
      <c r="BG121" s="768"/>
      <c r="BH121" s="768"/>
      <c r="BI121" s="768"/>
      <c r="BJ121" s="768"/>
      <c r="BK121" s="768"/>
      <c r="BL121" s="768"/>
      <c r="BM121" s="768"/>
      <c r="BN121" s="768"/>
      <c r="BO121" s="768"/>
      <c r="BP121" s="769"/>
      <c r="BQ121" s="834">
        <v>47729401</v>
      </c>
      <c r="BR121" s="835"/>
      <c r="BS121" s="835"/>
      <c r="BT121" s="835"/>
      <c r="BU121" s="835"/>
      <c r="BV121" s="835">
        <v>48221561</v>
      </c>
      <c r="BW121" s="835"/>
      <c r="BX121" s="835"/>
      <c r="BY121" s="835"/>
      <c r="BZ121" s="835"/>
      <c r="CA121" s="835">
        <v>47645381</v>
      </c>
      <c r="CB121" s="835"/>
      <c r="CC121" s="835"/>
      <c r="CD121" s="835"/>
      <c r="CE121" s="835"/>
      <c r="CF121" s="896">
        <v>70.599999999999994</v>
      </c>
      <c r="CG121" s="897"/>
      <c r="CH121" s="897"/>
      <c r="CI121" s="897"/>
      <c r="CJ121" s="897"/>
      <c r="CK121" s="890"/>
      <c r="CL121" s="876"/>
      <c r="CM121" s="876"/>
      <c r="CN121" s="876"/>
      <c r="CO121" s="877"/>
      <c r="CP121" s="856" t="s">
        <v>399</v>
      </c>
      <c r="CQ121" s="857"/>
      <c r="CR121" s="857"/>
      <c r="CS121" s="857"/>
      <c r="CT121" s="857"/>
      <c r="CU121" s="857"/>
      <c r="CV121" s="857"/>
      <c r="CW121" s="857"/>
      <c r="CX121" s="857"/>
      <c r="CY121" s="857"/>
      <c r="CZ121" s="857"/>
      <c r="DA121" s="857"/>
      <c r="DB121" s="857"/>
      <c r="DC121" s="857"/>
      <c r="DD121" s="857"/>
      <c r="DE121" s="857"/>
      <c r="DF121" s="858"/>
      <c r="DG121" s="834">
        <v>6777090</v>
      </c>
      <c r="DH121" s="835"/>
      <c r="DI121" s="835"/>
      <c r="DJ121" s="835"/>
      <c r="DK121" s="835"/>
      <c r="DL121" s="835">
        <v>5701330</v>
      </c>
      <c r="DM121" s="835"/>
      <c r="DN121" s="835"/>
      <c r="DO121" s="835"/>
      <c r="DP121" s="835"/>
      <c r="DQ121" s="835">
        <v>4625570</v>
      </c>
      <c r="DR121" s="835"/>
      <c r="DS121" s="835"/>
      <c r="DT121" s="835"/>
      <c r="DU121" s="835"/>
      <c r="DV121" s="812">
        <v>6.9</v>
      </c>
      <c r="DW121" s="812"/>
      <c r="DX121" s="812"/>
      <c r="DY121" s="812"/>
      <c r="DZ121" s="813"/>
    </row>
    <row r="122" spans="1:130" s="199" customFormat="1" ht="26.25" customHeight="1">
      <c r="A122" s="838"/>
      <c r="B122" s="839"/>
      <c r="C122" s="842" t="s">
        <v>433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141035029</v>
      </c>
      <c r="BR122" s="866"/>
      <c r="BS122" s="866"/>
      <c r="BT122" s="866"/>
      <c r="BU122" s="866"/>
      <c r="BV122" s="866">
        <v>143359902</v>
      </c>
      <c r="BW122" s="866"/>
      <c r="BX122" s="866"/>
      <c r="BY122" s="866"/>
      <c r="BZ122" s="866"/>
      <c r="CA122" s="866">
        <v>147201669</v>
      </c>
      <c r="CB122" s="866"/>
      <c r="CC122" s="866"/>
      <c r="CD122" s="866"/>
      <c r="CE122" s="866"/>
      <c r="CF122" s="867">
        <v>218.3</v>
      </c>
      <c r="CG122" s="868"/>
      <c r="CH122" s="868"/>
      <c r="CI122" s="868"/>
      <c r="CJ122" s="868"/>
      <c r="CK122" s="890"/>
      <c r="CL122" s="876"/>
      <c r="CM122" s="876"/>
      <c r="CN122" s="876"/>
      <c r="CO122" s="877"/>
      <c r="CP122" s="856" t="s">
        <v>398</v>
      </c>
      <c r="CQ122" s="857"/>
      <c r="CR122" s="857"/>
      <c r="CS122" s="857"/>
      <c r="CT122" s="857"/>
      <c r="CU122" s="857"/>
      <c r="CV122" s="857"/>
      <c r="CW122" s="857"/>
      <c r="CX122" s="857"/>
      <c r="CY122" s="857"/>
      <c r="CZ122" s="857"/>
      <c r="DA122" s="857"/>
      <c r="DB122" s="857"/>
      <c r="DC122" s="857"/>
      <c r="DD122" s="857"/>
      <c r="DE122" s="857"/>
      <c r="DF122" s="858"/>
      <c r="DG122" s="834">
        <v>837377</v>
      </c>
      <c r="DH122" s="835"/>
      <c r="DI122" s="835"/>
      <c r="DJ122" s="835"/>
      <c r="DK122" s="835"/>
      <c r="DL122" s="835">
        <v>815461</v>
      </c>
      <c r="DM122" s="835"/>
      <c r="DN122" s="835"/>
      <c r="DO122" s="835"/>
      <c r="DP122" s="835"/>
      <c r="DQ122" s="835">
        <v>785219</v>
      </c>
      <c r="DR122" s="835"/>
      <c r="DS122" s="835"/>
      <c r="DT122" s="835"/>
      <c r="DU122" s="835"/>
      <c r="DV122" s="812">
        <v>1.2</v>
      </c>
      <c r="DW122" s="812"/>
      <c r="DX122" s="812"/>
      <c r="DY122" s="812"/>
      <c r="DZ122" s="813"/>
    </row>
    <row r="123" spans="1:130" s="199" customFormat="1" ht="26.25" customHeight="1">
      <c r="A123" s="838"/>
      <c r="B123" s="839"/>
      <c r="C123" s="842" t="s">
        <v>439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453</v>
      </c>
      <c r="BP123" s="899"/>
      <c r="BQ123" s="853">
        <v>202356246</v>
      </c>
      <c r="BR123" s="854"/>
      <c r="BS123" s="854"/>
      <c r="BT123" s="854"/>
      <c r="BU123" s="854"/>
      <c r="BV123" s="854">
        <v>204718816</v>
      </c>
      <c r="BW123" s="854"/>
      <c r="BX123" s="854"/>
      <c r="BY123" s="854"/>
      <c r="BZ123" s="854"/>
      <c r="CA123" s="854">
        <v>214328267</v>
      </c>
      <c r="CB123" s="854"/>
      <c r="CC123" s="854"/>
      <c r="CD123" s="854"/>
      <c r="CE123" s="854"/>
      <c r="CF123" s="764"/>
      <c r="CG123" s="765"/>
      <c r="CH123" s="765"/>
      <c r="CI123" s="765"/>
      <c r="CJ123" s="855"/>
      <c r="CK123" s="890"/>
      <c r="CL123" s="876"/>
      <c r="CM123" s="876"/>
      <c r="CN123" s="876"/>
      <c r="CO123" s="877"/>
      <c r="CP123" s="856" t="s">
        <v>397</v>
      </c>
      <c r="CQ123" s="857"/>
      <c r="CR123" s="857"/>
      <c r="CS123" s="857"/>
      <c r="CT123" s="857"/>
      <c r="CU123" s="857"/>
      <c r="CV123" s="857"/>
      <c r="CW123" s="857"/>
      <c r="CX123" s="857"/>
      <c r="CY123" s="857"/>
      <c r="CZ123" s="857"/>
      <c r="DA123" s="857"/>
      <c r="DB123" s="857"/>
      <c r="DC123" s="857"/>
      <c r="DD123" s="857"/>
      <c r="DE123" s="857"/>
      <c r="DF123" s="858"/>
      <c r="DG123" s="797">
        <v>744771</v>
      </c>
      <c r="DH123" s="798"/>
      <c r="DI123" s="798"/>
      <c r="DJ123" s="798"/>
      <c r="DK123" s="799"/>
      <c r="DL123" s="800">
        <v>703963</v>
      </c>
      <c r="DM123" s="798"/>
      <c r="DN123" s="798"/>
      <c r="DO123" s="798"/>
      <c r="DP123" s="799"/>
      <c r="DQ123" s="800">
        <v>662380</v>
      </c>
      <c r="DR123" s="798"/>
      <c r="DS123" s="798"/>
      <c r="DT123" s="798"/>
      <c r="DU123" s="799"/>
      <c r="DV123" s="845">
        <v>1</v>
      </c>
      <c r="DW123" s="846"/>
      <c r="DX123" s="846"/>
      <c r="DY123" s="846"/>
      <c r="DZ123" s="847"/>
    </row>
    <row r="124" spans="1:130" s="199" customFormat="1" ht="26.25" customHeight="1" thickBot="1">
      <c r="A124" s="838"/>
      <c r="B124" s="839"/>
      <c r="C124" s="842" t="s">
        <v>442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124.6</v>
      </c>
      <c r="BR124" s="852"/>
      <c r="BS124" s="852"/>
      <c r="BT124" s="852"/>
      <c r="BU124" s="852"/>
      <c r="BV124" s="852">
        <v>122.2</v>
      </c>
      <c r="BW124" s="852"/>
      <c r="BX124" s="852"/>
      <c r="BY124" s="852"/>
      <c r="BZ124" s="852"/>
      <c r="CA124" s="852">
        <v>108.4</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v>523059</v>
      </c>
      <c r="DH124" s="781"/>
      <c r="DI124" s="781"/>
      <c r="DJ124" s="781"/>
      <c r="DK124" s="782"/>
      <c r="DL124" s="783">
        <v>487360</v>
      </c>
      <c r="DM124" s="781"/>
      <c r="DN124" s="781"/>
      <c r="DO124" s="781"/>
      <c r="DP124" s="782"/>
      <c r="DQ124" s="783">
        <v>406403</v>
      </c>
      <c r="DR124" s="781"/>
      <c r="DS124" s="781"/>
      <c r="DT124" s="781"/>
      <c r="DU124" s="782"/>
      <c r="DV124" s="869">
        <v>0.6</v>
      </c>
      <c r="DW124" s="870"/>
      <c r="DX124" s="870"/>
      <c r="DY124" s="870"/>
      <c r="DZ124" s="871"/>
    </row>
    <row r="125" spans="1:130" s="199" customFormat="1" ht="26.25" customHeight="1">
      <c r="A125" s="838"/>
      <c r="B125" s="839"/>
      <c r="C125" s="842" t="s">
        <v>444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c r="A126" s="838"/>
      <c r="B126" s="839"/>
      <c r="C126" s="842" t="s">
        <v>446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8238</v>
      </c>
      <c r="AB127" s="798"/>
      <c r="AC127" s="798"/>
      <c r="AD127" s="798"/>
      <c r="AE127" s="799"/>
      <c r="AF127" s="800">
        <v>8835</v>
      </c>
      <c r="AG127" s="798"/>
      <c r="AH127" s="798"/>
      <c r="AI127" s="798"/>
      <c r="AJ127" s="799"/>
      <c r="AK127" s="800">
        <v>9993</v>
      </c>
      <c r="AL127" s="798"/>
      <c r="AM127" s="798"/>
      <c r="AN127" s="798"/>
      <c r="AO127" s="799"/>
      <c r="AP127" s="845">
        <v>0</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3321995</v>
      </c>
      <c r="AB128" s="819"/>
      <c r="AC128" s="819"/>
      <c r="AD128" s="819"/>
      <c r="AE128" s="820"/>
      <c r="AF128" s="821">
        <v>4388884</v>
      </c>
      <c r="AG128" s="819"/>
      <c r="AH128" s="819"/>
      <c r="AI128" s="819"/>
      <c r="AJ128" s="820"/>
      <c r="AK128" s="821">
        <v>4158262</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223</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78079880</v>
      </c>
      <c r="AB129" s="798"/>
      <c r="AC129" s="798"/>
      <c r="AD129" s="798"/>
      <c r="AE129" s="799"/>
      <c r="AF129" s="800">
        <v>77915007</v>
      </c>
      <c r="AG129" s="798"/>
      <c r="AH129" s="798"/>
      <c r="AI129" s="798"/>
      <c r="AJ129" s="799"/>
      <c r="AK129" s="800">
        <v>78143294</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223</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10986358</v>
      </c>
      <c r="AB130" s="798"/>
      <c r="AC130" s="798"/>
      <c r="AD130" s="798"/>
      <c r="AE130" s="799"/>
      <c r="AF130" s="800">
        <v>10407637</v>
      </c>
      <c r="AG130" s="798"/>
      <c r="AH130" s="798"/>
      <c r="AI130" s="798"/>
      <c r="AJ130" s="799"/>
      <c r="AK130" s="800">
        <v>10700879</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11.6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67093522</v>
      </c>
      <c r="AB131" s="781"/>
      <c r="AC131" s="781"/>
      <c r="AD131" s="781"/>
      <c r="AE131" s="782"/>
      <c r="AF131" s="783">
        <v>67507370</v>
      </c>
      <c r="AG131" s="781"/>
      <c r="AH131" s="781"/>
      <c r="AI131" s="781"/>
      <c r="AJ131" s="782"/>
      <c r="AK131" s="783">
        <v>67442415</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v>108.4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11.739319630000001</v>
      </c>
      <c r="AB132" s="761"/>
      <c r="AC132" s="761"/>
      <c r="AD132" s="761"/>
      <c r="AE132" s="762"/>
      <c r="AF132" s="763">
        <v>11.82001017</v>
      </c>
      <c r="AG132" s="761"/>
      <c r="AH132" s="761"/>
      <c r="AI132" s="761"/>
      <c r="AJ132" s="762"/>
      <c r="AK132" s="763">
        <v>11.51240803</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11.4</v>
      </c>
      <c r="AB133" s="740"/>
      <c r="AC133" s="740"/>
      <c r="AD133" s="740"/>
      <c r="AE133" s="741"/>
      <c r="AF133" s="739">
        <v>11.5</v>
      </c>
      <c r="AG133" s="740"/>
      <c r="AH133" s="740"/>
      <c r="AI133" s="740"/>
      <c r="AJ133" s="741"/>
      <c r="AK133" s="739">
        <v>11.6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election activeCell="Q24" sqref="Q2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election activeCell="V4" sqref="V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E46" sqref="A46:E46"/>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2" t="s">
        <v>481</v>
      </c>
      <c r="L7" s="256"/>
      <c r="M7" s="257" t="s">
        <v>482</v>
      </c>
      <c r="N7" s="258"/>
    </row>
    <row r="8" spans="1:16">
      <c r="A8" s="250"/>
      <c r="B8" s="246"/>
      <c r="C8" s="246"/>
      <c r="D8" s="246"/>
      <c r="E8" s="246"/>
      <c r="F8" s="246"/>
      <c r="G8" s="259"/>
      <c r="H8" s="260"/>
      <c r="I8" s="260"/>
      <c r="J8" s="261"/>
      <c r="K8" s="1153"/>
      <c r="L8" s="262" t="s">
        <v>483</v>
      </c>
      <c r="M8" s="263" t="s">
        <v>484</v>
      </c>
      <c r="N8" s="264" t="s">
        <v>485</v>
      </c>
    </row>
    <row r="9" spans="1:16">
      <c r="A9" s="250"/>
      <c r="B9" s="246"/>
      <c r="C9" s="246"/>
      <c r="D9" s="246"/>
      <c r="E9" s="246"/>
      <c r="F9" s="246"/>
      <c r="G9" s="1166" t="s">
        <v>486</v>
      </c>
      <c r="H9" s="1167"/>
      <c r="I9" s="1167"/>
      <c r="J9" s="1168"/>
      <c r="K9" s="265">
        <v>25582080</v>
      </c>
      <c r="L9" s="266">
        <v>68571</v>
      </c>
      <c r="M9" s="267">
        <v>57606</v>
      </c>
      <c r="N9" s="268">
        <v>19</v>
      </c>
    </row>
    <row r="10" spans="1:16">
      <c r="A10" s="250"/>
      <c r="B10" s="246"/>
      <c r="C10" s="246"/>
      <c r="D10" s="246"/>
      <c r="E10" s="246"/>
      <c r="F10" s="246"/>
      <c r="G10" s="1166" t="s">
        <v>487</v>
      </c>
      <c r="H10" s="1167"/>
      <c r="I10" s="1167"/>
      <c r="J10" s="1168"/>
      <c r="K10" s="269">
        <v>548767</v>
      </c>
      <c r="L10" s="270">
        <v>1471</v>
      </c>
      <c r="M10" s="271">
        <v>2562</v>
      </c>
      <c r="N10" s="272">
        <v>-42.6</v>
      </c>
    </row>
    <row r="11" spans="1:16" ht="13.5" customHeight="1">
      <c r="A11" s="250"/>
      <c r="B11" s="246"/>
      <c r="C11" s="246"/>
      <c r="D11" s="246"/>
      <c r="E11" s="246"/>
      <c r="F11" s="246"/>
      <c r="G11" s="1166" t="s">
        <v>488</v>
      </c>
      <c r="H11" s="1167"/>
      <c r="I11" s="1167"/>
      <c r="J11" s="1168"/>
      <c r="K11" s="269">
        <v>18608</v>
      </c>
      <c r="L11" s="270">
        <v>50</v>
      </c>
      <c r="M11" s="271">
        <v>1597</v>
      </c>
      <c r="N11" s="272">
        <v>-96.9</v>
      </c>
    </row>
    <row r="12" spans="1:16" ht="13.5" customHeight="1">
      <c r="A12" s="250"/>
      <c r="B12" s="246"/>
      <c r="C12" s="246"/>
      <c r="D12" s="246"/>
      <c r="E12" s="246"/>
      <c r="F12" s="246"/>
      <c r="G12" s="1166" t="s">
        <v>489</v>
      </c>
      <c r="H12" s="1167"/>
      <c r="I12" s="1167"/>
      <c r="J12" s="1168"/>
      <c r="K12" s="269" t="s">
        <v>490</v>
      </c>
      <c r="L12" s="270" t="s">
        <v>490</v>
      </c>
      <c r="M12" s="271">
        <v>583</v>
      </c>
      <c r="N12" s="272" t="s">
        <v>490</v>
      </c>
    </row>
    <row r="13" spans="1:16" ht="13.5" customHeight="1">
      <c r="A13" s="250"/>
      <c r="B13" s="246"/>
      <c r="C13" s="246"/>
      <c r="D13" s="246"/>
      <c r="E13" s="246"/>
      <c r="F13" s="246"/>
      <c r="G13" s="1166" t="s">
        <v>491</v>
      </c>
      <c r="H13" s="1167"/>
      <c r="I13" s="1167"/>
      <c r="J13" s="1168"/>
      <c r="K13" s="269" t="s">
        <v>490</v>
      </c>
      <c r="L13" s="270" t="s">
        <v>490</v>
      </c>
      <c r="M13" s="271">
        <v>23</v>
      </c>
      <c r="N13" s="272" t="s">
        <v>490</v>
      </c>
    </row>
    <row r="14" spans="1:16" ht="13.5" customHeight="1">
      <c r="A14" s="250"/>
      <c r="B14" s="246"/>
      <c r="C14" s="246"/>
      <c r="D14" s="246"/>
      <c r="E14" s="246"/>
      <c r="F14" s="246"/>
      <c r="G14" s="1166" t="s">
        <v>492</v>
      </c>
      <c r="H14" s="1167"/>
      <c r="I14" s="1167"/>
      <c r="J14" s="1168"/>
      <c r="K14" s="269">
        <v>894038</v>
      </c>
      <c r="L14" s="270">
        <v>2396</v>
      </c>
      <c r="M14" s="271">
        <v>1821</v>
      </c>
      <c r="N14" s="272">
        <v>31.6</v>
      </c>
    </row>
    <row r="15" spans="1:16" ht="13.5" customHeight="1">
      <c r="A15" s="250"/>
      <c r="B15" s="246"/>
      <c r="C15" s="246"/>
      <c r="D15" s="246"/>
      <c r="E15" s="246"/>
      <c r="F15" s="246"/>
      <c r="G15" s="1166" t="s">
        <v>493</v>
      </c>
      <c r="H15" s="1167"/>
      <c r="I15" s="1167"/>
      <c r="J15" s="1168"/>
      <c r="K15" s="269">
        <v>253190</v>
      </c>
      <c r="L15" s="270">
        <v>679</v>
      </c>
      <c r="M15" s="271">
        <v>1288</v>
      </c>
      <c r="N15" s="272">
        <v>-47.3</v>
      </c>
    </row>
    <row r="16" spans="1:16">
      <c r="A16" s="250"/>
      <c r="B16" s="246"/>
      <c r="C16" s="246"/>
      <c r="D16" s="246"/>
      <c r="E16" s="246"/>
      <c r="F16" s="246"/>
      <c r="G16" s="1169" t="s">
        <v>494</v>
      </c>
      <c r="H16" s="1170"/>
      <c r="I16" s="1170"/>
      <c r="J16" s="1171"/>
      <c r="K16" s="270">
        <v>-2427687</v>
      </c>
      <c r="L16" s="270">
        <v>-6507</v>
      </c>
      <c r="M16" s="271">
        <v>-4777</v>
      </c>
      <c r="N16" s="272">
        <v>36.200000000000003</v>
      </c>
    </row>
    <row r="17" spans="1:16">
      <c r="A17" s="250"/>
      <c r="B17" s="246"/>
      <c r="C17" s="246"/>
      <c r="D17" s="246"/>
      <c r="E17" s="246"/>
      <c r="F17" s="246"/>
      <c r="G17" s="1169" t="s">
        <v>171</v>
      </c>
      <c r="H17" s="1170"/>
      <c r="I17" s="1170"/>
      <c r="J17" s="1171"/>
      <c r="K17" s="270">
        <v>24868996</v>
      </c>
      <c r="L17" s="270">
        <v>66660</v>
      </c>
      <c r="M17" s="271">
        <v>60704</v>
      </c>
      <c r="N17" s="272">
        <v>9.8000000000000007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63" t="s">
        <v>499</v>
      </c>
      <c r="H21" s="1164"/>
      <c r="I21" s="1164"/>
      <c r="J21" s="1165"/>
      <c r="K21" s="282">
        <v>6.86</v>
      </c>
      <c r="L21" s="283">
        <v>6.19</v>
      </c>
      <c r="M21" s="284">
        <v>0.67</v>
      </c>
      <c r="N21" s="251"/>
      <c r="O21" s="285"/>
      <c r="P21" s="281"/>
    </row>
    <row r="22" spans="1:16" s="286" customFormat="1">
      <c r="A22" s="281"/>
      <c r="B22" s="251"/>
      <c r="C22" s="251"/>
      <c r="D22" s="251"/>
      <c r="E22" s="251"/>
      <c r="F22" s="251"/>
      <c r="G22" s="1163" t="s">
        <v>500</v>
      </c>
      <c r="H22" s="1164"/>
      <c r="I22" s="1164"/>
      <c r="J22" s="1165"/>
      <c r="K22" s="287">
        <v>99.9</v>
      </c>
      <c r="L22" s="288">
        <v>100.2</v>
      </c>
      <c r="M22" s="289">
        <v>-0.3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2" t="s">
        <v>481</v>
      </c>
      <c r="L30" s="256"/>
      <c r="M30" s="257" t="s">
        <v>482</v>
      </c>
      <c r="N30" s="258"/>
    </row>
    <row r="31" spans="1:16">
      <c r="A31" s="250"/>
      <c r="B31" s="246"/>
      <c r="C31" s="246"/>
      <c r="D31" s="246"/>
      <c r="E31" s="246"/>
      <c r="F31" s="246"/>
      <c r="G31" s="259"/>
      <c r="H31" s="260"/>
      <c r="I31" s="260"/>
      <c r="J31" s="261"/>
      <c r="K31" s="1153"/>
      <c r="L31" s="262" t="s">
        <v>483</v>
      </c>
      <c r="M31" s="263" t="s">
        <v>484</v>
      </c>
      <c r="N31" s="264" t="s">
        <v>485</v>
      </c>
    </row>
    <row r="32" spans="1:16" ht="27" customHeight="1">
      <c r="A32" s="250"/>
      <c r="B32" s="246"/>
      <c r="C32" s="246"/>
      <c r="D32" s="246"/>
      <c r="E32" s="246"/>
      <c r="F32" s="246"/>
      <c r="G32" s="1154" t="s">
        <v>504</v>
      </c>
      <c r="H32" s="1155"/>
      <c r="I32" s="1155"/>
      <c r="J32" s="1156"/>
      <c r="K32" s="296">
        <v>15956921</v>
      </c>
      <c r="L32" s="296">
        <v>42771</v>
      </c>
      <c r="M32" s="297">
        <v>38230</v>
      </c>
      <c r="N32" s="298">
        <v>11.9</v>
      </c>
    </row>
    <row r="33" spans="1:16" ht="13.5" customHeight="1">
      <c r="A33" s="250"/>
      <c r="B33" s="246"/>
      <c r="C33" s="246"/>
      <c r="D33" s="246"/>
      <c r="E33" s="246"/>
      <c r="F33" s="246"/>
      <c r="G33" s="1154" t="s">
        <v>505</v>
      </c>
      <c r="H33" s="1155"/>
      <c r="I33" s="1155"/>
      <c r="J33" s="1156"/>
      <c r="K33" s="296" t="s">
        <v>490</v>
      </c>
      <c r="L33" s="296" t="s">
        <v>490</v>
      </c>
      <c r="M33" s="297" t="s">
        <v>490</v>
      </c>
      <c r="N33" s="298" t="s">
        <v>490</v>
      </c>
    </row>
    <row r="34" spans="1:16" ht="27" customHeight="1">
      <c r="A34" s="250"/>
      <c r="B34" s="246"/>
      <c r="C34" s="246"/>
      <c r="D34" s="246"/>
      <c r="E34" s="246"/>
      <c r="F34" s="246"/>
      <c r="G34" s="1154" t="s">
        <v>506</v>
      </c>
      <c r="H34" s="1155"/>
      <c r="I34" s="1155"/>
      <c r="J34" s="1156"/>
      <c r="K34" s="296" t="s">
        <v>490</v>
      </c>
      <c r="L34" s="296" t="s">
        <v>490</v>
      </c>
      <c r="M34" s="297">
        <v>109</v>
      </c>
      <c r="N34" s="298" t="s">
        <v>490</v>
      </c>
    </row>
    <row r="35" spans="1:16" ht="27" customHeight="1">
      <c r="A35" s="250"/>
      <c r="B35" s="246"/>
      <c r="C35" s="246"/>
      <c r="D35" s="246"/>
      <c r="E35" s="246"/>
      <c r="F35" s="246"/>
      <c r="G35" s="1154" t="s">
        <v>507</v>
      </c>
      <c r="H35" s="1155"/>
      <c r="I35" s="1155"/>
      <c r="J35" s="1156"/>
      <c r="K35" s="296">
        <v>6654749</v>
      </c>
      <c r="L35" s="296">
        <v>17838</v>
      </c>
      <c r="M35" s="297">
        <v>9521</v>
      </c>
      <c r="N35" s="298">
        <v>87.4</v>
      </c>
    </row>
    <row r="36" spans="1:16" ht="27" customHeight="1">
      <c r="A36" s="250"/>
      <c r="B36" s="246"/>
      <c r="C36" s="246"/>
      <c r="D36" s="246"/>
      <c r="E36" s="246"/>
      <c r="F36" s="246"/>
      <c r="G36" s="1154" t="s">
        <v>508</v>
      </c>
      <c r="H36" s="1155"/>
      <c r="I36" s="1155"/>
      <c r="J36" s="1156"/>
      <c r="K36" s="296" t="s">
        <v>490</v>
      </c>
      <c r="L36" s="296" t="s">
        <v>490</v>
      </c>
      <c r="M36" s="297">
        <v>386</v>
      </c>
      <c r="N36" s="298" t="s">
        <v>490</v>
      </c>
    </row>
    <row r="37" spans="1:16" ht="13.5" customHeight="1">
      <c r="A37" s="250"/>
      <c r="B37" s="246"/>
      <c r="C37" s="246"/>
      <c r="D37" s="246"/>
      <c r="E37" s="246"/>
      <c r="F37" s="246"/>
      <c r="G37" s="1154" t="s">
        <v>509</v>
      </c>
      <c r="H37" s="1155"/>
      <c r="I37" s="1155"/>
      <c r="J37" s="1156"/>
      <c r="K37" s="296">
        <v>9993</v>
      </c>
      <c r="L37" s="296">
        <v>27</v>
      </c>
      <c r="M37" s="297">
        <v>876</v>
      </c>
      <c r="N37" s="298">
        <v>-96.9</v>
      </c>
    </row>
    <row r="38" spans="1:16" ht="27" customHeight="1">
      <c r="A38" s="250"/>
      <c r="B38" s="246"/>
      <c r="C38" s="246"/>
      <c r="D38" s="246"/>
      <c r="E38" s="246"/>
      <c r="F38" s="246"/>
      <c r="G38" s="1157" t="s">
        <v>510</v>
      </c>
      <c r="H38" s="1158"/>
      <c r="I38" s="1158"/>
      <c r="J38" s="1159"/>
      <c r="K38" s="299">
        <v>1724</v>
      </c>
      <c r="L38" s="299">
        <v>5</v>
      </c>
      <c r="M38" s="300">
        <v>2</v>
      </c>
      <c r="N38" s="301">
        <v>150</v>
      </c>
      <c r="O38" s="295"/>
    </row>
    <row r="39" spans="1:16">
      <c r="A39" s="250"/>
      <c r="B39" s="246"/>
      <c r="C39" s="246"/>
      <c r="D39" s="246"/>
      <c r="E39" s="246"/>
      <c r="F39" s="246"/>
      <c r="G39" s="1157" t="s">
        <v>511</v>
      </c>
      <c r="H39" s="1158"/>
      <c r="I39" s="1158"/>
      <c r="J39" s="1159"/>
      <c r="K39" s="302">
        <v>-4158262</v>
      </c>
      <c r="L39" s="302">
        <v>-11146</v>
      </c>
      <c r="M39" s="303">
        <v>-8387</v>
      </c>
      <c r="N39" s="304">
        <v>32.9</v>
      </c>
      <c r="O39" s="295"/>
    </row>
    <row r="40" spans="1:16" ht="27" customHeight="1">
      <c r="A40" s="250"/>
      <c r="B40" s="246"/>
      <c r="C40" s="246"/>
      <c r="D40" s="246"/>
      <c r="E40" s="246"/>
      <c r="F40" s="246"/>
      <c r="G40" s="1154" t="s">
        <v>512</v>
      </c>
      <c r="H40" s="1155"/>
      <c r="I40" s="1155"/>
      <c r="J40" s="1156"/>
      <c r="K40" s="302">
        <v>-10700879</v>
      </c>
      <c r="L40" s="302">
        <v>-28683</v>
      </c>
      <c r="M40" s="303">
        <v>-29253</v>
      </c>
      <c r="N40" s="304">
        <v>-1.9</v>
      </c>
      <c r="O40" s="295"/>
    </row>
    <row r="41" spans="1:16">
      <c r="A41" s="250"/>
      <c r="B41" s="246"/>
      <c r="C41" s="246"/>
      <c r="D41" s="246"/>
      <c r="E41" s="246"/>
      <c r="F41" s="246"/>
      <c r="G41" s="1160" t="s">
        <v>283</v>
      </c>
      <c r="H41" s="1161"/>
      <c r="I41" s="1161"/>
      <c r="J41" s="1162"/>
      <c r="K41" s="296">
        <v>7764246</v>
      </c>
      <c r="L41" s="302">
        <v>20812</v>
      </c>
      <c r="M41" s="303">
        <v>11483</v>
      </c>
      <c r="N41" s="304">
        <v>81.2</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47" t="s">
        <v>481</v>
      </c>
      <c r="J49" s="1149" t="s">
        <v>516</v>
      </c>
      <c r="K49" s="1150"/>
      <c r="L49" s="1150"/>
      <c r="M49" s="1150"/>
      <c r="N49" s="1151"/>
    </row>
    <row r="50" spans="1:14">
      <c r="A50" s="250"/>
      <c r="B50" s="246"/>
      <c r="C50" s="246"/>
      <c r="D50" s="246"/>
      <c r="E50" s="246"/>
      <c r="F50" s="246"/>
      <c r="G50" s="314"/>
      <c r="H50" s="315"/>
      <c r="I50" s="1148"/>
      <c r="J50" s="316" t="s">
        <v>517</v>
      </c>
      <c r="K50" s="317" t="s">
        <v>518</v>
      </c>
      <c r="L50" s="318" t="s">
        <v>519</v>
      </c>
      <c r="M50" s="319" t="s">
        <v>520</v>
      </c>
      <c r="N50" s="320" t="s">
        <v>521</v>
      </c>
    </row>
    <row r="51" spans="1:14">
      <c r="A51" s="250"/>
      <c r="B51" s="246"/>
      <c r="C51" s="246"/>
      <c r="D51" s="246"/>
      <c r="E51" s="246"/>
      <c r="F51" s="246"/>
      <c r="G51" s="312" t="s">
        <v>522</v>
      </c>
      <c r="H51" s="313"/>
      <c r="I51" s="321">
        <v>8063876</v>
      </c>
      <c r="J51" s="322">
        <v>21247</v>
      </c>
      <c r="K51" s="323">
        <v>-21.1</v>
      </c>
      <c r="L51" s="324">
        <v>41705</v>
      </c>
      <c r="M51" s="325">
        <v>-4.9000000000000004</v>
      </c>
      <c r="N51" s="326">
        <v>-16.2</v>
      </c>
    </row>
    <row r="52" spans="1:14">
      <c r="A52" s="250"/>
      <c r="B52" s="246"/>
      <c r="C52" s="246"/>
      <c r="D52" s="246"/>
      <c r="E52" s="246"/>
      <c r="F52" s="246"/>
      <c r="G52" s="327"/>
      <c r="H52" s="328" t="s">
        <v>523</v>
      </c>
      <c r="I52" s="329">
        <v>4014102</v>
      </c>
      <c r="J52" s="330">
        <v>10576</v>
      </c>
      <c r="K52" s="331">
        <v>-5.6</v>
      </c>
      <c r="L52" s="332">
        <v>22742</v>
      </c>
      <c r="M52" s="333">
        <v>-4.0999999999999996</v>
      </c>
      <c r="N52" s="334">
        <v>-1.5</v>
      </c>
    </row>
    <row r="53" spans="1:14">
      <c r="A53" s="250"/>
      <c r="B53" s="246"/>
      <c r="C53" s="246"/>
      <c r="D53" s="246"/>
      <c r="E53" s="246"/>
      <c r="F53" s="246"/>
      <c r="G53" s="312" t="s">
        <v>524</v>
      </c>
      <c r="H53" s="313"/>
      <c r="I53" s="321">
        <v>14995182</v>
      </c>
      <c r="J53" s="322">
        <v>39558</v>
      </c>
      <c r="K53" s="323">
        <v>86.2</v>
      </c>
      <c r="L53" s="324">
        <v>47677</v>
      </c>
      <c r="M53" s="325">
        <v>14.3</v>
      </c>
      <c r="N53" s="326">
        <v>71.900000000000006</v>
      </c>
    </row>
    <row r="54" spans="1:14">
      <c r="A54" s="250"/>
      <c r="B54" s="246"/>
      <c r="C54" s="246"/>
      <c r="D54" s="246"/>
      <c r="E54" s="246"/>
      <c r="F54" s="246"/>
      <c r="G54" s="327"/>
      <c r="H54" s="328" t="s">
        <v>523</v>
      </c>
      <c r="I54" s="329">
        <v>10594240</v>
      </c>
      <c r="J54" s="330">
        <v>27948</v>
      </c>
      <c r="K54" s="331">
        <v>164.3</v>
      </c>
      <c r="L54" s="332">
        <v>23360</v>
      </c>
      <c r="M54" s="333">
        <v>2.7</v>
      </c>
      <c r="N54" s="334">
        <v>161.6</v>
      </c>
    </row>
    <row r="55" spans="1:14">
      <c r="A55" s="250"/>
      <c r="B55" s="246"/>
      <c r="C55" s="246"/>
      <c r="D55" s="246"/>
      <c r="E55" s="246"/>
      <c r="F55" s="246"/>
      <c r="G55" s="312" t="s">
        <v>525</v>
      </c>
      <c r="H55" s="313"/>
      <c r="I55" s="321">
        <v>18309385</v>
      </c>
      <c r="J55" s="322">
        <v>48539</v>
      </c>
      <c r="K55" s="323">
        <v>22.7</v>
      </c>
      <c r="L55" s="324">
        <v>51613</v>
      </c>
      <c r="M55" s="325">
        <v>8.3000000000000007</v>
      </c>
      <c r="N55" s="326">
        <v>14.4</v>
      </c>
    </row>
    <row r="56" spans="1:14">
      <c r="A56" s="250"/>
      <c r="B56" s="246"/>
      <c r="C56" s="246"/>
      <c r="D56" s="246"/>
      <c r="E56" s="246"/>
      <c r="F56" s="246"/>
      <c r="G56" s="327"/>
      <c r="H56" s="328" t="s">
        <v>523</v>
      </c>
      <c r="I56" s="329">
        <v>6669303</v>
      </c>
      <c r="J56" s="330">
        <v>17681</v>
      </c>
      <c r="K56" s="331">
        <v>-36.700000000000003</v>
      </c>
      <c r="L56" s="332">
        <v>25872</v>
      </c>
      <c r="M56" s="333">
        <v>10.8</v>
      </c>
      <c r="N56" s="334">
        <v>-47.5</v>
      </c>
    </row>
    <row r="57" spans="1:14">
      <c r="A57" s="250"/>
      <c r="B57" s="246"/>
      <c r="C57" s="246"/>
      <c r="D57" s="246"/>
      <c r="E57" s="246"/>
      <c r="F57" s="246"/>
      <c r="G57" s="312" t="s">
        <v>526</v>
      </c>
      <c r="H57" s="313"/>
      <c r="I57" s="321">
        <v>16184924</v>
      </c>
      <c r="J57" s="322">
        <v>43129</v>
      </c>
      <c r="K57" s="323">
        <v>-11.1</v>
      </c>
      <c r="L57" s="324">
        <v>50880</v>
      </c>
      <c r="M57" s="325">
        <v>-1.4</v>
      </c>
      <c r="N57" s="326">
        <v>-9.6999999999999993</v>
      </c>
    </row>
    <row r="58" spans="1:14">
      <c r="A58" s="250"/>
      <c r="B58" s="246"/>
      <c r="C58" s="246"/>
      <c r="D58" s="246"/>
      <c r="E58" s="246"/>
      <c r="F58" s="246"/>
      <c r="G58" s="327"/>
      <c r="H58" s="328" t="s">
        <v>523</v>
      </c>
      <c r="I58" s="329">
        <v>5668599</v>
      </c>
      <c r="J58" s="330">
        <v>15105</v>
      </c>
      <c r="K58" s="331">
        <v>-14.6</v>
      </c>
      <c r="L58" s="332">
        <v>27819</v>
      </c>
      <c r="M58" s="333">
        <v>7.5</v>
      </c>
      <c r="N58" s="334">
        <v>-22.1</v>
      </c>
    </row>
    <row r="59" spans="1:14">
      <c r="A59" s="250"/>
      <c r="B59" s="246"/>
      <c r="C59" s="246"/>
      <c r="D59" s="246"/>
      <c r="E59" s="246"/>
      <c r="F59" s="246"/>
      <c r="G59" s="312" t="s">
        <v>527</v>
      </c>
      <c r="H59" s="313"/>
      <c r="I59" s="321">
        <v>15971580</v>
      </c>
      <c r="J59" s="322">
        <v>42811</v>
      </c>
      <c r="K59" s="323">
        <v>-0.7</v>
      </c>
      <c r="L59" s="324">
        <v>46395</v>
      </c>
      <c r="M59" s="325">
        <v>-8.8000000000000007</v>
      </c>
      <c r="N59" s="326">
        <v>8.1</v>
      </c>
    </row>
    <row r="60" spans="1:14">
      <c r="A60" s="250"/>
      <c r="B60" s="246"/>
      <c r="C60" s="246"/>
      <c r="D60" s="246"/>
      <c r="E60" s="246"/>
      <c r="F60" s="246"/>
      <c r="G60" s="327"/>
      <c r="H60" s="328" t="s">
        <v>523</v>
      </c>
      <c r="I60" s="335">
        <v>7632246</v>
      </c>
      <c r="J60" s="330">
        <v>20458</v>
      </c>
      <c r="K60" s="331">
        <v>35.4</v>
      </c>
      <c r="L60" s="332">
        <v>26304</v>
      </c>
      <c r="M60" s="333">
        <v>-5.4</v>
      </c>
      <c r="N60" s="334">
        <v>40.799999999999997</v>
      </c>
    </row>
    <row r="61" spans="1:14">
      <c r="A61" s="250"/>
      <c r="B61" s="246"/>
      <c r="C61" s="246"/>
      <c r="D61" s="246"/>
      <c r="E61" s="246"/>
      <c r="F61" s="246"/>
      <c r="G61" s="312" t="s">
        <v>528</v>
      </c>
      <c r="H61" s="336"/>
      <c r="I61" s="337">
        <v>14704989</v>
      </c>
      <c r="J61" s="338">
        <v>39057</v>
      </c>
      <c r="K61" s="339">
        <v>15.2</v>
      </c>
      <c r="L61" s="340">
        <v>47654</v>
      </c>
      <c r="M61" s="341">
        <v>1.5</v>
      </c>
      <c r="N61" s="326">
        <v>13.7</v>
      </c>
    </row>
    <row r="62" spans="1:14">
      <c r="A62" s="250"/>
      <c r="B62" s="246"/>
      <c r="C62" s="246"/>
      <c r="D62" s="246"/>
      <c r="E62" s="246"/>
      <c r="F62" s="246"/>
      <c r="G62" s="327"/>
      <c r="H62" s="328" t="s">
        <v>523</v>
      </c>
      <c r="I62" s="329">
        <v>6915698</v>
      </c>
      <c r="J62" s="330">
        <v>18354</v>
      </c>
      <c r="K62" s="331">
        <v>28.6</v>
      </c>
      <c r="L62" s="332">
        <v>25219</v>
      </c>
      <c r="M62" s="333">
        <v>2.2999999999999998</v>
      </c>
      <c r="N62" s="334">
        <v>26.3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Z44" sqref="Z4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R86" sqref="R8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2" t="s">
        <v>3</v>
      </c>
      <c r="D47" s="1172"/>
      <c r="E47" s="1173"/>
      <c r="F47" s="11">
        <v>11.52</v>
      </c>
      <c r="G47" s="12">
        <v>12.41</v>
      </c>
      <c r="H47" s="12">
        <v>12.68</v>
      </c>
      <c r="I47" s="12">
        <v>11.72</v>
      </c>
      <c r="J47" s="13">
        <v>19.149999999999999</v>
      </c>
    </row>
    <row r="48" spans="2:10" ht="57.75" customHeight="1">
      <c r="B48" s="14"/>
      <c r="C48" s="1174" t="s">
        <v>4</v>
      </c>
      <c r="D48" s="1174"/>
      <c r="E48" s="1175"/>
      <c r="F48" s="15">
        <v>0.67</v>
      </c>
      <c r="G48" s="16">
        <v>1.99</v>
      </c>
      <c r="H48" s="16">
        <v>0.56000000000000005</v>
      </c>
      <c r="I48" s="16">
        <v>0.72</v>
      </c>
      <c r="J48" s="17">
        <v>0.25</v>
      </c>
    </row>
    <row r="49" spans="2:10" ht="57.75" customHeight="1" thickBot="1">
      <c r="B49" s="18"/>
      <c r="C49" s="1176" t="s">
        <v>5</v>
      </c>
      <c r="D49" s="1176"/>
      <c r="E49" s="1177"/>
      <c r="F49" s="19">
        <v>0.55000000000000004</v>
      </c>
      <c r="G49" s="20">
        <v>2.2999999999999998</v>
      </c>
      <c r="H49" s="20" t="s">
        <v>535</v>
      </c>
      <c r="I49" s="20" t="s">
        <v>536</v>
      </c>
      <c r="J49" s="21">
        <v>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H30023</cp:lastModifiedBy>
  <cp:lastPrinted>2018-05-11T01:34:40Z</cp:lastPrinted>
  <dcterms:created xsi:type="dcterms:W3CDTF">2018-01-24T05:45:04Z</dcterms:created>
  <dcterms:modified xsi:type="dcterms:W3CDTF">2018-12-04T09:38:08Z</dcterms:modified>
</cp:coreProperties>
</file>