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-1(市町村)" sheetId="1" r:id="rId1"/>
  </sheets>
  <definedNames>
    <definedName name="_xlnm.Print_Area" localSheetId="0">'1-1(市町村)'!$A$1:$K$40</definedName>
  </definedNames>
  <calcPr fullCalcOnLoad="1"/>
</workbook>
</file>

<file path=xl/sharedStrings.xml><?xml version="1.0" encoding="utf-8"?>
<sst xmlns="http://schemas.openxmlformats.org/spreadsheetml/2006/main" count="53" uniqueCount="50">
  <si>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</si>
  <si>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</si>
  <si>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</si>
  <si>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</si>
  <si>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</si>
  <si>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</si>
  <si>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</si>
  <si>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</si>
  <si>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</si>
  <si>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職  員  数  の  増  減  状  況</t>
  </si>
  <si>
    <t>一般行政
部 門 計</t>
  </si>
  <si>
    <t>総 合 計</t>
  </si>
  <si>
    <t>一 般 行 政 部 門 計</t>
  </si>
  <si>
    <t>過去３年間職員の状況</t>
  </si>
  <si>
    <t>増減数</t>
  </si>
  <si>
    <t>増減率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</si>
  <si>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</si>
  <si>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</si>
  <si>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</si>
  <si>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</si>
  <si>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</si>
  <si>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</si>
  <si>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</si>
  <si>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</si>
  <si>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</si>
  <si>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</si>
  <si>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</si>
  <si>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</si>
  <si>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</si>
  <si>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</si>
  <si>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</si>
  <si>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</si>
  <si>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</si>
  <si>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</si>
  <si>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</si>
  <si>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</si>
  <si>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</si>
  <si>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市町村計</t>
  </si>
  <si>
    <t>第２　職員数関係</t>
  </si>
  <si>
    <t>増　減　数</t>
  </si>
  <si>
    <t>町村計</t>
  </si>
  <si>
    <t>市計</t>
  </si>
  <si>
    <t>　</t>
  </si>
  <si>
    <t>総　合　計</t>
  </si>
  <si>
    <t>平成26年</t>
  </si>
  <si>
    <t>平成27年</t>
  </si>
  <si>
    <t>平成28年職員数</t>
  </si>
  <si>
    <t>平成28年</t>
  </si>
  <si>
    <t>（各年４月１日現在　単位：人、％）</t>
  </si>
  <si>
    <t>　１-１　市町村別一般行政部門及び総合計職員数の状況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</si>
</sst>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;&quot;△ &quot;#,##0"/>
    <numFmt numFmtId="179" formatCode="#,##0_ "/>
    <numFmt numFmtId="180" formatCode="0;&quot;▲ &quot;0"/>
    <numFmt numFmtId="181" formatCode="0.0;&quot;▲ &quot;0.0"/>
    <numFmt numFmtId="182" formatCode="#,##0;&quot;▲ &quot;#,##0"/>
    <numFmt numFmtId="183" formatCode="#,##0.0;&quot;▲ &quot;#,##0.0"/>
    <numFmt numFmtId="184" formatCode="0.00;&quot;▲ &quot;0.00"/>
    <numFmt numFmtId="185" formatCode="0.0_ "/>
    <numFmt numFmtId="186" formatCode="#,##0_);[Red]\(#,##0\)"/>
    <numFmt numFmtId="187" formatCode="0.00_ "/>
    <numFmt numFmtId="188" formatCode="#,##0_ ;[Red]\-#,##0\ "/>
    <numFmt numFmtId="189" formatCode="0_);[Red]\(0\)"/>
    <numFmt numFmtId="190" formatCode="#,##0.00;&quot;▲ &quot;#,##0.00"/>
    <numFmt numFmtId="191" formatCode="&quot;△&quot;\ #,##0;&quot;▲&quot;\ #,##0"/>
    <numFmt numFmtId="192" formatCode="#,##0.0_ "/>
    <numFmt numFmtId="193" formatCode="0.0"/>
    <numFmt numFmtId="194" formatCode="0.00;&quot;△ &quot;0.00"/>
    <numFmt numFmtId="195" formatCode="0.0%"/>
    <numFmt numFmtId="196" formatCode="#,##0.00_ "/>
    <numFmt numFmtId="197" formatCode="0&quot;名&quot;"/>
    <numFmt numFmtId="198" formatCode=";;;"/>
    <numFmt numFmtId="199" formatCode="mmm\-yyyy"/>
    <numFmt numFmtId="200" formatCode="[&lt;=999]000;[&lt;=9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tt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tted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tted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tted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>
        <color indexed="8"/>
      </top>
      <bottom style="thin"/>
    </border>
    <border>
      <left>
        <color indexed="63"/>
      </left>
      <right style="thin"/>
      <top style="hair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tted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 horizontal="right"/>
      <protection/>
    </xf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182" fontId="7" fillId="0" borderId="10" xfId="0" applyNumberFormat="1" applyFont="1" applyFill="1" applyBorder="1" applyAlignment="1">
      <alignment vertical="center" shrinkToFit="1"/>
    </xf>
    <xf numFmtId="182" fontId="7" fillId="0" borderId="11" xfId="0" applyNumberFormat="1" applyFont="1" applyBorder="1" applyAlignment="1">
      <alignment vertical="center" shrinkToFit="1"/>
    </xf>
    <xf numFmtId="182" fontId="7" fillId="0" borderId="12" xfId="49" applyNumberFormat="1" applyFont="1" applyBorder="1" applyAlignment="1">
      <alignment vertical="center" shrinkToFit="1"/>
    </xf>
    <xf numFmtId="182" fontId="7" fillId="0" borderId="13" xfId="0" applyNumberFormat="1" applyFont="1" applyFill="1" applyBorder="1" applyAlignment="1">
      <alignment vertical="center" shrinkToFit="1"/>
    </xf>
    <xf numFmtId="182" fontId="7" fillId="0" borderId="14" xfId="0" applyNumberFormat="1" applyFont="1" applyBorder="1" applyAlignment="1">
      <alignment vertical="center" shrinkToFit="1"/>
    </xf>
    <xf numFmtId="182" fontId="7" fillId="0" borderId="15" xfId="0" applyNumberFormat="1" applyFont="1" applyBorder="1" applyAlignment="1">
      <alignment vertical="center" shrinkToFit="1"/>
    </xf>
    <xf numFmtId="0" fontId="7" fillId="0" borderId="16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distributed" vertical="center" shrinkToFit="1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7" fillId="0" borderId="19" xfId="0" applyFont="1" applyBorder="1" applyAlignment="1">
      <alignment horizontal="distributed" vertical="center" shrinkToFit="1"/>
    </xf>
    <xf numFmtId="0" fontId="7" fillId="0" borderId="22" xfId="0" applyFont="1" applyBorder="1" applyAlignment="1">
      <alignment horizontal="distributed" vertical="center"/>
    </xf>
    <xf numFmtId="0" fontId="7" fillId="33" borderId="23" xfId="0" applyFont="1" applyFill="1" applyBorder="1" applyAlignment="1">
      <alignment horizontal="center" vertical="center"/>
    </xf>
    <xf numFmtId="182" fontId="7" fillId="0" borderId="24" xfId="0" applyNumberFormat="1" applyFont="1" applyFill="1" applyBorder="1" applyAlignment="1">
      <alignment vertical="center"/>
    </xf>
    <xf numFmtId="182" fontId="7" fillId="0" borderId="25" xfId="0" applyNumberFormat="1" applyFont="1" applyFill="1" applyBorder="1" applyAlignment="1">
      <alignment vertical="center"/>
    </xf>
    <xf numFmtId="182" fontId="7" fillId="0" borderId="26" xfId="0" applyNumberFormat="1" applyFont="1" applyFill="1" applyBorder="1" applyAlignment="1">
      <alignment vertical="center"/>
    </xf>
    <xf numFmtId="182" fontId="7" fillId="0" borderId="27" xfId="0" applyNumberFormat="1" applyFont="1" applyFill="1" applyBorder="1" applyAlignment="1">
      <alignment vertical="center" shrinkToFit="1"/>
    </xf>
    <xf numFmtId="182" fontId="7" fillId="0" borderId="28" xfId="0" applyNumberFormat="1" applyFont="1" applyFill="1" applyBorder="1" applyAlignment="1">
      <alignment vertical="center" shrinkToFit="1"/>
    </xf>
    <xf numFmtId="182" fontId="7" fillId="0" borderId="25" xfId="0" applyNumberFormat="1" applyFont="1" applyFill="1" applyBorder="1" applyAlignment="1">
      <alignment vertical="center" shrinkToFit="1"/>
    </xf>
    <xf numFmtId="182" fontId="7" fillId="0" borderId="25" xfId="0" applyNumberFormat="1" applyFont="1" applyFill="1" applyBorder="1" applyAlignment="1">
      <alignment horizontal="right" vertical="center" shrinkToFit="1"/>
    </xf>
    <xf numFmtId="182" fontId="7" fillId="0" borderId="29" xfId="0" applyNumberFormat="1" applyFont="1" applyFill="1" applyBorder="1" applyAlignment="1">
      <alignment vertical="center" shrinkToFit="1"/>
    </xf>
    <xf numFmtId="182" fontId="7" fillId="0" borderId="30" xfId="0" applyNumberFormat="1" applyFont="1" applyFill="1" applyBorder="1" applyAlignment="1">
      <alignment vertical="center" shrinkToFit="1"/>
    </xf>
    <xf numFmtId="182" fontId="7" fillId="0" borderId="14" xfId="0" applyNumberFormat="1" applyFont="1" applyFill="1" applyBorder="1" applyAlignment="1">
      <alignment vertical="center" shrinkToFit="1"/>
    </xf>
    <xf numFmtId="182" fontId="7" fillId="0" borderId="31" xfId="0" applyNumberFormat="1" applyFont="1" applyFill="1" applyBorder="1" applyAlignment="1">
      <alignment vertical="center" shrinkToFit="1"/>
    </xf>
    <xf numFmtId="182" fontId="7" fillId="0" borderId="32" xfId="0" applyNumberFormat="1" applyFont="1" applyFill="1" applyBorder="1" applyAlignment="1">
      <alignment vertical="center" shrinkToFit="1"/>
    </xf>
    <xf numFmtId="182" fontId="7" fillId="0" borderId="15" xfId="0" applyNumberFormat="1" applyFont="1" applyFill="1" applyBorder="1" applyAlignment="1">
      <alignment vertical="center" shrinkToFit="1"/>
    </xf>
    <xf numFmtId="182" fontId="7" fillId="0" borderId="33" xfId="0" applyNumberFormat="1" applyFont="1" applyFill="1" applyBorder="1" applyAlignment="1">
      <alignment vertical="center"/>
    </xf>
    <xf numFmtId="182" fontId="7" fillId="0" borderId="34" xfId="0" applyNumberFormat="1" applyFont="1" applyFill="1" applyBorder="1" applyAlignment="1">
      <alignment vertical="center"/>
    </xf>
    <xf numFmtId="182" fontId="7" fillId="0" borderId="35" xfId="0" applyNumberFormat="1" applyFont="1" applyFill="1" applyBorder="1" applyAlignment="1">
      <alignment vertical="center"/>
    </xf>
    <xf numFmtId="182" fontId="7" fillId="0" borderId="36" xfId="0" applyNumberFormat="1" applyFont="1" applyFill="1" applyBorder="1" applyAlignment="1">
      <alignment vertical="center" shrinkToFit="1"/>
    </xf>
    <xf numFmtId="182" fontId="7" fillId="0" borderId="37" xfId="0" applyNumberFormat="1" applyFont="1" applyFill="1" applyBorder="1" applyAlignment="1">
      <alignment vertical="center" shrinkToFit="1"/>
    </xf>
    <xf numFmtId="182" fontId="7" fillId="0" borderId="34" xfId="0" applyNumberFormat="1" applyFont="1" applyFill="1" applyBorder="1" applyAlignment="1">
      <alignment vertical="center" shrinkToFit="1"/>
    </xf>
    <xf numFmtId="182" fontId="7" fillId="0" borderId="34" xfId="0" applyNumberFormat="1" applyFont="1" applyFill="1" applyBorder="1" applyAlignment="1">
      <alignment horizontal="right" vertical="center" shrinkToFit="1"/>
    </xf>
    <xf numFmtId="182" fontId="7" fillId="0" borderId="38" xfId="0" applyNumberFormat="1" applyFont="1" applyFill="1" applyBorder="1" applyAlignment="1">
      <alignment vertical="center" shrinkToFit="1"/>
    </xf>
    <xf numFmtId="182" fontId="7" fillId="0" borderId="39" xfId="0" applyNumberFormat="1" applyFont="1" applyFill="1" applyBorder="1" applyAlignment="1">
      <alignment vertical="center" shrinkToFit="1"/>
    </xf>
    <xf numFmtId="0" fontId="7" fillId="33" borderId="40" xfId="0" applyFont="1" applyFill="1" applyBorder="1" applyAlignment="1">
      <alignment horizontal="center" vertical="center"/>
    </xf>
    <xf numFmtId="190" fontId="7" fillId="0" borderId="41" xfId="0" applyNumberFormat="1" applyFont="1" applyFill="1" applyBorder="1" applyAlignment="1">
      <alignment vertical="center" shrinkToFit="1"/>
    </xf>
    <xf numFmtId="190" fontId="7" fillId="0" borderId="42" xfId="0" applyNumberFormat="1" applyFont="1" applyFill="1" applyBorder="1" applyAlignment="1">
      <alignment vertical="center" shrinkToFit="1"/>
    </xf>
    <xf numFmtId="190" fontId="7" fillId="0" borderId="43" xfId="0" applyNumberFormat="1" applyFont="1" applyFill="1" applyBorder="1" applyAlignment="1">
      <alignment vertical="center" shrinkToFit="1"/>
    </xf>
    <xf numFmtId="190" fontId="7" fillId="0" borderId="44" xfId="0" applyNumberFormat="1" applyFont="1" applyFill="1" applyBorder="1" applyAlignment="1">
      <alignment vertical="center" shrinkToFit="1"/>
    </xf>
    <xf numFmtId="190" fontId="7" fillId="0" borderId="45" xfId="0" applyNumberFormat="1" applyFont="1" applyFill="1" applyBorder="1" applyAlignment="1">
      <alignment vertical="center" shrinkToFit="1"/>
    </xf>
    <xf numFmtId="190" fontId="7" fillId="0" borderId="42" xfId="0" applyNumberFormat="1" applyFont="1" applyFill="1" applyBorder="1" applyAlignment="1">
      <alignment horizontal="right" vertical="center" shrinkToFit="1"/>
    </xf>
    <xf numFmtId="190" fontId="7" fillId="0" borderId="46" xfId="0" applyNumberFormat="1" applyFont="1" applyFill="1" applyBorder="1" applyAlignment="1">
      <alignment vertical="center" shrinkToFit="1"/>
    </xf>
    <xf numFmtId="190" fontId="7" fillId="0" borderId="47" xfId="0" applyNumberFormat="1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182" fontId="7" fillId="0" borderId="48" xfId="0" applyNumberFormat="1" applyFont="1" applyFill="1" applyBorder="1" applyAlignment="1">
      <alignment vertical="center"/>
    </xf>
    <xf numFmtId="182" fontId="7" fillId="0" borderId="49" xfId="0" applyNumberFormat="1" applyFont="1" applyFill="1" applyBorder="1" applyAlignment="1">
      <alignment vertical="center"/>
    </xf>
    <xf numFmtId="182" fontId="7" fillId="0" borderId="50" xfId="0" applyNumberFormat="1" applyFont="1" applyFill="1" applyBorder="1" applyAlignment="1">
      <alignment vertical="center"/>
    </xf>
    <xf numFmtId="182" fontId="7" fillId="0" borderId="51" xfId="0" applyNumberFormat="1" applyFont="1" applyFill="1" applyBorder="1" applyAlignment="1">
      <alignment vertical="center" shrinkToFit="1"/>
    </xf>
    <xf numFmtId="182" fontId="7" fillId="0" borderId="11" xfId="49" applyNumberFormat="1" applyFont="1" applyFill="1" applyBorder="1" applyAlignment="1">
      <alignment vertical="center" shrinkToFit="1"/>
    </xf>
    <xf numFmtId="0" fontId="7" fillId="33" borderId="52" xfId="0" applyFont="1" applyFill="1" applyBorder="1" applyAlignment="1">
      <alignment horizontal="center" vertical="center" shrinkToFit="1"/>
    </xf>
    <xf numFmtId="0" fontId="7" fillId="33" borderId="53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182" fontId="7" fillId="0" borderId="54" xfId="0" applyNumberFormat="1" applyFont="1" applyFill="1" applyBorder="1" applyAlignment="1">
      <alignment vertical="center" shrinkToFit="1"/>
    </xf>
    <xf numFmtId="182" fontId="7" fillId="0" borderId="55" xfId="0" applyNumberFormat="1" applyFont="1" applyFill="1" applyBorder="1" applyAlignment="1">
      <alignment vertical="center" shrinkToFit="1"/>
    </xf>
    <xf numFmtId="182" fontId="7" fillId="0" borderId="56" xfId="0" applyNumberFormat="1" applyFont="1" applyFill="1" applyBorder="1" applyAlignment="1">
      <alignment vertical="center" shrinkToFit="1"/>
    </xf>
    <xf numFmtId="182" fontId="7" fillId="0" borderId="51" xfId="0" applyNumberFormat="1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vertical="center"/>
    </xf>
    <xf numFmtId="182" fontId="7" fillId="0" borderId="54" xfId="0" applyNumberFormat="1" applyFont="1" applyFill="1" applyBorder="1" applyAlignment="1">
      <alignment vertical="center"/>
    </xf>
    <xf numFmtId="182" fontId="7" fillId="0" borderId="13" xfId="0" applyNumberFormat="1" applyFont="1" applyFill="1" applyBorder="1" applyAlignment="1">
      <alignment horizontal="right" vertical="center" shrinkToFit="1"/>
    </xf>
    <xf numFmtId="182" fontId="7" fillId="0" borderId="57" xfId="0" applyNumberFormat="1" applyFont="1" applyFill="1" applyBorder="1" applyAlignment="1">
      <alignment vertical="center" shrinkToFit="1"/>
    </xf>
    <xf numFmtId="182" fontId="7" fillId="0" borderId="58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82" fontId="7" fillId="0" borderId="59" xfId="0" applyNumberFormat="1" applyFont="1" applyFill="1" applyBorder="1" applyAlignment="1">
      <alignment vertical="center" shrinkToFit="1"/>
    </xf>
    <xf numFmtId="182" fontId="7" fillId="0" borderId="60" xfId="0" applyNumberFormat="1" applyFont="1" applyFill="1" applyBorder="1" applyAlignment="1">
      <alignment vertical="center" shrinkToFit="1"/>
    </xf>
    <xf numFmtId="0" fontId="7" fillId="33" borderId="61" xfId="0" applyFont="1" applyFill="1" applyBorder="1" applyAlignment="1">
      <alignment horizontal="center" vertical="center" shrinkToFit="1"/>
    </xf>
    <xf numFmtId="182" fontId="7" fillId="0" borderId="62" xfId="0" applyNumberFormat="1" applyFont="1" applyFill="1" applyBorder="1" applyAlignment="1">
      <alignment vertical="center"/>
    </xf>
    <xf numFmtId="182" fontId="7" fillId="0" borderId="63" xfId="0" applyNumberFormat="1" applyFont="1" applyFill="1" applyBorder="1" applyAlignment="1">
      <alignment vertical="center"/>
    </xf>
    <xf numFmtId="182" fontId="7" fillId="0" borderId="64" xfId="0" applyNumberFormat="1" applyFont="1" applyFill="1" applyBorder="1" applyAlignment="1">
      <alignment vertical="center"/>
    </xf>
    <xf numFmtId="182" fontId="7" fillId="0" borderId="65" xfId="0" applyNumberFormat="1" applyFont="1" applyFill="1" applyBorder="1" applyAlignment="1">
      <alignment vertical="center" shrinkToFit="1"/>
    </xf>
    <xf numFmtId="182" fontId="7" fillId="0" borderId="63" xfId="0" applyNumberFormat="1" applyFont="1" applyFill="1" applyBorder="1" applyAlignment="1">
      <alignment vertical="center" shrinkToFit="1"/>
    </xf>
    <xf numFmtId="182" fontId="7" fillId="0" borderId="66" xfId="0" applyNumberFormat="1" applyFont="1" applyFill="1" applyBorder="1" applyAlignment="1">
      <alignment vertical="center" shrinkToFit="1"/>
    </xf>
    <xf numFmtId="182" fontId="7" fillId="0" borderId="67" xfId="0" applyNumberFormat="1" applyFont="1" applyFill="1" applyBorder="1" applyAlignment="1">
      <alignment vertical="center" shrinkToFi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33" borderId="68" xfId="0" applyFont="1" applyFill="1" applyBorder="1" applyAlignment="1">
      <alignment horizontal="center"/>
    </xf>
    <xf numFmtId="0" fontId="7" fillId="33" borderId="69" xfId="0" applyFont="1" applyFill="1" applyBorder="1" applyAlignment="1">
      <alignment horizontal="center"/>
    </xf>
    <xf numFmtId="0" fontId="7" fillId="33" borderId="70" xfId="0" applyFont="1" applyFill="1" applyBorder="1" applyAlignment="1">
      <alignment horizontal="center" vertical="center" shrinkToFit="1"/>
    </xf>
    <xf numFmtId="0" fontId="7" fillId="33" borderId="71" xfId="0" applyFont="1" applyFill="1" applyBorder="1" applyAlignment="1">
      <alignment horizontal="center" vertical="center" shrinkToFit="1"/>
    </xf>
    <xf numFmtId="0" fontId="7" fillId="33" borderId="72" xfId="0" applyFont="1" applyFill="1" applyBorder="1" applyAlignment="1">
      <alignment horizontal="center" vertical="center" shrinkToFit="1"/>
    </xf>
    <xf numFmtId="182" fontId="11" fillId="33" borderId="73" xfId="61" applyNumberFormat="1" applyFont="1" applyFill="1" applyBorder="1" applyAlignment="1" applyProtection="1">
      <alignment horizontal="center" vertical="center"/>
      <protection/>
    </xf>
    <xf numFmtId="182" fontId="11" fillId="33" borderId="74" xfId="61" applyNumberFormat="1" applyFont="1" applyFill="1" applyBorder="1" applyAlignment="1" applyProtection="1">
      <alignment horizontal="center" vertical="center"/>
      <protection/>
    </xf>
    <xf numFmtId="182" fontId="11" fillId="33" borderId="75" xfId="61" applyNumberFormat="1" applyFont="1" applyFill="1" applyBorder="1" applyAlignment="1" applyProtection="1">
      <alignment horizontal="center" vertical="center"/>
      <protection/>
    </xf>
    <xf numFmtId="182" fontId="11" fillId="33" borderId="76" xfId="61" applyNumberFormat="1" applyFont="1" applyFill="1" applyBorder="1" applyAlignment="1" applyProtection="1">
      <alignment horizontal="center" vertical="center"/>
      <protection/>
    </xf>
    <xf numFmtId="182" fontId="11" fillId="33" borderId="77" xfId="61" applyNumberFormat="1" applyFont="1" applyFill="1" applyBorder="1" applyAlignment="1" applyProtection="1">
      <alignment horizontal="center" vertical="center"/>
      <protection/>
    </xf>
    <xf numFmtId="182" fontId="11" fillId="33" borderId="78" xfId="61" applyNumberFormat="1" applyFont="1" applyFill="1" applyBorder="1" applyAlignment="1" applyProtection="1">
      <alignment horizontal="center" vertical="center"/>
      <protection/>
    </xf>
    <xf numFmtId="0" fontId="7" fillId="33" borderId="79" xfId="0" applyFont="1" applyFill="1" applyBorder="1" applyAlignment="1">
      <alignment horizontal="center" vertical="center" shrinkToFit="1"/>
    </xf>
    <xf numFmtId="0" fontId="7" fillId="33" borderId="80" xfId="0" applyFont="1" applyFill="1" applyBorder="1" applyAlignment="1">
      <alignment horizontal="center" vertical="center" shrinkToFit="1"/>
    </xf>
    <xf numFmtId="0" fontId="7" fillId="33" borderId="80" xfId="0" applyFont="1" applyFill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/>
    </xf>
    <xf numFmtId="0" fontId="7" fillId="33" borderId="82" xfId="0" applyFont="1" applyFill="1" applyBorder="1" applyAlignment="1">
      <alignment horizontal="left" wrapText="1"/>
    </xf>
    <xf numFmtId="0" fontId="7" fillId="33" borderId="83" xfId="0" applyFont="1" applyFill="1" applyBorder="1" applyAlignment="1">
      <alignment/>
    </xf>
    <xf numFmtId="0" fontId="7" fillId="33" borderId="84" xfId="0" applyFont="1" applyFill="1" applyBorder="1" applyAlignment="1">
      <alignment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68" xfId="0" applyFont="1" applyFill="1" applyBorder="1" applyAlignment="1">
      <alignment horizontal="center" vertical="center" shrinkToFit="1"/>
    </xf>
    <xf numFmtId="0" fontId="7" fillId="33" borderId="85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①第２　職員数関係【梶浦済】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tabSelected="1" view="pageBreakPreview" zoomScale="120" zoomScaleSheetLayoutView="120" zoomScalePageLayoutView="0" workbookViewId="0" topLeftCell="A1">
      <selection activeCell="L38" sqref="L38"/>
    </sheetView>
  </sheetViews>
  <sheetFormatPr defaultColWidth="9.00390625" defaultRowHeight="13.5"/>
  <cols>
    <col min="1" max="1" width="16.125" style="1" customWidth="1"/>
    <col min="2" max="3" width="7.00390625" style="1" customWidth="1"/>
    <col min="4" max="6" width="5.875" style="1" customWidth="1"/>
    <col min="7" max="8" width="6.875" style="1" customWidth="1"/>
    <col min="9" max="11" width="5.875" style="1" customWidth="1"/>
    <col min="12" max="16384" width="9.00390625" style="1" customWidth="1"/>
  </cols>
  <sheetData>
    <row r="1" ht="18" customHeight="1">
      <c r="A1" s="52" t="s">
        <v>38</v>
      </c>
    </row>
    <row r="2" ht="13.5">
      <c r="A2" s="5" t="s">
        <v>49</v>
      </c>
    </row>
    <row r="3" spans="7:8" ht="14.25" thickBot="1">
      <c r="G3" s="82"/>
      <c r="H3" s="82" t="s">
        <v>48</v>
      </c>
    </row>
    <row r="4" spans="1:11" s="2" customFormat="1" ht="17.25" customHeight="1">
      <c r="A4" s="99"/>
      <c r="B4" s="95" t="s">
        <v>46</v>
      </c>
      <c r="C4" s="96"/>
      <c r="D4" s="97" t="s">
        <v>9</v>
      </c>
      <c r="E4" s="97"/>
      <c r="F4" s="97"/>
      <c r="G4" s="97"/>
      <c r="H4" s="97"/>
      <c r="I4" s="97"/>
      <c r="J4" s="97"/>
      <c r="K4" s="98"/>
    </row>
    <row r="5" spans="1:11" s="2" customFormat="1" ht="14.25" customHeight="1">
      <c r="A5" s="100"/>
      <c r="B5" s="104" t="s">
        <v>10</v>
      </c>
      <c r="C5" s="106" t="s">
        <v>11</v>
      </c>
      <c r="D5" s="86" t="s">
        <v>12</v>
      </c>
      <c r="E5" s="86"/>
      <c r="F5" s="87"/>
      <c r="G5" s="84"/>
      <c r="H5" s="85"/>
      <c r="I5" s="89" t="s">
        <v>43</v>
      </c>
      <c r="J5" s="90"/>
      <c r="K5" s="91"/>
    </row>
    <row r="6" spans="1:11" s="2" customFormat="1" ht="10.5" customHeight="1">
      <c r="A6" s="100"/>
      <c r="B6" s="105"/>
      <c r="C6" s="107"/>
      <c r="D6" s="88"/>
      <c r="E6" s="88"/>
      <c r="F6" s="88"/>
      <c r="G6" s="102" t="s">
        <v>13</v>
      </c>
      <c r="H6" s="103"/>
      <c r="I6" s="92" t="s">
        <v>39</v>
      </c>
      <c r="J6" s="93"/>
      <c r="K6" s="94"/>
    </row>
    <row r="7" spans="1:12" s="2" customFormat="1" ht="18" customHeight="1">
      <c r="A7" s="101"/>
      <c r="B7" s="105"/>
      <c r="C7" s="107"/>
      <c r="D7" s="58" t="s">
        <v>44</v>
      </c>
      <c r="E7" s="58" t="s">
        <v>45</v>
      </c>
      <c r="F7" s="58" t="s">
        <v>47</v>
      </c>
      <c r="G7" s="20" t="s">
        <v>14</v>
      </c>
      <c r="H7" s="43" t="s">
        <v>15</v>
      </c>
      <c r="I7" s="59" t="s">
        <v>44</v>
      </c>
      <c r="J7" s="59" t="s">
        <v>45</v>
      </c>
      <c r="K7" s="74" t="s">
        <v>47</v>
      </c>
      <c r="L7" s="70"/>
    </row>
    <row r="8" spans="1:12" ht="19.5" customHeight="1">
      <c r="A8" s="12" t="s">
        <v>0</v>
      </c>
      <c r="B8" s="56">
        <v>1823</v>
      </c>
      <c r="C8" s="62">
        <v>2940</v>
      </c>
      <c r="D8" s="34">
        <v>51</v>
      </c>
      <c r="E8" s="53">
        <v>37</v>
      </c>
      <c r="F8" s="64">
        <v>-46</v>
      </c>
      <c r="G8" s="21">
        <f aca="true" t="shared" si="0" ref="G8:G16">SUM(D8:F8)</f>
        <v>42</v>
      </c>
      <c r="H8" s="44">
        <f aca="true" t="shared" si="1" ref="H8:H13">ROUND((G8/(B8-G8))*100,2)</f>
        <v>2.36</v>
      </c>
      <c r="I8" s="34">
        <v>24</v>
      </c>
      <c r="J8" s="34">
        <v>7</v>
      </c>
      <c r="K8" s="75">
        <v>-51</v>
      </c>
      <c r="L8" s="60"/>
    </row>
    <row r="9" spans="1:12" ht="19.5" customHeight="1">
      <c r="A9" s="13" t="s">
        <v>1</v>
      </c>
      <c r="B9" s="9">
        <v>278</v>
      </c>
      <c r="C9" s="6">
        <v>709</v>
      </c>
      <c r="D9" s="35">
        <v>-4</v>
      </c>
      <c r="E9" s="54">
        <v>-1</v>
      </c>
      <c r="F9" s="65">
        <v>-16</v>
      </c>
      <c r="G9" s="22">
        <f t="shared" si="0"/>
        <v>-21</v>
      </c>
      <c r="H9" s="45">
        <f t="shared" si="1"/>
        <v>-7.02</v>
      </c>
      <c r="I9" s="35">
        <v>0</v>
      </c>
      <c r="J9" s="35">
        <v>2</v>
      </c>
      <c r="K9" s="76">
        <v>-8</v>
      </c>
      <c r="L9" s="60"/>
    </row>
    <row r="10" spans="1:12" ht="19.5" customHeight="1">
      <c r="A10" s="13" t="s">
        <v>2</v>
      </c>
      <c r="B10" s="9">
        <v>362</v>
      </c>
      <c r="C10" s="6">
        <v>894</v>
      </c>
      <c r="D10" s="35">
        <v>-12</v>
      </c>
      <c r="E10" s="54">
        <v>-17</v>
      </c>
      <c r="F10" s="65">
        <v>-8</v>
      </c>
      <c r="G10" s="22">
        <f t="shared" si="0"/>
        <v>-37</v>
      </c>
      <c r="H10" s="45">
        <f t="shared" si="1"/>
        <v>-9.27</v>
      </c>
      <c r="I10" s="35">
        <v>-9</v>
      </c>
      <c r="J10" s="35">
        <v>3</v>
      </c>
      <c r="K10" s="76">
        <v>4</v>
      </c>
      <c r="L10" s="60"/>
    </row>
    <row r="11" spans="1:12" ht="19.5" customHeight="1">
      <c r="A11" s="13" t="s">
        <v>3</v>
      </c>
      <c r="B11" s="9">
        <v>189</v>
      </c>
      <c r="C11" s="6">
        <v>440</v>
      </c>
      <c r="D11" s="35">
        <v>-4</v>
      </c>
      <c r="E11" s="54">
        <v>-8</v>
      </c>
      <c r="F11" s="65">
        <v>7</v>
      </c>
      <c r="G11" s="22">
        <f t="shared" si="0"/>
        <v>-5</v>
      </c>
      <c r="H11" s="45">
        <f>ROUND((G11/(B11-G11))*100,2)</f>
        <v>-2.58</v>
      </c>
      <c r="I11" s="35">
        <v>-19</v>
      </c>
      <c r="J11" s="35">
        <v>-24</v>
      </c>
      <c r="K11" s="76">
        <v>28</v>
      </c>
      <c r="L11" s="60"/>
    </row>
    <row r="12" spans="1:12" ht="19.5" customHeight="1">
      <c r="A12" s="13" t="s">
        <v>4</v>
      </c>
      <c r="B12" s="9">
        <v>193</v>
      </c>
      <c r="C12" s="6">
        <v>324</v>
      </c>
      <c r="D12" s="35">
        <v>1</v>
      </c>
      <c r="E12" s="54">
        <v>-8</v>
      </c>
      <c r="F12" s="65">
        <v>8</v>
      </c>
      <c r="G12" s="22">
        <f t="shared" si="0"/>
        <v>1</v>
      </c>
      <c r="H12" s="45">
        <f t="shared" si="1"/>
        <v>0.52</v>
      </c>
      <c r="I12" s="35">
        <v>1</v>
      </c>
      <c r="J12" s="35">
        <v>-10</v>
      </c>
      <c r="K12" s="76">
        <v>8</v>
      </c>
      <c r="L12" s="60"/>
    </row>
    <row r="13" spans="1:12" ht="19.5" customHeight="1">
      <c r="A13" s="13" t="s">
        <v>5</v>
      </c>
      <c r="B13" s="9">
        <v>537</v>
      </c>
      <c r="C13" s="6">
        <v>853</v>
      </c>
      <c r="D13" s="35">
        <v>-15</v>
      </c>
      <c r="E13" s="54">
        <v>-8</v>
      </c>
      <c r="F13" s="65">
        <v>8</v>
      </c>
      <c r="G13" s="22">
        <f t="shared" si="0"/>
        <v>-15</v>
      </c>
      <c r="H13" s="45">
        <f t="shared" si="1"/>
        <v>-2.72</v>
      </c>
      <c r="I13" s="35">
        <v>-16</v>
      </c>
      <c r="J13" s="35">
        <v>-13</v>
      </c>
      <c r="K13" s="76">
        <v>4</v>
      </c>
      <c r="L13" s="60"/>
    </row>
    <row r="14" spans="1:12" ht="19.5" customHeight="1">
      <c r="A14" s="13" t="s">
        <v>6</v>
      </c>
      <c r="B14" s="9">
        <v>206</v>
      </c>
      <c r="C14" s="6">
        <v>632</v>
      </c>
      <c r="D14" s="35">
        <v>-10</v>
      </c>
      <c r="E14" s="54">
        <v>-3</v>
      </c>
      <c r="F14" s="65">
        <v>0</v>
      </c>
      <c r="G14" s="22">
        <f t="shared" si="0"/>
        <v>-13</v>
      </c>
      <c r="H14" s="45">
        <f aca="true" t="shared" si="2" ref="H14:H24">ROUND((G14/(B14-G14))*100,2)</f>
        <v>-5.94</v>
      </c>
      <c r="I14" s="35">
        <v>-7</v>
      </c>
      <c r="J14" s="35">
        <v>-5</v>
      </c>
      <c r="K14" s="76">
        <v>1</v>
      </c>
      <c r="L14" s="60"/>
    </row>
    <row r="15" spans="1:12" ht="19.5" customHeight="1">
      <c r="A15" s="13" t="s">
        <v>7</v>
      </c>
      <c r="B15" s="9">
        <v>426</v>
      </c>
      <c r="C15" s="6">
        <v>547</v>
      </c>
      <c r="D15" s="35">
        <v>-13</v>
      </c>
      <c r="E15" s="54">
        <v>-10</v>
      </c>
      <c r="F15" s="65">
        <v>-21</v>
      </c>
      <c r="G15" s="22">
        <f t="shared" si="0"/>
        <v>-44</v>
      </c>
      <c r="H15" s="45">
        <f t="shared" si="2"/>
        <v>-9.36</v>
      </c>
      <c r="I15" s="35">
        <v>-13</v>
      </c>
      <c r="J15" s="35">
        <v>-17</v>
      </c>
      <c r="K15" s="76">
        <v>-21</v>
      </c>
      <c r="L15" s="60"/>
    </row>
    <row r="16" spans="1:12" ht="19.5" customHeight="1" thickBot="1">
      <c r="A16" s="14" t="s">
        <v>8</v>
      </c>
      <c r="B16" s="61">
        <v>230</v>
      </c>
      <c r="C16" s="63">
        <v>322</v>
      </c>
      <c r="D16" s="36">
        <v>-2</v>
      </c>
      <c r="E16" s="55">
        <v>-5</v>
      </c>
      <c r="F16" s="66">
        <v>0</v>
      </c>
      <c r="G16" s="23">
        <f t="shared" si="0"/>
        <v>-7</v>
      </c>
      <c r="H16" s="46">
        <f t="shared" si="2"/>
        <v>-2.95</v>
      </c>
      <c r="I16" s="36">
        <v>1</v>
      </c>
      <c r="J16" s="36">
        <v>-7</v>
      </c>
      <c r="K16" s="77">
        <v>5</v>
      </c>
      <c r="L16" s="60"/>
    </row>
    <row r="17" spans="1:12" ht="19.5" customHeight="1" thickBot="1">
      <c r="A17" s="15" t="s">
        <v>41</v>
      </c>
      <c r="B17" s="30">
        <f>SUM(B8:B16)</f>
        <v>4244</v>
      </c>
      <c r="C17" s="57">
        <f>SUM(C8:C16)</f>
        <v>7661</v>
      </c>
      <c r="D17" s="24">
        <f>D8+D9+D10+D11+D12+D13+D14+D15+D16</f>
        <v>-8</v>
      </c>
      <c r="E17" s="37">
        <f>E8+E9+E10+E11+E12+E13+E14+E15+E16</f>
        <v>-23</v>
      </c>
      <c r="F17" s="30">
        <f>F8+F9+F10+F11+F12+F13+F14+F15+F16</f>
        <v>-68</v>
      </c>
      <c r="G17" s="24">
        <f>G8+G9+G10+G11+G12+G13+G14+G15+G16</f>
        <v>-99</v>
      </c>
      <c r="H17" s="47">
        <f t="shared" si="2"/>
        <v>-2.28</v>
      </c>
      <c r="I17" s="24">
        <f>I8+I9+I10+I11+I12+I13+I14+I15+I16</f>
        <v>-38</v>
      </c>
      <c r="J17" s="72">
        <f>J8+J9+J10+J11+J12+J13+J14+J15+J16</f>
        <v>-64</v>
      </c>
      <c r="K17" s="73">
        <f>K8+K9+K10+K11+K12+K13+K14+K15+K16</f>
        <v>-30</v>
      </c>
      <c r="L17" s="60"/>
    </row>
    <row r="18" spans="1:12" ht="19.5" customHeight="1">
      <c r="A18" s="16" t="s">
        <v>16</v>
      </c>
      <c r="B18" s="31">
        <v>106</v>
      </c>
      <c r="C18" s="68">
        <v>187</v>
      </c>
      <c r="D18" s="25">
        <v>-8</v>
      </c>
      <c r="E18" s="38">
        <v>-3</v>
      </c>
      <c r="F18" s="31">
        <v>-5</v>
      </c>
      <c r="G18" s="25">
        <f aca="true" t="shared" si="3" ref="G18:G24">D18+E18+F18</f>
        <v>-16</v>
      </c>
      <c r="H18" s="48">
        <f t="shared" si="2"/>
        <v>-13.11</v>
      </c>
      <c r="I18" s="38">
        <v>-9</v>
      </c>
      <c r="J18" s="38">
        <v>-4</v>
      </c>
      <c r="K18" s="78">
        <v>-10</v>
      </c>
      <c r="L18" s="60"/>
    </row>
    <row r="19" spans="1:12" ht="19.5" customHeight="1">
      <c r="A19" s="13" t="s">
        <v>17</v>
      </c>
      <c r="B19" s="9">
        <v>153</v>
      </c>
      <c r="C19" s="6">
        <v>201</v>
      </c>
      <c r="D19" s="26">
        <v>-4</v>
      </c>
      <c r="E19" s="39">
        <v>-1</v>
      </c>
      <c r="F19" s="9">
        <v>-8</v>
      </c>
      <c r="G19" s="26">
        <f t="shared" si="3"/>
        <v>-13</v>
      </c>
      <c r="H19" s="45">
        <f t="shared" si="2"/>
        <v>-7.83</v>
      </c>
      <c r="I19" s="39">
        <v>-8</v>
      </c>
      <c r="J19" s="39">
        <v>-4</v>
      </c>
      <c r="K19" s="79">
        <v>-13</v>
      </c>
      <c r="L19" s="60"/>
    </row>
    <row r="20" spans="1:12" ht="19.5" customHeight="1">
      <c r="A20" s="13" t="s">
        <v>18</v>
      </c>
      <c r="B20" s="9">
        <v>64</v>
      </c>
      <c r="C20" s="6">
        <v>88</v>
      </c>
      <c r="D20" s="26">
        <v>-1</v>
      </c>
      <c r="E20" s="39">
        <v>1</v>
      </c>
      <c r="F20" s="9">
        <v>3</v>
      </c>
      <c r="G20" s="26">
        <f t="shared" si="3"/>
        <v>3</v>
      </c>
      <c r="H20" s="45">
        <f t="shared" si="2"/>
        <v>4.92</v>
      </c>
      <c r="I20" s="39">
        <v>0</v>
      </c>
      <c r="J20" s="39">
        <v>-1</v>
      </c>
      <c r="K20" s="79">
        <v>1</v>
      </c>
      <c r="L20" s="60"/>
    </row>
    <row r="21" spans="1:12" ht="19.5" customHeight="1">
      <c r="A21" s="13" t="s">
        <v>19</v>
      </c>
      <c r="B21" s="9">
        <v>73</v>
      </c>
      <c r="C21" s="6">
        <v>143</v>
      </c>
      <c r="D21" s="26">
        <v>-4</v>
      </c>
      <c r="E21" s="39">
        <v>5</v>
      </c>
      <c r="F21" s="9">
        <v>4</v>
      </c>
      <c r="G21" s="26">
        <f t="shared" si="3"/>
        <v>5</v>
      </c>
      <c r="H21" s="45">
        <f t="shared" si="2"/>
        <v>7.35</v>
      </c>
      <c r="I21" s="39">
        <v>-2</v>
      </c>
      <c r="J21" s="39">
        <v>5</v>
      </c>
      <c r="K21" s="79">
        <v>8</v>
      </c>
      <c r="L21" s="60"/>
    </row>
    <row r="22" spans="1:12" ht="19.5" customHeight="1">
      <c r="A22" s="13" t="s">
        <v>20</v>
      </c>
      <c r="B22" s="9">
        <v>103</v>
      </c>
      <c r="C22" s="6">
        <v>135</v>
      </c>
      <c r="D22" s="26">
        <v>-6</v>
      </c>
      <c r="E22" s="39">
        <v>-6</v>
      </c>
      <c r="F22" s="9">
        <v>3</v>
      </c>
      <c r="G22" s="26">
        <f t="shared" si="3"/>
        <v>-9</v>
      </c>
      <c r="H22" s="45">
        <f t="shared" si="2"/>
        <v>-8.04</v>
      </c>
      <c r="I22" s="39">
        <v>-7</v>
      </c>
      <c r="J22" s="39">
        <v>-7</v>
      </c>
      <c r="K22" s="79">
        <v>3</v>
      </c>
      <c r="L22" s="60"/>
    </row>
    <row r="23" spans="1:12" ht="19.5" customHeight="1">
      <c r="A23" s="13" t="s">
        <v>21</v>
      </c>
      <c r="B23" s="9">
        <v>74</v>
      </c>
      <c r="C23" s="6">
        <v>94</v>
      </c>
      <c r="D23" s="26">
        <v>-1</v>
      </c>
      <c r="E23" s="39">
        <v>7</v>
      </c>
      <c r="F23" s="9">
        <v>1</v>
      </c>
      <c r="G23" s="26">
        <f t="shared" si="3"/>
        <v>7</v>
      </c>
      <c r="H23" s="45">
        <f t="shared" si="2"/>
        <v>10.45</v>
      </c>
      <c r="I23" s="39">
        <v>-1</v>
      </c>
      <c r="J23" s="39">
        <v>5</v>
      </c>
      <c r="K23" s="79">
        <v>1</v>
      </c>
      <c r="L23" s="60"/>
    </row>
    <row r="24" spans="1:12" ht="19.5" customHeight="1">
      <c r="A24" s="13" t="s">
        <v>22</v>
      </c>
      <c r="B24" s="9">
        <v>213</v>
      </c>
      <c r="C24" s="6">
        <v>369</v>
      </c>
      <c r="D24" s="26">
        <v>-2</v>
      </c>
      <c r="E24" s="39">
        <v>-3</v>
      </c>
      <c r="F24" s="9">
        <v>-5</v>
      </c>
      <c r="G24" s="26">
        <f t="shared" si="3"/>
        <v>-10</v>
      </c>
      <c r="H24" s="45">
        <f t="shared" si="2"/>
        <v>-4.48</v>
      </c>
      <c r="I24" s="39">
        <v>1</v>
      </c>
      <c r="J24" s="39">
        <v>-4</v>
      </c>
      <c r="K24" s="79">
        <v>-5</v>
      </c>
      <c r="L24" s="60"/>
    </row>
    <row r="25" spans="1:12" ht="19.5" customHeight="1">
      <c r="A25" s="13" t="s">
        <v>23</v>
      </c>
      <c r="B25" s="9">
        <v>64</v>
      </c>
      <c r="C25" s="6">
        <v>91</v>
      </c>
      <c r="D25" s="26">
        <v>0</v>
      </c>
      <c r="E25" s="39">
        <v>3</v>
      </c>
      <c r="F25" s="9">
        <v>3</v>
      </c>
      <c r="G25" s="26">
        <f aca="true" t="shared" si="4" ref="G25:G30">D25+E25+F25</f>
        <v>6</v>
      </c>
      <c r="H25" s="45">
        <f aca="true" t="shared" si="5" ref="H25:H30">ROUND((G25/(B25-G25))*100,2)</f>
        <v>10.34</v>
      </c>
      <c r="I25" s="39">
        <v>-2</v>
      </c>
      <c r="J25" s="39">
        <v>1</v>
      </c>
      <c r="K25" s="79">
        <v>2</v>
      </c>
      <c r="L25" s="60"/>
    </row>
    <row r="26" spans="1:12" ht="19.5" customHeight="1">
      <c r="A26" s="13" t="s">
        <v>24</v>
      </c>
      <c r="B26" s="9">
        <v>63</v>
      </c>
      <c r="C26" s="6">
        <v>89</v>
      </c>
      <c r="D26" s="26">
        <v>0</v>
      </c>
      <c r="E26" s="39">
        <v>-2</v>
      </c>
      <c r="F26" s="9">
        <v>2</v>
      </c>
      <c r="G26" s="26">
        <f t="shared" si="4"/>
        <v>0</v>
      </c>
      <c r="H26" s="45">
        <f t="shared" si="5"/>
        <v>0</v>
      </c>
      <c r="I26" s="39">
        <v>1</v>
      </c>
      <c r="J26" s="39">
        <v>-3</v>
      </c>
      <c r="K26" s="79">
        <v>1</v>
      </c>
      <c r="L26" s="60"/>
    </row>
    <row r="27" spans="1:12" ht="19.5" customHeight="1">
      <c r="A27" s="13" t="s">
        <v>25</v>
      </c>
      <c r="B27" s="9">
        <v>50</v>
      </c>
      <c r="C27" s="6">
        <v>75</v>
      </c>
      <c r="D27" s="26">
        <v>-8</v>
      </c>
      <c r="E27" s="39">
        <v>-1</v>
      </c>
      <c r="F27" s="9">
        <v>-1</v>
      </c>
      <c r="G27" s="26">
        <f t="shared" si="4"/>
        <v>-10</v>
      </c>
      <c r="H27" s="45">
        <f t="shared" si="5"/>
        <v>-16.67</v>
      </c>
      <c r="I27" s="39">
        <v>-8</v>
      </c>
      <c r="J27" s="39">
        <v>-2</v>
      </c>
      <c r="K27" s="79">
        <v>0</v>
      </c>
      <c r="L27" s="60"/>
    </row>
    <row r="28" spans="1:12" ht="19.5" customHeight="1">
      <c r="A28" s="13" t="s">
        <v>26</v>
      </c>
      <c r="B28" s="9">
        <v>67</v>
      </c>
      <c r="C28" s="6">
        <v>91</v>
      </c>
      <c r="D28" s="26">
        <v>0</v>
      </c>
      <c r="E28" s="39">
        <v>2</v>
      </c>
      <c r="F28" s="9">
        <v>0</v>
      </c>
      <c r="G28" s="26">
        <f t="shared" si="4"/>
        <v>2</v>
      </c>
      <c r="H28" s="45">
        <f t="shared" si="5"/>
        <v>3.08</v>
      </c>
      <c r="I28" s="39">
        <v>1</v>
      </c>
      <c r="J28" s="39">
        <v>0</v>
      </c>
      <c r="K28" s="79">
        <v>-2</v>
      </c>
      <c r="L28" s="60"/>
    </row>
    <row r="29" spans="1:12" ht="19.5" customHeight="1">
      <c r="A29" s="13" t="s">
        <v>27</v>
      </c>
      <c r="B29" s="9">
        <v>96</v>
      </c>
      <c r="C29" s="6">
        <v>136</v>
      </c>
      <c r="D29" s="26">
        <v>-3</v>
      </c>
      <c r="E29" s="39">
        <v>0</v>
      </c>
      <c r="F29" s="9">
        <v>4</v>
      </c>
      <c r="G29" s="26">
        <f t="shared" si="4"/>
        <v>1</v>
      </c>
      <c r="H29" s="45">
        <f t="shared" si="5"/>
        <v>1.05</v>
      </c>
      <c r="I29" s="39">
        <v>-3</v>
      </c>
      <c r="J29" s="39">
        <v>0</v>
      </c>
      <c r="K29" s="79">
        <v>2</v>
      </c>
      <c r="L29" s="60"/>
    </row>
    <row r="30" spans="1:12" ht="19.5" customHeight="1">
      <c r="A30" s="13" t="s">
        <v>28</v>
      </c>
      <c r="B30" s="9">
        <v>139</v>
      </c>
      <c r="C30" s="6">
        <v>184</v>
      </c>
      <c r="D30" s="26">
        <v>-2</v>
      </c>
      <c r="E30" s="39">
        <v>-2</v>
      </c>
      <c r="F30" s="9">
        <v>-4</v>
      </c>
      <c r="G30" s="26">
        <f t="shared" si="4"/>
        <v>-8</v>
      </c>
      <c r="H30" s="45">
        <f t="shared" si="5"/>
        <v>-5.44</v>
      </c>
      <c r="I30" s="39">
        <v>-4</v>
      </c>
      <c r="J30" s="39">
        <v>-4</v>
      </c>
      <c r="K30" s="79">
        <v>-6</v>
      </c>
      <c r="L30" s="60"/>
    </row>
    <row r="31" spans="1:12" ht="19.5" customHeight="1">
      <c r="A31" s="13" t="s">
        <v>29</v>
      </c>
      <c r="B31" s="9">
        <v>195</v>
      </c>
      <c r="C31" s="6">
        <v>340</v>
      </c>
      <c r="D31" s="26">
        <v>4</v>
      </c>
      <c r="E31" s="39">
        <v>-6</v>
      </c>
      <c r="F31" s="9">
        <v>-2</v>
      </c>
      <c r="G31" s="26">
        <f>D31+E31+F31</f>
        <v>-4</v>
      </c>
      <c r="H31" s="45">
        <f>ROUND((G31/(B31-G31))*100,2)</f>
        <v>-2.01</v>
      </c>
      <c r="I31" s="39">
        <v>3</v>
      </c>
      <c r="J31" s="39">
        <v>-9</v>
      </c>
      <c r="K31" s="79">
        <v>-6</v>
      </c>
      <c r="L31" s="60"/>
    </row>
    <row r="32" spans="1:12" ht="19.5" customHeight="1">
      <c r="A32" s="13" t="s">
        <v>30</v>
      </c>
      <c r="B32" s="9">
        <v>89</v>
      </c>
      <c r="C32" s="6">
        <v>116</v>
      </c>
      <c r="D32" s="27">
        <v>4</v>
      </c>
      <c r="E32" s="40">
        <v>-1</v>
      </c>
      <c r="F32" s="67">
        <v>-2</v>
      </c>
      <c r="G32" s="27">
        <f aca="true" t="shared" si="6" ref="G32:G37">D32+E32+F32</f>
        <v>1</v>
      </c>
      <c r="H32" s="49">
        <f aca="true" t="shared" si="7" ref="H32:H37">ROUND((G32/(B32-G32))*100,2)</f>
        <v>1.14</v>
      </c>
      <c r="I32" s="39">
        <v>4</v>
      </c>
      <c r="J32" s="39">
        <v>-2</v>
      </c>
      <c r="K32" s="79">
        <v>-7</v>
      </c>
      <c r="L32" s="60"/>
    </row>
    <row r="33" spans="1:12" ht="19.5" customHeight="1">
      <c r="A33" s="13" t="s">
        <v>31</v>
      </c>
      <c r="B33" s="9">
        <v>67</v>
      </c>
      <c r="C33" s="6">
        <v>128</v>
      </c>
      <c r="D33" s="26">
        <v>-2</v>
      </c>
      <c r="E33" s="39">
        <v>1</v>
      </c>
      <c r="F33" s="9">
        <v>0</v>
      </c>
      <c r="G33" s="26">
        <f t="shared" si="6"/>
        <v>-1</v>
      </c>
      <c r="H33" s="45">
        <f t="shared" si="7"/>
        <v>-1.47</v>
      </c>
      <c r="I33" s="39">
        <v>-5</v>
      </c>
      <c r="J33" s="39">
        <v>0</v>
      </c>
      <c r="K33" s="79">
        <v>0</v>
      </c>
      <c r="L33" s="60"/>
    </row>
    <row r="34" spans="1:12" ht="19.5" customHeight="1">
      <c r="A34" s="13" t="s">
        <v>32</v>
      </c>
      <c r="B34" s="9">
        <v>133</v>
      </c>
      <c r="C34" s="6">
        <v>314</v>
      </c>
      <c r="D34" s="26">
        <v>1</v>
      </c>
      <c r="E34" s="39">
        <v>-4</v>
      </c>
      <c r="F34" s="9">
        <v>-1</v>
      </c>
      <c r="G34" s="26">
        <f t="shared" si="6"/>
        <v>-4</v>
      </c>
      <c r="H34" s="45">
        <f t="shared" si="7"/>
        <v>-2.92</v>
      </c>
      <c r="I34" s="39">
        <v>2</v>
      </c>
      <c r="J34" s="39">
        <v>-3</v>
      </c>
      <c r="K34" s="79">
        <v>1</v>
      </c>
      <c r="L34" s="60"/>
    </row>
    <row r="35" spans="1:12" s="3" customFormat="1" ht="19.5" customHeight="1">
      <c r="A35" s="13" t="s">
        <v>33</v>
      </c>
      <c r="B35" s="9">
        <v>40</v>
      </c>
      <c r="C35" s="6">
        <v>57</v>
      </c>
      <c r="D35" s="26">
        <v>0</v>
      </c>
      <c r="E35" s="39">
        <v>1</v>
      </c>
      <c r="F35" s="9">
        <v>-1</v>
      </c>
      <c r="G35" s="26">
        <f t="shared" si="6"/>
        <v>0</v>
      </c>
      <c r="H35" s="45">
        <f t="shared" si="7"/>
        <v>0</v>
      </c>
      <c r="I35" s="39">
        <v>-1</v>
      </c>
      <c r="J35" s="39">
        <v>-4</v>
      </c>
      <c r="K35" s="79">
        <v>-2</v>
      </c>
      <c r="L35" s="71"/>
    </row>
    <row r="36" spans="1:12" s="3" customFormat="1" ht="19.5" customHeight="1">
      <c r="A36" s="13" t="s">
        <v>34</v>
      </c>
      <c r="B36" s="9">
        <v>48</v>
      </c>
      <c r="C36" s="6">
        <v>67</v>
      </c>
      <c r="D36" s="26">
        <v>0</v>
      </c>
      <c r="E36" s="39">
        <v>-1</v>
      </c>
      <c r="F36" s="9">
        <v>4</v>
      </c>
      <c r="G36" s="26">
        <f t="shared" si="6"/>
        <v>3</v>
      </c>
      <c r="H36" s="45">
        <f t="shared" si="7"/>
        <v>6.67</v>
      </c>
      <c r="I36" s="39">
        <v>0</v>
      </c>
      <c r="J36" s="39">
        <v>1</v>
      </c>
      <c r="K36" s="79">
        <v>2</v>
      </c>
      <c r="L36" s="71"/>
    </row>
    <row r="37" spans="1:12" s="3" customFormat="1" ht="19.5" customHeight="1">
      <c r="A37" s="13" t="s">
        <v>35</v>
      </c>
      <c r="B37" s="9">
        <v>17</v>
      </c>
      <c r="C37" s="6">
        <v>26</v>
      </c>
      <c r="D37" s="26">
        <v>0</v>
      </c>
      <c r="E37" s="39">
        <v>1</v>
      </c>
      <c r="F37" s="9">
        <v>1</v>
      </c>
      <c r="G37" s="26">
        <f t="shared" si="6"/>
        <v>2</v>
      </c>
      <c r="H37" s="45">
        <f t="shared" si="7"/>
        <v>13.33</v>
      </c>
      <c r="I37" s="39">
        <v>0</v>
      </c>
      <c r="J37" s="39">
        <v>-1</v>
      </c>
      <c r="K37" s="79">
        <v>3</v>
      </c>
      <c r="L37" s="71"/>
    </row>
    <row r="38" spans="1:11" ht="19.5" customHeight="1" thickBot="1">
      <c r="A38" s="17" t="s">
        <v>36</v>
      </c>
      <c r="B38" s="32">
        <v>137</v>
      </c>
      <c r="C38" s="69">
        <v>361</v>
      </c>
      <c r="D38" s="28">
        <v>-6</v>
      </c>
      <c r="E38" s="41">
        <v>0</v>
      </c>
      <c r="F38" s="32">
        <v>2</v>
      </c>
      <c r="G38" s="28">
        <f>D38+E38+F38</f>
        <v>-4</v>
      </c>
      <c r="H38" s="50">
        <f>ROUND((G38/(B38-G38))*100,2)</f>
        <v>-2.84</v>
      </c>
      <c r="I38" s="41">
        <v>-16</v>
      </c>
      <c r="J38" s="41">
        <v>7</v>
      </c>
      <c r="K38" s="80">
        <v>-2</v>
      </c>
    </row>
    <row r="39" spans="1:12" ht="19.5" customHeight="1" thickBot="1">
      <c r="A39" s="18" t="s">
        <v>40</v>
      </c>
      <c r="B39" s="10">
        <f>B18+B19+B20+B21+B22+B23+B24+B25+B26+B27+B28+B29+B30+B31+B32+B33+B34+B35+B36+B37+B38</f>
        <v>1991</v>
      </c>
      <c r="C39" s="7">
        <f>C18+C19+C20+C21+C22+C23+C24+C25+C26+C27+C28+C29+C30+C31+C32+C33+C34+C35+C36+C37+C38</f>
        <v>3292</v>
      </c>
      <c r="D39" s="24">
        <f>D18+D19+D20+D21+D22+D23+D24+D25+D26+D27+D28+D29+D30+D31+D32+D33+D34+D35+D36+D37+D38</f>
        <v>-38</v>
      </c>
      <c r="E39" s="37">
        <f>E18+E19+E20+E21+E22+E23+E24+E25+E26+E27+E28+E29+E30+E31+E32+E33+E34+E35+E36+E37+E38</f>
        <v>-9</v>
      </c>
      <c r="F39" s="30">
        <f>F18+F19+F20+F21+F22+F23+F24+F25+F26+F27+F28+F29+F30+F31+F32+F33+F34+F35+F36+F37+F38</f>
        <v>-2</v>
      </c>
      <c r="G39" s="24">
        <f>D39+E39+F39</f>
        <v>-49</v>
      </c>
      <c r="H39" s="47">
        <f>ROUND((G39/(B39-G39))*100,2)</f>
        <v>-2.4</v>
      </c>
      <c r="I39" s="24">
        <f>I18+I19+I20+I21+I22+I23+I24+I25+I26+I27+I28+I29+I30+I31+I32+I33+I34+I35+I36+I37+I38</f>
        <v>-54</v>
      </c>
      <c r="J39" s="72">
        <f>J18+J19+J20+J21+J22+J23+J24+J25+J26+J27+J28+J29+J30+J31+J32+J33+J34+J35+J36+J37+J38</f>
        <v>-29</v>
      </c>
      <c r="K39" s="73">
        <f>K18+K19+K20+K21+K22+K23+K24+K25+K26+K27+K28+K29+K30+K31+K32+K33+K34+K35+K36+K37+K38</f>
        <v>-29</v>
      </c>
      <c r="L39" s="60"/>
    </row>
    <row r="40" spans="1:11" ht="19.5" customHeight="1" thickBot="1">
      <c r="A40" s="19" t="s">
        <v>37</v>
      </c>
      <c r="B40" s="11">
        <f aca="true" t="shared" si="8" ref="B40:G40">B17+B39</f>
        <v>6235</v>
      </c>
      <c r="C40" s="8">
        <f t="shared" si="8"/>
        <v>10953</v>
      </c>
      <c r="D40" s="29">
        <f>D17+D39</f>
        <v>-46</v>
      </c>
      <c r="E40" s="42">
        <f>E17+E39</f>
        <v>-32</v>
      </c>
      <c r="F40" s="33">
        <f t="shared" si="8"/>
        <v>-70</v>
      </c>
      <c r="G40" s="29">
        <f t="shared" si="8"/>
        <v>-148</v>
      </c>
      <c r="H40" s="51">
        <f>ROUND((G40/(B40-G40))*100,2)</f>
        <v>-2.32</v>
      </c>
      <c r="I40" s="29">
        <f>I17+I39</f>
        <v>-92</v>
      </c>
      <c r="J40" s="42">
        <f>J17+J39</f>
        <v>-93</v>
      </c>
      <c r="K40" s="81">
        <f>K17+K39</f>
        <v>-59</v>
      </c>
    </row>
    <row r="41" spans="1:11" ht="42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</row>
    <row r="42" spans="1:11" ht="21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ht="21.75" customHeight="1">
      <c r="A43" s="1" t="s">
        <v>42</v>
      </c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</sheetData>
  <sheetProtection/>
  <mergeCells count="11">
    <mergeCell ref="C5:C7"/>
    <mergeCell ref="A41:K41"/>
    <mergeCell ref="G5:H5"/>
    <mergeCell ref="D5:F6"/>
    <mergeCell ref="I5:K5"/>
    <mergeCell ref="I6:K6"/>
    <mergeCell ref="B4:C4"/>
    <mergeCell ref="D4:K4"/>
    <mergeCell ref="A4:A7"/>
    <mergeCell ref="G6:H6"/>
    <mergeCell ref="B5:B7"/>
  </mergeCells>
  <printOptions horizontalCentered="1"/>
  <pageMargins left="0.5905511811023623" right="0.5905511811023623" top="0.7874015748031497" bottom="0.5905511811023623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和歌山県</cp:lastModifiedBy>
  <cp:lastPrinted>2017-03-16T00:55:14Z</cp:lastPrinted>
  <dcterms:created xsi:type="dcterms:W3CDTF">2002-02-26T07:11:11Z</dcterms:created>
  <dcterms:modified xsi:type="dcterms:W3CDTF">2017-03-28T09:10:53Z</dcterms:modified>
  <cp:category/>
  <cp:version/>
  <cp:contentType/>
  <cp:contentStatus/>
</cp:coreProperties>
</file>